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tables/table17.xml" ContentType="application/vnd.openxmlformats-officedocument.spreadsheetml.table+xml"/>
  <Override PartName="/xl/queryTables/queryTable17.xml" ContentType="application/vnd.openxmlformats-officedocument.spreadsheetml.queryTable+xml"/>
  <Override PartName="/xl/tables/table18.xml" ContentType="application/vnd.openxmlformats-officedocument.spreadsheetml.table+xml"/>
  <Override PartName="/xl/queryTables/queryTable18.xml" ContentType="application/vnd.openxmlformats-officedocument.spreadsheetml.queryTable+xml"/>
  <Override PartName="/xl/tables/table19.xml" ContentType="application/vnd.openxmlformats-officedocument.spreadsheetml.table+xml"/>
  <Override PartName="/xl/queryTables/queryTable19.xml" ContentType="application/vnd.openxmlformats-officedocument.spreadsheetml.queryTable+xml"/>
  <Override PartName="/xl/tables/table20.xml" ContentType="application/vnd.openxmlformats-officedocument.spreadsheetml.table+xml"/>
  <Override PartName="/xl/queryTables/queryTable20.xml" ContentType="application/vnd.openxmlformats-officedocument.spreadsheetml.queryTable+xml"/>
  <Override PartName="/xl/tables/table21.xml" ContentType="application/vnd.openxmlformats-officedocument.spreadsheetml.table+xml"/>
  <Override PartName="/xl/queryTables/queryTable21.xml" ContentType="application/vnd.openxmlformats-officedocument.spreadsheetml.queryTable+xml"/>
  <Override PartName="/xl/tables/table22.xml" ContentType="application/vnd.openxmlformats-officedocument.spreadsheetml.table+xml"/>
  <Override PartName="/xl/queryTables/queryTable22.xml" ContentType="application/vnd.openxmlformats-officedocument.spreadsheetml.queryTable+xml"/>
  <Override PartName="/xl/tables/table23.xml" ContentType="application/vnd.openxmlformats-officedocument.spreadsheetml.table+xml"/>
  <Override PartName="/xl/queryTables/queryTable23.xml" ContentType="application/vnd.openxmlformats-officedocument.spreadsheetml.queryTable+xml"/>
  <Override PartName="/xl/tables/table24.xml" ContentType="application/vnd.openxmlformats-officedocument.spreadsheetml.table+xml"/>
  <Override PartName="/xl/queryTables/queryTable24.xml" ContentType="application/vnd.openxmlformats-officedocument.spreadsheetml.queryTable+xml"/>
  <Override PartName="/xl/tables/table25.xml" ContentType="application/vnd.openxmlformats-officedocument.spreadsheetml.table+xml"/>
  <Override PartName="/xl/queryTables/queryTable25.xml" ContentType="application/vnd.openxmlformats-officedocument.spreadsheetml.queryTable+xml"/>
  <Override PartName="/xl/tables/table26.xml" ContentType="application/vnd.openxmlformats-officedocument.spreadsheetml.table+xml"/>
  <Override PartName="/xl/queryTables/queryTable26.xml" ContentType="application/vnd.openxmlformats-officedocument.spreadsheetml.queryTable+xml"/>
  <Override PartName="/xl/tables/table27.xml" ContentType="application/vnd.openxmlformats-officedocument.spreadsheetml.table+xml"/>
  <Override PartName="/xl/queryTables/queryTable27.xml" ContentType="application/vnd.openxmlformats-officedocument.spreadsheetml.queryTable+xml"/>
  <Override PartName="/xl/tables/table28.xml" ContentType="application/vnd.openxmlformats-officedocument.spreadsheetml.table+xml"/>
  <Override PartName="/xl/queryTables/queryTable28.xml" ContentType="application/vnd.openxmlformats-officedocument.spreadsheetml.queryTable+xml"/>
  <Override PartName="/xl/tables/table29.xml" ContentType="application/vnd.openxmlformats-officedocument.spreadsheetml.table+xml"/>
  <Override PartName="/xl/queryTables/queryTable29.xml" ContentType="application/vnd.openxmlformats-officedocument.spreadsheetml.queryTable+xml"/>
  <Override PartName="/xl/tables/table30.xml" ContentType="application/vnd.openxmlformats-officedocument.spreadsheetml.table+xml"/>
  <Override PartName="/xl/queryTables/queryTable30.xml" ContentType="application/vnd.openxmlformats-officedocument.spreadsheetml.queryTable+xml"/>
  <Override PartName="/xl/tables/table31.xml" ContentType="application/vnd.openxmlformats-officedocument.spreadsheetml.table+xml"/>
  <Override PartName="/xl/queryTables/queryTable31.xml" ContentType="application/vnd.openxmlformats-officedocument.spreadsheetml.queryTable+xml"/>
  <Override PartName="/xl/tables/table32.xml" ContentType="application/vnd.openxmlformats-officedocument.spreadsheetml.table+xml"/>
  <Override PartName="/xl/queryTables/queryTable32.xml" ContentType="application/vnd.openxmlformats-officedocument.spreadsheetml.queryTable+xml"/>
  <Override PartName="/xl/tables/table33.xml" ContentType="application/vnd.openxmlformats-officedocument.spreadsheetml.table+xml"/>
  <Override PartName="/xl/queryTables/queryTable33.xml" ContentType="application/vnd.openxmlformats-officedocument.spreadsheetml.queryTable+xml"/>
  <Override PartName="/xl/tables/table34.xml" ContentType="application/vnd.openxmlformats-officedocument.spreadsheetml.table+xml"/>
  <Override PartName="/xl/queryTables/queryTable34.xml" ContentType="application/vnd.openxmlformats-officedocument.spreadsheetml.queryTable+xml"/>
  <Override PartName="/xl/tables/table35.xml" ContentType="application/vnd.openxmlformats-officedocument.spreadsheetml.table+xml"/>
  <Override PartName="/xl/queryTables/queryTable35.xml" ContentType="application/vnd.openxmlformats-officedocument.spreadsheetml.queryTable+xml"/>
  <Override PartName="/xl/tables/table36.xml" ContentType="application/vnd.openxmlformats-officedocument.spreadsheetml.table+xml"/>
  <Override PartName="/xl/queryTables/queryTable36.xml" ContentType="application/vnd.openxmlformats-officedocument.spreadsheetml.queryTable+xml"/>
  <Override PartName="/xl/tables/table37.xml" ContentType="application/vnd.openxmlformats-officedocument.spreadsheetml.table+xml"/>
  <Override PartName="/xl/queryTables/queryTable37.xml" ContentType="application/vnd.openxmlformats-officedocument.spreadsheetml.queryTable+xml"/>
  <Override PartName="/xl/tables/table38.xml" ContentType="application/vnd.openxmlformats-officedocument.spreadsheetml.table+xml"/>
  <Override PartName="/xl/queryTables/queryTable38.xml" ContentType="application/vnd.openxmlformats-officedocument.spreadsheetml.queryTable+xml"/>
  <Override PartName="/xl/tables/table39.xml" ContentType="application/vnd.openxmlformats-officedocument.spreadsheetml.table+xml"/>
  <Override PartName="/xl/queryTables/queryTable39.xml" ContentType="application/vnd.openxmlformats-officedocument.spreadsheetml.queryTable+xml"/>
  <Override PartName="/xl/tables/table40.xml" ContentType="application/vnd.openxmlformats-officedocument.spreadsheetml.table+xml"/>
  <Override PartName="/xl/queryTables/queryTable40.xml" ContentType="application/vnd.openxmlformats-officedocument.spreadsheetml.queryTable+xml"/>
  <Override PartName="/xl/tables/table41.xml" ContentType="application/vnd.openxmlformats-officedocument.spreadsheetml.table+xml"/>
  <Override PartName="/xl/queryTables/queryTable41.xml" ContentType="application/vnd.openxmlformats-officedocument.spreadsheetml.queryTable+xml"/>
  <Override PartName="/xl/tables/table42.xml" ContentType="application/vnd.openxmlformats-officedocument.spreadsheetml.table+xml"/>
  <Override PartName="/xl/queryTables/queryTable42.xml" ContentType="application/vnd.openxmlformats-officedocument.spreadsheetml.queryTable+xml"/>
  <Override PartName="/xl/tables/table43.xml" ContentType="application/vnd.openxmlformats-officedocument.spreadsheetml.table+xml"/>
  <Override PartName="/xl/queryTables/queryTable43.xml" ContentType="application/vnd.openxmlformats-officedocument.spreadsheetml.queryTable+xml"/>
  <Override PartName="/xl/tables/table44.xml" ContentType="application/vnd.openxmlformats-officedocument.spreadsheetml.table+xml"/>
  <Override PartName="/xl/queryTables/queryTable44.xml" ContentType="application/vnd.openxmlformats-officedocument.spreadsheetml.queryTable+xml"/>
  <Override PartName="/xl/tables/table45.xml" ContentType="application/vnd.openxmlformats-officedocument.spreadsheetml.table+xml"/>
  <Override PartName="/xl/queryTables/queryTable45.xml" ContentType="application/vnd.openxmlformats-officedocument.spreadsheetml.queryTable+xml"/>
  <Override PartName="/xl/tables/table46.xml" ContentType="application/vnd.openxmlformats-officedocument.spreadsheetml.table+xml"/>
  <Override PartName="/xl/queryTables/queryTable46.xml" ContentType="application/vnd.openxmlformats-officedocument.spreadsheetml.queryTable+xml"/>
  <Override PartName="/xl/tables/table47.xml" ContentType="application/vnd.openxmlformats-officedocument.spreadsheetml.table+xml"/>
  <Override PartName="/xl/queryTables/queryTable47.xml" ContentType="application/vnd.openxmlformats-officedocument.spreadsheetml.queryTable+xml"/>
  <Override PartName="/xl/tables/table48.xml" ContentType="application/vnd.openxmlformats-officedocument.spreadsheetml.table+xml"/>
  <Override PartName="/xl/queryTables/queryTable48.xml" ContentType="application/vnd.openxmlformats-officedocument.spreadsheetml.queryTable+xml"/>
  <Override PartName="/xl/tables/table49.xml" ContentType="application/vnd.openxmlformats-officedocument.spreadsheetml.table+xml"/>
  <Override PartName="/xl/queryTables/queryTable49.xml" ContentType="application/vnd.openxmlformats-officedocument.spreadsheetml.queryTable+xml"/>
  <Override PartName="/xl/tables/table50.xml" ContentType="application/vnd.openxmlformats-officedocument.spreadsheetml.table+xml"/>
  <Override PartName="/xl/queryTables/queryTable50.xml" ContentType="application/vnd.openxmlformats-officedocument.spreadsheetml.queryTable+xml"/>
  <Override PartName="/xl/tables/table51.xml" ContentType="application/vnd.openxmlformats-officedocument.spreadsheetml.table+xml"/>
  <Override PartName="/xl/queryTables/queryTable5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64011"/>
  <mc:AlternateContent xmlns:mc="http://schemas.openxmlformats.org/markup-compatibility/2006">
    <mc:Choice Requires="x15">
      <x15ac:absPath xmlns:x15ac="http://schemas.microsoft.com/office/spreadsheetml/2010/11/ac" url="C:\Users\jeremy.andreas\git\NAP-CF4W-BNI\Excel\"/>
    </mc:Choice>
  </mc:AlternateContent>
  <bookViews>
    <workbookView xWindow="-105" yWindow="-105" windowWidth="23250" windowHeight="12570" tabRatio="769" firstSheet="15" activeTab="18"/>
  </bookViews>
  <sheets>
    <sheet name="0.Setting" sheetId="5" r:id="rId1"/>
    <sheet name="1.TabCustomerMainData" sheetId="1" r:id="rId2"/>
    <sheet name="2.TabFamilyData" sheetId="2" r:id="rId3"/>
    <sheet name="2a.TabFamilyDataMain" sheetId="22" r:id="rId4"/>
    <sheet name="3a.TabGuarantorDataPersonal" sheetId="4" r:id="rId5"/>
    <sheet name="3b.TabGuarantorDataCompany" sheetId="6" r:id="rId6"/>
    <sheet name="4.DuplicateChecking" sheetId="16" r:id="rId7"/>
    <sheet name="5.TabReferantorData" sheetId="7" r:id="rId8"/>
    <sheet name="6.TabApplicationData" sheetId="12" r:id="rId9"/>
    <sheet name="7.TabAssetData" sheetId="8" r:id="rId10"/>
    <sheet name="7a.Accessories" sheetId="9" r:id="rId11"/>
    <sheet name="8.TabInsuranceData" sheetId="13" r:id="rId12"/>
    <sheet name="9.TabLifeInsuranceData" sheetId="14" r:id="rId13"/>
    <sheet name="10.TabFinancialData" sheetId="21" r:id="rId14"/>
    <sheet name="11.TabTermConditionData" sheetId="15" r:id="rId15"/>
    <sheet name="12.TabUploadDocument" sheetId="11" r:id="rId16"/>
    <sheet name="13.TabCommissionData" sheetId="18" r:id="rId17"/>
    <sheet name="14.TabReservedFundData" sheetId="19" r:id="rId18"/>
    <sheet name="15.CustomerDataCompletion" sheetId="17" r:id="rId19"/>
    <sheet name="Master" sheetId="20" r:id="rId20"/>
  </sheets>
  <externalReferences>
    <externalReference r:id="rId21"/>
  </externalReferences>
  <definedNames>
    <definedName name="ExternalData_1" localSheetId="19" hidden="1">Master!$A$1:$B$43</definedName>
    <definedName name="ExternalData_10" localSheetId="19" hidden="1">Master!$AB$1:$AB$14</definedName>
    <definedName name="ExternalData_11" localSheetId="19" hidden="1">Master!$AD$1:$AD$3</definedName>
    <definedName name="ExternalData_12" localSheetId="19" hidden="1">Master!$AF$1:$AF$5</definedName>
    <definedName name="ExternalData_13" localSheetId="19" hidden="1">Master!$AH$1:$AH$7</definedName>
    <definedName name="ExternalData_14" localSheetId="19" hidden="1">Master!$AJ$1:$AJ$3</definedName>
    <definedName name="ExternalData_15" localSheetId="19" hidden="1">Master!$AL$1:$AL$6</definedName>
    <definedName name="ExternalData_16" localSheetId="19" hidden="1">Master!$AN$1:$AN$30</definedName>
    <definedName name="ExternalData_17" localSheetId="19" hidden="1">Master!$AP$1:$AP$4</definedName>
    <definedName name="ExternalData_18" localSheetId="19" hidden="1">Master!$AR$1:$AS$476</definedName>
    <definedName name="ExternalData_19" localSheetId="19" hidden="1">Master!$AU$1:$AV$5</definedName>
    <definedName name="ExternalData_2" localSheetId="19" hidden="1">Master!$E$1:$F$242</definedName>
    <definedName name="ExternalData_20" localSheetId="19" hidden="1">Master!$AX$1:$AX$16</definedName>
    <definedName name="ExternalData_21" localSheetId="19" hidden="1">Master!$AZ$1:$AZ$3</definedName>
    <definedName name="ExternalData_22" localSheetId="19" hidden="1">Master!$BB$1:$BB$17</definedName>
    <definedName name="ExternalData_23" localSheetId="19" hidden="1">Master!$BD$1:$BD$10</definedName>
    <definedName name="ExternalData_24" localSheetId="19" hidden="1">Master!$BF$1:$BF$3</definedName>
    <definedName name="ExternalData_25" localSheetId="19" hidden="1">Master!$BH$1:$BH$8</definedName>
    <definedName name="ExternalData_26" localSheetId="19" hidden="1">Master!$BJ$1:$BJ$17</definedName>
    <definedName name="ExternalData_27" localSheetId="19" hidden="1">Master!$BL$1:$BL$6</definedName>
    <definedName name="ExternalData_28" localSheetId="19" hidden="1">Master!$BN$1:$BN$4</definedName>
    <definedName name="ExternalData_29" localSheetId="19" hidden="1">Master!$BP$1:$BP$10</definedName>
    <definedName name="ExternalData_3" localSheetId="19" hidden="1">Master!$I$1:$J$30</definedName>
    <definedName name="ExternalData_30" localSheetId="19" hidden="1">Master!$BR$3:$BR$11</definedName>
    <definedName name="ExternalData_31" localSheetId="19" hidden="1">Master!$BT$1:$BT$3</definedName>
    <definedName name="ExternalData_32" localSheetId="19" hidden="1">Master!$BV$1:$BV$4</definedName>
    <definedName name="ExternalData_33" localSheetId="19" hidden="1">Master!$BX$2:$BX$10</definedName>
    <definedName name="ExternalData_34" localSheetId="19" hidden="1">Master!$BZ$1:$BZ$5</definedName>
    <definedName name="ExternalData_35" localSheetId="19" hidden="1">Master!$CB$1:$CB$5</definedName>
    <definedName name="ExternalData_36" localSheetId="19" hidden="1">Master!$CD$1:$CD$5</definedName>
    <definedName name="ExternalData_37" localSheetId="19" hidden="1">Master!$CF$1:$CF$3</definedName>
    <definedName name="ExternalData_38" localSheetId="19" hidden="1">Master!$CH$1:$CH$30</definedName>
    <definedName name="ExternalData_39" localSheetId="19" hidden="1">Master!$CJ$1:$CJ$4</definedName>
    <definedName name="ExternalData_4" localSheetId="19" hidden="1">Master!$M$1:$N$492</definedName>
    <definedName name="ExternalData_40" localSheetId="19" hidden="1">Master!$CO$1:$CO$14</definedName>
    <definedName name="ExternalData_41" localSheetId="19" hidden="1">Master!$CQ$1:$CQ$9</definedName>
    <definedName name="ExternalData_42" localSheetId="19" hidden="1">Master!$CS$1:$CS$3</definedName>
    <definedName name="ExternalData_43" localSheetId="19" hidden="1">Master!$CU$1:$CU$6</definedName>
    <definedName name="ExternalData_44" localSheetId="19" hidden="1">Master!$CW$1:$CW$6</definedName>
    <definedName name="ExternalData_45" localSheetId="19" hidden="1">Master!$CY$1:$CY$8</definedName>
    <definedName name="ExternalData_46" localSheetId="19" hidden="1">Master!$DA$1:$DA$3</definedName>
    <definedName name="ExternalData_47" localSheetId="19" hidden="1">Master!$DC$1:$DC$3</definedName>
    <definedName name="ExternalData_48" localSheetId="19" hidden="1">Master!$DG$1:$DH$33</definedName>
    <definedName name="ExternalData_49" localSheetId="19" hidden="1">Master!$DJ$1:$DK$6</definedName>
    <definedName name="ExternalData_5" localSheetId="19" hidden="1">Master!$Q$1:$R$9</definedName>
    <definedName name="ExternalData_50" localSheetId="19" hidden="1">Master!$DM$1:$DN$15</definedName>
    <definedName name="ExternalData_51" localSheetId="19" hidden="1">Master!$DP$1:$DQ$94</definedName>
    <definedName name="ExternalData_6" localSheetId="19" hidden="1">Master!$T$1:$T$15</definedName>
    <definedName name="ExternalData_7" localSheetId="19" hidden="1">Master!$V$1:$V$4</definedName>
    <definedName name="ExternalData_8" localSheetId="19" hidden="1">Master!$X$1:$X$4</definedName>
    <definedName name="ExternalData_9" localSheetId="19" hidden="1">Master!$Z$1:$Z$9</definedName>
    <definedName name="ListApplicationSource">Master!$AX$2:INDEX(Master!$AX:$AX,SUMPRODUCT(--(Master!$AX:$AX&lt;&gt;"")))</definedName>
    <definedName name="ListAssetRegion">Master!$CB$2:INDEX(Master!$CB:$CB,SUMPRODUCT(--(Master!$CB:$CB&lt;&gt;"")))</definedName>
    <definedName name="ListAuthorityAML">Master!$Q$2:INDEX(Master!$Q:$Q,SUMPRODUCT(--(Master!$Q:$Q&lt;&gt;"")))</definedName>
    <definedName name="ListCharacteristicOfCredit">Master!$BT$2:INDEX(Master!$BT:$BT,SUMPRODUCT(--(Master!$BT:$BT&lt;&gt;"")))</definedName>
    <definedName name="ListCompanyType">Master!$AL$2:INDEX(Master!$AL:$AL,SUMPRODUCT(--(Master!$AL:$AL&lt;&gt;"")))</definedName>
    <definedName name="ListCopyAddressCAPS">Master!$BX$2:INDEX(Master!$BX:$BX,SUMPRODUCT(--(Master!$BX:$BX&lt;&gt;"")))</definedName>
    <definedName name="ListCountry">Master!$E$2:INDEX(Master!$E:$E,SUMPRODUCT(--(Master!$E:$E&lt;&gt;"")))</definedName>
    <definedName name="ListCoverPeriod">Master!$CD$2:INDEX(Master!$CD:$CD,SUMPRODUCT(--(Master!$CD:$CD&lt;&gt;"")))</definedName>
    <definedName name="ListCustomerModelCompany">Master!$AJ$2:INDEX(Master!$AJ:$AJ,SUMPRODUCT(--(Master!$AJ:$AJ&lt;&gt;"")))</definedName>
    <definedName name="ListCustomerModelPersonal">Master!$AF$2:INDEX(Master!$AF:$AF,SUMPRODUCT(--(Master!$AF:$AF&lt;&gt;"")))</definedName>
    <definedName name="ListCustomerNotification">Master!$BN$2:INDEX(Master!$BN:$BN,SUMPRODUCT(--(Master!$BN:$BN&lt;&gt;"")))</definedName>
    <definedName name="ListCustomerRelationship">Master!$CO$2:INDEX(Master!$CO:$CO,SUMPRODUCT(--(Master!$CO:$CO&lt;&gt;"")))</definedName>
    <definedName name="ListDepartmentAML">Master!$M$2:INDEX(Master!$M:$M,SUMPRODUCT(--(Master!$M:$M&lt;&gt;"")))</definedName>
    <definedName name="ListDPSourcePaymentType">Master!$BD$2:INDEX(Master!$BD:$BD,SUMPRODUCT(--(Master!$BD:$BD&lt;&gt;"")))</definedName>
    <definedName name="ListEconomicSector">Master!$AR$2:INDEX(Master!$AR:$AR,SUMPRODUCT(--(Master!$AR:$AR&lt;&gt;"")))</definedName>
    <definedName name="ListFirstInstallmentType">Master!$AZ$2:INDEX(Master!$AZ:$AZ,SUMPRODUCT(--(Master!$AZ:$AZ&lt;&gt;"")))</definedName>
    <definedName name="ListFloatingPeriod">Master!$BJ$2:INDEX(Master!$BJ:$BJ,SUMPRODUCT(--(Master!$BJ:$BJ&lt;&gt;"")))</definedName>
    <definedName name="ListGender">Master!$AD$2:INDEX(Master!$AD:$AD,SUMPRODUCT(--(Master!$AD:$AD&lt;&gt;"")))</definedName>
    <definedName name="ListGracePeriodType">Master!$DC$2:INDEX(Master!$DC:$DC,SUMPRODUCT(--(Master!$DC:$DC&lt;&gt;"")))</definedName>
    <definedName name="ListGuarantorRelationshipCompany">Master!$AH$2:INDEX(Master!$AH:$AH,SUMPRODUCT(--(Master!$AH:$AH&lt;&gt;"")))</definedName>
    <definedName name="ListGuarantorRelationshipPersonal">Master!$AB$2:INDEX(Master!$AB:$AB,SUMPRODUCT(--(Master!$AB:$AB&lt;&gt;"")))</definedName>
    <definedName name="ListIdType">Master!$T$2:INDEX(Master!$T:$T,SUMPRODUCT(--(Master!$T:$T&lt;&gt;"")))</definedName>
    <definedName name="ListInscoBranchName">Master!$CH$2:INDEX(Master!$CH:$CH,SUMPRODUCT(--(Master!$CH:$CH&lt;&gt;"")))</definedName>
    <definedName name="ListInsMainCoverage">Master!$CJ$2:INDEX(Master!$CJ:$CJ,SUMPRODUCT(--(Master!$CJ:$CJ&lt;&gt;"")))</definedName>
    <definedName name="ListInstallmentScheme">Master!$BH$2:INDEX(Master!$BH:$BH,SUMPRODUCT(--(Master!$BH:$BH&lt;&gt;"")))</definedName>
    <definedName name="ListInstallmentSourcePaymenetType">Master!$BP$2:INDEX(Master!$BP:$BP,SUMPRODUCT(--(Master!$BP:$BP&lt;&gt;"")))</definedName>
    <definedName name="ListInsuredBy">Master!$BZ$2:INDEX(Master!$BZ:$BZ,SUMPRODUCT(--(Master!$BZ:$BZ&lt;&gt;"")))</definedName>
    <definedName name="ListInterestType">Master!$BF$2:INDEX(Master!$BF:$BF,SUMPRODUCT(--(Master!$BF:$BF&lt;&gt;"")))</definedName>
    <definedName name="ListJobPosition">Master!$I$2:INDEX(Master!$I:$I,SUMPRODUCT(--(Master!$I:$I&lt;&gt;"")))</definedName>
    <definedName name="ListJobProfession">Master!$DP$2:INDEX(Master!$DP:$DP,SUMPRODUCT(--(Master!$DP:$DP&lt;&gt;"")))</definedName>
    <definedName name="ListJobProfessionEMP">Master!$A$2:INDEX(Master!$A:$A,SUMPRODUCT(--(Master!$A:$A&lt;&gt;"")))</definedName>
    <definedName name="ListJobProfessionNONPROF">Master!$DJ$2:INDEX(Master!$DJ:$DJ,SUMPRODUCT(--(Master!$DJ:$DJ&lt;&gt;"")))</definedName>
    <definedName name="ListJobProfessionPROF">Master!$DG$2:INDEX(Master!$DG:$DG,SUMPRODUCT(--(Master!$DG:$DG&lt;&gt;"")))</definedName>
    <definedName name="ListJobProfessionSME">Master!$DM$2:INDEX(Master!$DM:$DM,SUMPRODUCT(--(Master!$DM:$DM&lt;&gt;"")))</definedName>
    <definedName name="ListLifeInscoBranchName">Master!$AN$2:INDEX(Master!$AN:$AN,SUMPRODUCT(--(Master!$AN:$AN&lt;&gt;"")))</definedName>
    <definedName name="ListMaritalStatus">Master!$V$2:INDEX(Master!$V:$V,SUMPRODUCT(--(Master!$V:$V&lt;&gt;"")))</definedName>
    <definedName name="ListNationality">Master!$X$2:INDEX(Master!$X:$X,SUMPRODUCT(--(Master!$X:$X&lt;&gt;"")))</definedName>
    <definedName name="ListOwnership">Master!$Z$2:INDEX(Master!$Z:$Z,SUMPRODUCT(--(Master!$Z:$Z&lt;&gt;"")))</definedName>
    <definedName name="ListOwnershipCAPS">Master!$CQ$2:INDEX(Master!$CQ:$CQ,SUMPRODUCT(--(Master!$CQ:$CQ&lt;&gt;"")))</definedName>
    <definedName name="ListOwnerType">Master!$CS$2:INDEX(Master!$CS:$CS,SUMPRODUCT(--(Master!$CS:$CS&lt;&gt;"")))</definedName>
    <definedName name="ListPaymentFrequency">Master!$BB$2:INDEX(Master!$BB:$BB,SUMPRODUCT(--(Master!$BB:$BB&lt;&gt;"")))</definedName>
    <definedName name="ListPaymentType">Master!$CF$2:INDEX(Master!$CF:$CF,SUMPRODUCT(--(Master!$CF:$CF&lt;&gt;"")))</definedName>
    <definedName name="ListPremiumPaymentMethod">Master!$AP$2:INDEX(Master!$AP:$AP,SUMPRODUCT(--(Master!$AP:$AP&lt;&gt;"")))</definedName>
    <definedName name="ListProvisionCalculationBase">Master!$DA$2:INDEX(Master!$DA:$DA,SUMPRODUCT(--(Master!$DA:$DA&lt;&gt;"")))</definedName>
    <definedName name="ListRefMasterAppData">Master!$AU$2:INDEX(Master!$AU:$AU,SUMPRODUCT(--(Master!$AU:$AU&lt;&gt;"")))</definedName>
    <definedName name="ListSubsidyAllocation">Master!$CW$2:INDEX(Master!$CW:$CW,SUMPRODUCT(--(Master!$CW:$CW&lt;&gt;"")))</definedName>
    <definedName name="ListSubsidyFromType">Master!$CU$2:INDEX(Master!$CU:$CU,SUMPRODUCT(--(Master!$CU:$CU&lt;&gt;"")))</definedName>
    <definedName name="ListSubsidySource">Master!$CY$2:INDEX(Master!$CY:$CY,SUMPRODUCT(--(Master!$CY:$CY&lt;&gt;"")))</definedName>
    <definedName name="ListValueType">Master!$DE$2:INDEX(Master!$DE:$DE,SUMPRODUCT(--(Master!$DE:$DE&lt;&gt;"")))</definedName>
    <definedName name="ListWayOfRestructure">Master!$BV$2:INDEX(Master!$BV:$BV,SUMPRODUCT(--(Master!$BV:$BV&lt;&gt;"")))</definedName>
    <definedName name="ListWOP">Master!$BL$2:INDEX(Master!$BL:$BL,SUMPRODUCT(--(Master!$BL:$BL&lt;&gt;"")))</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 l="1"/>
  <c r="Z35" i="1" l="1"/>
  <c r="Z33" i="1"/>
  <c r="Z8" i="1"/>
  <c r="Z4" i="1"/>
  <c r="Z17" i="19"/>
  <c r="Z8" i="19"/>
  <c r="Z4" i="19"/>
  <c r="Z8" i="18"/>
  <c r="Z4" i="18"/>
  <c r="AP73" i="21" l="1"/>
  <c r="AF12" i="17" l="1"/>
  <c r="AF4" i="17" s="1"/>
  <c r="AF35" i="1"/>
  <c r="AF33" i="1"/>
  <c r="AF8" i="1"/>
  <c r="AF4" i="1"/>
  <c r="AE12" i="17"/>
  <c r="AE4" i="17" s="1"/>
  <c r="AE4" i="1"/>
  <c r="AE35" i="1"/>
  <c r="AE33" i="1"/>
  <c r="AE8" i="1"/>
  <c r="AB12" i="17"/>
  <c r="AC12" i="17"/>
  <c r="AC4" i="17" s="1"/>
  <c r="AD12" i="17"/>
  <c r="AD4" i="17" s="1"/>
  <c r="AA12" i="17"/>
  <c r="AA4" i="17" s="1"/>
  <c r="AD35" i="1"/>
  <c r="AD33" i="1"/>
  <c r="AD8" i="1"/>
  <c r="AD4" i="1"/>
  <c r="AC35" i="1"/>
  <c r="AC33" i="1"/>
  <c r="AC8" i="1"/>
  <c r="AC4" i="1"/>
  <c r="AB4" i="17"/>
  <c r="AB35" i="1"/>
  <c r="AB33" i="1"/>
  <c r="AB8" i="1"/>
  <c r="AB4" i="1"/>
  <c r="AA35" i="1"/>
  <c r="AA33" i="1"/>
  <c r="AA8" i="1"/>
  <c r="AA4" i="1"/>
  <c r="AH12" i="17"/>
  <c r="AH4" i="17" s="1"/>
  <c r="AI12" i="17"/>
  <c r="AI4" i="17" s="1"/>
  <c r="AJ12" i="17"/>
  <c r="AJ4" i="17" s="1"/>
  <c r="AK12" i="17"/>
  <c r="AK4" i="17" s="1"/>
  <c r="AL12" i="17"/>
  <c r="AL4" i="17" s="1"/>
  <c r="AM12" i="17"/>
  <c r="AM4" i="17" s="1"/>
  <c r="AN12" i="17"/>
  <c r="AN4" i="17" s="1"/>
  <c r="AO12" i="17"/>
  <c r="AO4" i="17" s="1"/>
  <c r="AP12" i="17"/>
  <c r="AP4" i="17" s="1"/>
  <c r="AQ12" i="17"/>
  <c r="AQ4" i="17" s="1"/>
  <c r="AR12" i="17"/>
  <c r="AR4" i="17" s="1"/>
  <c r="AS12" i="17"/>
  <c r="AS4" i="17" s="1"/>
  <c r="AG12" i="17"/>
  <c r="Z12" i="17"/>
  <c r="Y8" i="19" l="1"/>
  <c r="Y4" i="19"/>
  <c r="Y35" i="1"/>
  <c r="Y33" i="1"/>
  <c r="Y8" i="1"/>
  <c r="Y4" i="1"/>
  <c r="Y8" i="18"/>
  <c r="Y4" i="18"/>
  <c r="X4" i="18"/>
  <c r="X35" i="1"/>
  <c r="X33" i="1"/>
  <c r="X8" i="1"/>
  <c r="X4" i="1"/>
  <c r="W10" i="15"/>
  <c r="W8" i="15"/>
  <c r="W4" i="15"/>
  <c r="X8" i="15"/>
  <c r="W35" i="1"/>
  <c r="W33" i="1"/>
  <c r="W8" i="1"/>
  <c r="W4" i="1"/>
  <c r="X10" i="15"/>
  <c r="X4" i="15"/>
  <c r="V4" i="21"/>
  <c r="V10" i="14"/>
  <c r="V8" i="14"/>
  <c r="V4" i="14"/>
  <c r="U60" i="21"/>
  <c r="U59" i="21"/>
  <c r="U58" i="21"/>
  <c r="U56" i="21"/>
  <c r="U8" i="21"/>
  <c r="U4" i="21"/>
  <c r="V35" i="1"/>
  <c r="V33" i="1"/>
  <c r="V8" i="1"/>
  <c r="V4" i="1"/>
  <c r="V60" i="21" l="1"/>
  <c r="V59" i="21"/>
  <c r="V58" i="21"/>
  <c r="V56" i="21"/>
  <c r="V8" i="21"/>
  <c r="U35" i="1"/>
  <c r="U33" i="1"/>
  <c r="U8" i="1"/>
  <c r="U4" i="1"/>
  <c r="U10" i="14"/>
  <c r="U8" i="14"/>
  <c r="U4" i="14"/>
  <c r="T4" i="14"/>
  <c r="S10" i="14"/>
  <c r="S8" i="14"/>
  <c r="S4" i="14"/>
  <c r="T35" i="1"/>
  <c r="T33" i="1"/>
  <c r="T8" i="1"/>
  <c r="T4" i="1"/>
  <c r="T88" i="13"/>
  <c r="T87" i="13"/>
  <c r="T10" i="13"/>
  <c r="T8" i="13"/>
  <c r="T4" i="13"/>
  <c r="S35" i="1"/>
  <c r="S33" i="1"/>
  <c r="S8" i="1"/>
  <c r="S4" i="1"/>
  <c r="R88" i="13"/>
  <c r="R87" i="13"/>
  <c r="R10" i="13"/>
  <c r="R8" i="13"/>
  <c r="R4" i="13"/>
  <c r="R35" i="1"/>
  <c r="R33" i="1"/>
  <c r="R8" i="1"/>
  <c r="R4" i="1"/>
  <c r="S88" i="13"/>
  <c r="S87" i="13"/>
  <c r="S10" i="13"/>
  <c r="S8" i="13"/>
  <c r="S4" i="13"/>
  <c r="D12" i="9"/>
  <c r="D24" i="9"/>
  <c r="D23" i="9"/>
  <c r="Q35" i="1"/>
  <c r="Q33" i="1"/>
  <c r="Q8" i="1"/>
  <c r="Q4" i="1"/>
  <c r="Q70" i="8"/>
  <c r="Q69" i="8"/>
  <c r="Q45" i="8"/>
  <c r="Q8" i="8"/>
  <c r="Q4" i="8"/>
  <c r="D4" i="9"/>
  <c r="P70" i="8"/>
  <c r="P69" i="8"/>
  <c r="P45" i="8"/>
  <c r="P8" i="8"/>
  <c r="P4" i="8"/>
  <c r="C12" i="9"/>
  <c r="C24" i="9"/>
  <c r="C23" i="9"/>
  <c r="C4" i="9"/>
  <c r="P35" i="1"/>
  <c r="P33" i="1"/>
  <c r="P8" i="1"/>
  <c r="P4" i="1"/>
  <c r="B12" i="9"/>
  <c r="O35" i="1"/>
  <c r="O33" i="1"/>
  <c r="O8" i="1"/>
  <c r="O4" i="1"/>
  <c r="O70" i="8"/>
  <c r="O69" i="8"/>
  <c r="O45" i="8"/>
  <c r="O8" i="8"/>
  <c r="O4" i="8"/>
  <c r="N35" i="1"/>
  <c r="N33" i="1"/>
  <c r="N8" i="1"/>
  <c r="N4" i="1"/>
  <c r="M35" i="1"/>
  <c r="M33" i="1"/>
  <c r="M8" i="1"/>
  <c r="M4" i="1"/>
  <c r="M59" i="12"/>
  <c r="M53" i="12"/>
  <c r="M8" i="12"/>
  <c r="M4" i="12"/>
  <c r="C12" i="7"/>
  <c r="L35" i="1"/>
  <c r="L33" i="1"/>
  <c r="L8" i="1"/>
  <c r="L4" i="1"/>
  <c r="B12" i="7"/>
  <c r="K35" i="1"/>
  <c r="K33" i="1"/>
  <c r="K8" i="1"/>
  <c r="K4" i="1"/>
  <c r="C4" i="7"/>
  <c r="J12" i="16"/>
  <c r="J4" i="16" s="1"/>
  <c r="J35" i="1"/>
  <c r="J33" i="1"/>
  <c r="J8" i="1"/>
  <c r="J4" i="1"/>
  <c r="I12" i="16"/>
  <c r="C12" i="6"/>
  <c r="C10" i="6"/>
  <c r="C4" i="6"/>
  <c r="B12" i="6"/>
  <c r="D12" i="6"/>
  <c r="D10" i="6"/>
  <c r="D4" i="6"/>
  <c r="I12" i="4"/>
  <c r="F12" i="4"/>
  <c r="G12" i="4"/>
  <c r="H12" i="4"/>
  <c r="H35" i="4"/>
  <c r="H33" i="4"/>
  <c r="H4" i="4" s="1"/>
  <c r="H10" i="4"/>
  <c r="G35" i="4"/>
  <c r="G33" i="4"/>
  <c r="G10" i="4"/>
  <c r="G4" i="4"/>
  <c r="F35" i="4"/>
  <c r="F33" i="4"/>
  <c r="F10" i="4"/>
  <c r="F4" i="4"/>
  <c r="E35" i="4"/>
  <c r="E33" i="4"/>
  <c r="E12" i="4"/>
  <c r="E10" i="4"/>
  <c r="E4" i="4"/>
  <c r="D35" i="4"/>
  <c r="D33" i="4"/>
  <c r="D4" i="4" s="1"/>
  <c r="D12" i="4"/>
  <c r="D10" i="4"/>
  <c r="C12" i="4"/>
  <c r="B12" i="4"/>
  <c r="C35" i="4"/>
  <c r="C33" i="4"/>
  <c r="C4" i="4" s="1"/>
  <c r="C10" i="4"/>
  <c r="I35" i="4"/>
  <c r="I33" i="4"/>
  <c r="I4" i="4" s="1"/>
  <c r="I10" i="4"/>
  <c r="I12" i="2"/>
  <c r="I43" i="2"/>
  <c r="I41" i="2"/>
  <c r="I38" i="2"/>
  <c r="I36" i="2"/>
  <c r="I26" i="2"/>
  <c r="I10" i="2"/>
  <c r="J12" i="2"/>
  <c r="H12" i="2"/>
  <c r="G12" i="2"/>
  <c r="J43" i="2"/>
  <c r="J41" i="2"/>
  <c r="J38" i="2"/>
  <c r="J36" i="2"/>
  <c r="J26" i="2"/>
  <c r="J4" i="2" s="1"/>
  <c r="J10" i="2"/>
  <c r="H43" i="2"/>
  <c r="H41" i="2"/>
  <c r="H38" i="2"/>
  <c r="H36" i="2"/>
  <c r="H26" i="2"/>
  <c r="H4" i="2" s="1"/>
  <c r="H10" i="2"/>
  <c r="G43" i="2"/>
  <c r="G41" i="2"/>
  <c r="G38" i="2"/>
  <c r="G36" i="2"/>
  <c r="G26" i="2"/>
  <c r="G10" i="2"/>
  <c r="G4" i="2"/>
  <c r="F12" i="2"/>
  <c r="E12" i="2"/>
  <c r="D12" i="2"/>
  <c r="F43" i="2"/>
  <c r="F41" i="2"/>
  <c r="F38" i="2"/>
  <c r="F36" i="2"/>
  <c r="F26" i="2"/>
  <c r="F4" i="2" s="1"/>
  <c r="F10" i="2"/>
  <c r="E43" i="2"/>
  <c r="E41" i="2"/>
  <c r="E38" i="2"/>
  <c r="E36" i="2"/>
  <c r="E26" i="2"/>
  <c r="E4" i="2" s="1"/>
  <c r="E10" i="2"/>
  <c r="D43" i="2"/>
  <c r="D41" i="2"/>
  <c r="D38" i="2"/>
  <c r="D36" i="2"/>
  <c r="D26" i="2"/>
  <c r="D10" i="2"/>
  <c r="D4" i="2"/>
  <c r="C12" i="2"/>
  <c r="C4" i="2"/>
  <c r="C43" i="2"/>
  <c r="C41" i="2"/>
  <c r="C38" i="2"/>
  <c r="C36" i="2"/>
  <c r="C26" i="2"/>
  <c r="C10" i="2"/>
  <c r="B26" i="2"/>
  <c r="B36" i="2"/>
  <c r="B38" i="2"/>
  <c r="B41" i="2"/>
  <c r="I4" i="2" l="1"/>
  <c r="B3" i="2"/>
  <c r="I35" i="1"/>
  <c r="I33" i="1"/>
  <c r="I8" i="1"/>
  <c r="I4" i="1"/>
  <c r="D8" i="1"/>
  <c r="E8" i="1"/>
  <c r="F8" i="1"/>
  <c r="G8" i="1"/>
  <c r="H8" i="1"/>
  <c r="C8" i="1"/>
  <c r="G35" i="1"/>
  <c r="G33" i="1"/>
  <c r="G4" i="1"/>
  <c r="F4" i="1"/>
  <c r="E4" i="1"/>
  <c r="F35" i="1"/>
  <c r="F33" i="1"/>
  <c r="E35" i="1"/>
  <c r="E33" i="1"/>
  <c r="D35" i="1"/>
  <c r="D33" i="1"/>
  <c r="D4" i="1"/>
  <c r="C35" i="1"/>
  <c r="C33" i="1"/>
  <c r="B35" i="1"/>
  <c r="C4" i="1"/>
  <c r="B4" i="1"/>
  <c r="AS8" i="19"/>
  <c r="AS3" i="19"/>
  <c r="AS8" i="18"/>
  <c r="AS3" i="18"/>
  <c r="AS8" i="15"/>
  <c r="AS4" i="15"/>
  <c r="AS3" i="15"/>
  <c r="AS8" i="21"/>
  <c r="AS4" i="21"/>
  <c r="AS3" i="21"/>
  <c r="AS8" i="14"/>
  <c r="AS3" i="14"/>
  <c r="AS8" i="13"/>
  <c r="AS3" i="13"/>
  <c r="AS8" i="8"/>
  <c r="AS3" i="8"/>
  <c r="AS8" i="12"/>
  <c r="AS3" i="12"/>
  <c r="AR17" i="19"/>
  <c r="AR8" i="19"/>
  <c r="AR4" i="19"/>
  <c r="AR3" i="19"/>
  <c r="AR8" i="18"/>
  <c r="AR4" i="18"/>
  <c r="AR3" i="18"/>
  <c r="AR10" i="15"/>
  <c r="AR8" i="15"/>
  <c r="AR4" i="15"/>
  <c r="AR3" i="15"/>
  <c r="AR60" i="21"/>
  <c r="AR59" i="21"/>
  <c r="AR58" i="21"/>
  <c r="AR56" i="21"/>
  <c r="AR8" i="21"/>
  <c r="AR4" i="21"/>
  <c r="AR3" i="21"/>
  <c r="AR10" i="14"/>
  <c r="AR8" i="14"/>
  <c r="AR4" i="14"/>
  <c r="AR3" i="14"/>
  <c r="AR88" i="13"/>
  <c r="AR87" i="13"/>
  <c r="AR10" i="13"/>
  <c r="AR8" i="13"/>
  <c r="AR4" i="13"/>
  <c r="AR3" i="13"/>
  <c r="O12" i="9"/>
  <c r="O3" i="9"/>
  <c r="O24" i="9"/>
  <c r="O23" i="9"/>
  <c r="O4" i="9"/>
  <c r="AR70" i="8"/>
  <c r="AR69" i="8"/>
  <c r="AR45" i="8"/>
  <c r="AR8" i="8"/>
  <c r="AR4" i="8"/>
  <c r="AR3" i="8"/>
  <c r="AR59" i="12"/>
  <c r="AR53" i="12"/>
  <c r="AR8" i="12"/>
  <c r="AR4" i="12"/>
  <c r="AR3" i="12"/>
  <c r="AR35" i="1"/>
  <c r="AR33" i="1"/>
  <c r="AQ17" i="19"/>
  <c r="AQ8" i="19"/>
  <c r="AQ4" i="19"/>
  <c r="AQ3" i="19"/>
  <c r="AQ8" i="18"/>
  <c r="AQ4" i="18"/>
  <c r="AQ3" i="18"/>
  <c r="G12" i="11"/>
  <c r="G3" i="11"/>
  <c r="G10" i="11"/>
  <c r="G4" i="11"/>
  <c r="AQ10" i="15"/>
  <c r="AQ8" i="15"/>
  <c r="AQ4" i="15"/>
  <c r="AQ3" i="15"/>
  <c r="AQ60" i="21"/>
  <c r="AQ59" i="21"/>
  <c r="AQ58" i="21"/>
  <c r="AQ56" i="21"/>
  <c r="AQ8" i="21"/>
  <c r="AQ4" i="21"/>
  <c r="AQ3" i="21"/>
  <c r="AQ10" i="14"/>
  <c r="AQ8" i="14"/>
  <c r="AQ4" i="14"/>
  <c r="AQ3" i="14"/>
  <c r="AQ88" i="13"/>
  <c r="AQ87" i="13"/>
  <c r="AQ10" i="13"/>
  <c r="AQ8" i="13"/>
  <c r="AQ4" i="13"/>
  <c r="AQ3" i="13"/>
  <c r="N12" i="9"/>
  <c r="N3" i="9"/>
  <c r="N24" i="9"/>
  <c r="N23" i="9"/>
  <c r="N4" i="9"/>
  <c r="AQ70" i="8"/>
  <c r="AQ69" i="8"/>
  <c r="AQ45" i="8"/>
  <c r="AQ8" i="8"/>
  <c r="AQ4" i="8"/>
  <c r="AQ3" i="8"/>
  <c r="AQ59" i="12"/>
  <c r="AQ53" i="12"/>
  <c r="AQ8" i="12"/>
  <c r="AQ4" i="12"/>
  <c r="AQ3" i="12"/>
  <c r="AQ12" i="16"/>
  <c r="AQ4" i="16" s="1"/>
  <c r="AQ3" i="16"/>
  <c r="E12" i="22"/>
  <c r="F12" i="22"/>
  <c r="G12" i="22"/>
  <c r="H12" i="22"/>
  <c r="I12" i="22"/>
  <c r="J12" i="22"/>
  <c r="K12" i="22"/>
  <c r="L12" i="22"/>
  <c r="M12" i="22"/>
  <c r="N12" i="22"/>
  <c r="O12" i="22"/>
  <c r="D12" i="22"/>
  <c r="N3" i="22"/>
  <c r="O3" i="22"/>
  <c r="L3" i="22"/>
  <c r="M3" i="22"/>
  <c r="K3" i="22"/>
  <c r="E3" i="22"/>
  <c r="F3" i="22"/>
  <c r="G3" i="22"/>
  <c r="H3" i="22"/>
  <c r="I3" i="22"/>
  <c r="J3" i="22"/>
  <c r="Q12" i="2"/>
  <c r="Q43" i="2"/>
  <c r="Q41" i="2"/>
  <c r="Q38" i="2"/>
  <c r="Q36" i="2"/>
  <c r="Q26" i="2"/>
  <c r="Q9" i="2"/>
  <c r="Q3" i="2"/>
  <c r="Q10" i="2"/>
  <c r="AQ35" i="1"/>
  <c r="AQ33" i="1"/>
  <c r="AP35" i="1"/>
  <c r="AP33" i="1"/>
  <c r="F12" i="11"/>
  <c r="F3" i="11"/>
  <c r="F10" i="11"/>
  <c r="F4" i="11"/>
  <c r="E12" i="11"/>
  <c r="E10" i="11"/>
  <c r="E4" i="11"/>
  <c r="E3" i="11"/>
  <c r="G3" i="7"/>
  <c r="H3" i="7"/>
  <c r="G4" i="7"/>
  <c r="H4" i="7"/>
  <c r="G12" i="7"/>
  <c r="H12" i="7"/>
  <c r="AL12" i="16"/>
  <c r="AL4" i="16" s="1"/>
  <c r="AK12" i="16"/>
  <c r="AK4" i="16" s="1"/>
  <c r="AK3" i="16"/>
  <c r="AL3" i="16"/>
  <c r="K35" i="4"/>
  <c r="K33" i="4"/>
  <c r="G12" i="6"/>
  <c r="G10" i="6"/>
  <c r="G3" i="6"/>
  <c r="L12" i="4"/>
  <c r="K12" i="4"/>
  <c r="K10" i="4"/>
  <c r="L10" i="4"/>
  <c r="K3" i="4"/>
  <c r="L3" i="4"/>
  <c r="P43" i="2"/>
  <c r="O43" i="2"/>
  <c r="N43" i="2"/>
  <c r="P41" i="2"/>
  <c r="O41" i="2"/>
  <c r="O4" i="2" s="1"/>
  <c r="N41" i="2"/>
  <c r="P38" i="2"/>
  <c r="O38" i="2"/>
  <c r="N38" i="2"/>
  <c r="P36" i="2"/>
  <c r="O36" i="2"/>
  <c r="N36" i="2"/>
  <c r="P26" i="2"/>
  <c r="O26" i="2"/>
  <c r="N26" i="2"/>
  <c r="P12" i="2"/>
  <c r="O12" i="2"/>
  <c r="N12" i="2"/>
  <c r="N10" i="2"/>
  <c r="O10" i="2"/>
  <c r="P10" i="2"/>
  <c r="P3" i="2"/>
  <c r="O3" i="2"/>
  <c r="N3" i="2"/>
  <c r="D12" i="11"/>
  <c r="C12" i="11"/>
  <c r="D10" i="11"/>
  <c r="D4" i="11"/>
  <c r="D3" i="11"/>
  <c r="C3" i="11"/>
  <c r="AI10" i="15"/>
  <c r="AJ10" i="15"/>
  <c r="AK10" i="15"/>
  <c r="AL10" i="15"/>
  <c r="AM10" i="15"/>
  <c r="AN10" i="15"/>
  <c r="AO10" i="15"/>
  <c r="AI8" i="15"/>
  <c r="AJ8" i="15"/>
  <c r="AK8" i="15"/>
  <c r="AL8" i="15"/>
  <c r="AM8" i="15"/>
  <c r="AN8" i="15"/>
  <c r="AO8" i="15"/>
  <c r="AI4" i="15"/>
  <c r="AJ4" i="15"/>
  <c r="AK4" i="15"/>
  <c r="AL4" i="15"/>
  <c r="AM4" i="15"/>
  <c r="AN4" i="15"/>
  <c r="AO4" i="15"/>
  <c r="AI3" i="15"/>
  <c r="AJ3" i="15"/>
  <c r="AK3" i="15"/>
  <c r="AL3" i="15"/>
  <c r="AM3" i="15"/>
  <c r="AN3" i="15"/>
  <c r="AO3" i="15"/>
  <c r="AO60" i="21"/>
  <c r="AN60" i="21"/>
  <c r="AM60" i="21"/>
  <c r="AL60" i="21"/>
  <c r="AK60" i="21"/>
  <c r="AJ60" i="21"/>
  <c r="AI60" i="21"/>
  <c r="AO59" i="21"/>
  <c r="AN59" i="21"/>
  <c r="AM59" i="21"/>
  <c r="AL59" i="21"/>
  <c r="AK59" i="21"/>
  <c r="AJ59" i="21"/>
  <c r="AI59" i="21"/>
  <c r="AO58" i="21"/>
  <c r="AN58" i="21"/>
  <c r="AM58" i="21"/>
  <c r="AL58" i="21"/>
  <c r="AK58" i="21"/>
  <c r="AJ58" i="21"/>
  <c r="AI58" i="21"/>
  <c r="AO56" i="21"/>
  <c r="AN56" i="21"/>
  <c r="AM56" i="21"/>
  <c r="AL56" i="21"/>
  <c r="AK56" i="21"/>
  <c r="AJ56" i="21"/>
  <c r="AI56" i="21"/>
  <c r="AI3" i="21"/>
  <c r="AJ3" i="21"/>
  <c r="AK3" i="21"/>
  <c r="AL3" i="21"/>
  <c r="AM3" i="21"/>
  <c r="AN3" i="21"/>
  <c r="AO3" i="21"/>
  <c r="AI4" i="21"/>
  <c r="AJ4" i="21"/>
  <c r="AK4" i="21"/>
  <c r="AL4" i="21"/>
  <c r="AM4" i="21"/>
  <c r="AN4" i="21"/>
  <c r="AO4" i="21"/>
  <c r="AI8" i="21"/>
  <c r="AJ8" i="21"/>
  <c r="AK8" i="21"/>
  <c r="AL8" i="21"/>
  <c r="AM8" i="21"/>
  <c r="AN8" i="21"/>
  <c r="AO8" i="21"/>
  <c r="AI10" i="14"/>
  <c r="AJ10" i="14"/>
  <c r="AK10" i="14"/>
  <c r="AL10" i="14"/>
  <c r="AM10" i="14"/>
  <c r="AN10" i="14"/>
  <c r="AO10" i="14"/>
  <c r="AI8" i="14"/>
  <c r="AJ8" i="14"/>
  <c r="AK8" i="14"/>
  <c r="AL8" i="14"/>
  <c r="AM8" i="14"/>
  <c r="AN8" i="14"/>
  <c r="AO8" i="14"/>
  <c r="AI4" i="14"/>
  <c r="AJ4" i="14"/>
  <c r="AK4" i="14"/>
  <c r="AL4" i="14"/>
  <c r="AM4" i="14"/>
  <c r="AN4" i="14"/>
  <c r="AO4" i="14"/>
  <c r="AI3" i="14"/>
  <c r="AJ3" i="14"/>
  <c r="AK3" i="14"/>
  <c r="AL3" i="14"/>
  <c r="AM3" i="14"/>
  <c r="AN3" i="14"/>
  <c r="AO3" i="14"/>
  <c r="AI87" i="13"/>
  <c r="AJ87" i="13"/>
  <c r="AK87" i="13"/>
  <c r="AL87" i="13"/>
  <c r="AM87" i="13"/>
  <c r="AN87" i="13"/>
  <c r="AO87" i="13"/>
  <c r="AI88" i="13"/>
  <c r="AJ88" i="13"/>
  <c r="AK88" i="13"/>
  <c r="AL88" i="13"/>
  <c r="AM88" i="13"/>
  <c r="AN88" i="13"/>
  <c r="AO88" i="13"/>
  <c r="AI3" i="13"/>
  <c r="AJ3" i="13"/>
  <c r="AK3" i="13"/>
  <c r="AL3" i="13"/>
  <c r="AM3" i="13"/>
  <c r="AN3" i="13"/>
  <c r="AO3" i="13"/>
  <c r="AI4" i="13"/>
  <c r="AJ4" i="13"/>
  <c r="AK4" i="13"/>
  <c r="AL4" i="13"/>
  <c r="AM4" i="13"/>
  <c r="AN4" i="13"/>
  <c r="AO4" i="13"/>
  <c r="AI8" i="13"/>
  <c r="AJ8" i="13"/>
  <c r="AK8" i="13"/>
  <c r="AL8" i="13"/>
  <c r="AM8" i="13"/>
  <c r="AN8" i="13"/>
  <c r="AO8" i="13"/>
  <c r="AI10" i="13"/>
  <c r="AJ10" i="13"/>
  <c r="AK10" i="13"/>
  <c r="AL10" i="13"/>
  <c r="AM10" i="13"/>
  <c r="AN10" i="13"/>
  <c r="AO10" i="13"/>
  <c r="I4" i="9"/>
  <c r="J4" i="9"/>
  <c r="K4" i="9"/>
  <c r="L4" i="9"/>
  <c r="M4" i="9"/>
  <c r="G3" i="9"/>
  <c r="H3" i="9"/>
  <c r="I3" i="9"/>
  <c r="J3" i="9"/>
  <c r="K3" i="9"/>
  <c r="L3" i="9"/>
  <c r="M3" i="9"/>
  <c r="G23" i="9"/>
  <c r="H23" i="9"/>
  <c r="I23" i="9"/>
  <c r="J23" i="9"/>
  <c r="K23" i="9"/>
  <c r="L23" i="9"/>
  <c r="M23" i="9"/>
  <c r="G24" i="9"/>
  <c r="H24" i="9"/>
  <c r="I24" i="9"/>
  <c r="J24" i="9"/>
  <c r="K24" i="9"/>
  <c r="L24" i="9"/>
  <c r="M24" i="9"/>
  <c r="H12" i="9"/>
  <c r="I12" i="9"/>
  <c r="J12" i="9"/>
  <c r="K12" i="9"/>
  <c r="L12" i="9"/>
  <c r="M12" i="9"/>
  <c r="G12" i="9"/>
  <c r="AI69" i="8"/>
  <c r="AJ69" i="8"/>
  <c r="AK69" i="8"/>
  <c r="AL69" i="8"/>
  <c r="AM69" i="8"/>
  <c r="AN69" i="8"/>
  <c r="AO69" i="8"/>
  <c r="AI70" i="8"/>
  <c r="AJ70" i="8"/>
  <c r="AK70" i="8"/>
  <c r="AL70" i="8"/>
  <c r="AM70" i="8"/>
  <c r="AN70" i="8"/>
  <c r="AO70" i="8"/>
  <c r="AO45" i="8"/>
  <c r="AN45" i="8"/>
  <c r="AM45" i="8"/>
  <c r="AL45" i="8"/>
  <c r="AK45" i="8"/>
  <c r="AJ45" i="8"/>
  <c r="AI45" i="8"/>
  <c r="AI8" i="8"/>
  <c r="AJ8" i="8"/>
  <c r="AK8" i="8"/>
  <c r="AL8" i="8"/>
  <c r="AM8" i="8"/>
  <c r="AN8" i="8"/>
  <c r="AO8" i="8"/>
  <c r="AI4" i="8"/>
  <c r="AJ4" i="8"/>
  <c r="AK4" i="8"/>
  <c r="AL4" i="8"/>
  <c r="AM4" i="8"/>
  <c r="AN4" i="8"/>
  <c r="AO4" i="8"/>
  <c r="AK3" i="8"/>
  <c r="AL3" i="8"/>
  <c r="AM3" i="8"/>
  <c r="AN3" i="8"/>
  <c r="AO3" i="8"/>
  <c r="AI3" i="8"/>
  <c r="AJ3" i="8"/>
  <c r="AO59" i="12"/>
  <c r="AN59" i="12"/>
  <c r="AM59" i="12"/>
  <c r="AL59" i="12"/>
  <c r="AK59" i="12"/>
  <c r="AJ59" i="12"/>
  <c r="AI59" i="12"/>
  <c r="AO53" i="12"/>
  <c r="AN53" i="12"/>
  <c r="AM53" i="12"/>
  <c r="AL53" i="12"/>
  <c r="AK53" i="12"/>
  <c r="AJ53" i="12"/>
  <c r="AI53" i="12"/>
  <c r="AI8" i="12"/>
  <c r="AJ8" i="12"/>
  <c r="AK8" i="12"/>
  <c r="AL8" i="12"/>
  <c r="AM8" i="12"/>
  <c r="AN8" i="12"/>
  <c r="AO8" i="12"/>
  <c r="AI4" i="12"/>
  <c r="AJ4" i="12"/>
  <c r="AK4" i="12"/>
  <c r="AL4" i="12"/>
  <c r="AM4" i="12"/>
  <c r="AN4" i="12"/>
  <c r="AO4" i="12"/>
  <c r="AI3" i="12"/>
  <c r="AJ3" i="12"/>
  <c r="AK3" i="12"/>
  <c r="AL3" i="12"/>
  <c r="AM3" i="12"/>
  <c r="AN3" i="12"/>
  <c r="AO3" i="12"/>
  <c r="F12" i="7"/>
  <c r="E12" i="7"/>
  <c r="E3" i="7"/>
  <c r="F3" i="7"/>
  <c r="AJ12" i="16"/>
  <c r="AJ4" i="16" s="1"/>
  <c r="AI12" i="16"/>
  <c r="AI4" i="16" s="1"/>
  <c r="AI3" i="16"/>
  <c r="AJ3" i="16"/>
  <c r="F12" i="6"/>
  <c r="F3" i="6"/>
  <c r="J12" i="4"/>
  <c r="J3" i="4"/>
  <c r="M43" i="2"/>
  <c r="M41" i="2"/>
  <c r="M38" i="2"/>
  <c r="M36" i="2"/>
  <c r="M26" i="2"/>
  <c r="L43" i="2"/>
  <c r="L41" i="2"/>
  <c r="L38" i="2"/>
  <c r="L36" i="2"/>
  <c r="L26" i="2"/>
  <c r="M12" i="2"/>
  <c r="L12" i="2"/>
  <c r="L10" i="2"/>
  <c r="M10" i="2"/>
  <c r="M3" i="2"/>
  <c r="L3" i="2"/>
  <c r="AJ35" i="1"/>
  <c r="AJ33" i="1"/>
  <c r="AI35" i="1"/>
  <c r="AI33" i="1"/>
  <c r="AO35" i="1"/>
  <c r="AO33" i="1"/>
  <c r="AN35" i="1"/>
  <c r="AN33" i="1"/>
  <c r="AM35" i="1"/>
  <c r="AM33" i="1"/>
  <c r="AL35" i="1"/>
  <c r="AL33" i="1"/>
  <c r="AK35" i="1"/>
  <c r="AK33" i="1"/>
  <c r="AI4" i="18"/>
  <c r="AJ4" i="18"/>
  <c r="AK4" i="18"/>
  <c r="AL4" i="18"/>
  <c r="AM4" i="18"/>
  <c r="AN4" i="18"/>
  <c r="AO4" i="18"/>
  <c r="AI8" i="18"/>
  <c r="AJ8" i="18"/>
  <c r="AK8" i="18"/>
  <c r="AL8" i="18"/>
  <c r="AM8" i="18"/>
  <c r="AN8" i="18"/>
  <c r="AO8" i="18"/>
  <c r="AG3" i="18"/>
  <c r="AH3" i="18"/>
  <c r="AI3" i="18"/>
  <c r="AJ3" i="18"/>
  <c r="AK3" i="18"/>
  <c r="AL3" i="18"/>
  <c r="AM3" i="18"/>
  <c r="AN3" i="18"/>
  <c r="AO3" i="18"/>
  <c r="AO17" i="19"/>
  <c r="AM17" i="19"/>
  <c r="AN17" i="19"/>
  <c r="AL17" i="19"/>
  <c r="AK17" i="19"/>
  <c r="AJ17" i="19"/>
  <c r="AI17" i="19"/>
  <c r="AI8" i="19"/>
  <c r="AJ8" i="19"/>
  <c r="AK8" i="19"/>
  <c r="AL8" i="19"/>
  <c r="AM8" i="19"/>
  <c r="AN8" i="19"/>
  <c r="AO8" i="19"/>
  <c r="AI4" i="19"/>
  <c r="AJ4" i="19"/>
  <c r="AK4" i="19"/>
  <c r="AL4" i="19"/>
  <c r="AM4" i="19"/>
  <c r="AN4" i="19"/>
  <c r="AO4" i="19"/>
  <c r="AO3" i="19"/>
  <c r="AI3" i="19"/>
  <c r="AJ3" i="19"/>
  <c r="AK3" i="19"/>
  <c r="AL3" i="19"/>
  <c r="AM3" i="19"/>
  <c r="AN3" i="19"/>
  <c r="AH17" i="19"/>
  <c r="AH8" i="19"/>
  <c r="AH4" i="19"/>
  <c r="AH3" i="19"/>
  <c r="AG3" i="19"/>
  <c r="AH8" i="18"/>
  <c r="AH4" i="18"/>
  <c r="B3" i="11"/>
  <c r="AH10" i="15"/>
  <c r="AH8" i="15"/>
  <c r="AH4" i="15"/>
  <c r="AG3" i="15"/>
  <c r="AH3" i="15"/>
  <c r="AG3" i="21"/>
  <c r="AH3" i="21"/>
  <c r="AH60" i="21"/>
  <c r="AH59" i="21"/>
  <c r="AH58" i="21"/>
  <c r="AH56" i="21"/>
  <c r="AH8" i="21"/>
  <c r="AH4" i="21"/>
  <c r="AH10" i="14"/>
  <c r="AH8" i="14"/>
  <c r="AH4" i="14"/>
  <c r="AH3" i="14"/>
  <c r="AG3" i="14"/>
  <c r="AG3" i="13"/>
  <c r="AH3" i="13"/>
  <c r="AH88" i="13"/>
  <c r="AH87" i="13"/>
  <c r="AH10" i="13"/>
  <c r="AH8" i="13"/>
  <c r="AH4" i="13"/>
  <c r="E3" i="9"/>
  <c r="F3" i="9"/>
  <c r="F12" i="9"/>
  <c r="F24" i="9"/>
  <c r="F23" i="9"/>
  <c r="F4" i="9"/>
  <c r="AG3" i="8"/>
  <c r="AH3" i="8"/>
  <c r="AH70" i="8"/>
  <c r="AH69" i="8"/>
  <c r="AH45" i="8"/>
  <c r="AH8" i="8"/>
  <c r="AH4" i="8"/>
  <c r="AG3" i="12"/>
  <c r="AH3" i="12"/>
  <c r="AH59" i="12"/>
  <c r="AH53" i="12"/>
  <c r="AH8" i="12"/>
  <c r="AH4" i="12"/>
  <c r="D3" i="7"/>
  <c r="D12" i="7"/>
  <c r="AG3" i="16"/>
  <c r="AH3" i="16"/>
  <c r="E3" i="6"/>
  <c r="D3" i="22"/>
  <c r="C3" i="22"/>
  <c r="B3" i="22"/>
  <c r="K3" i="2"/>
  <c r="AH35" i="1"/>
  <c r="AH33" i="1"/>
  <c r="AH12" i="16"/>
  <c r="AH4" i="16" s="1"/>
  <c r="E12" i="6"/>
  <c r="B12" i="11"/>
  <c r="AG4" i="1"/>
  <c r="AH4" i="1"/>
  <c r="AI4" i="1"/>
  <c r="AJ4" i="1"/>
  <c r="AK4" i="1"/>
  <c r="AL4" i="1"/>
  <c r="AM4" i="1"/>
  <c r="AN4" i="1"/>
  <c r="AO4" i="1"/>
  <c r="AP4" i="1"/>
  <c r="AQ4" i="1"/>
  <c r="AR4" i="1"/>
  <c r="AS4" i="1"/>
  <c r="M4" i="2" l="1"/>
  <c r="P4" i="2"/>
  <c r="L4" i="2"/>
  <c r="N4" i="2"/>
  <c r="Q4" i="2"/>
  <c r="Q87" i="13"/>
  <c r="C4" i="11" l="1"/>
  <c r="AG69" i="8" l="1"/>
  <c r="AG70" i="8"/>
  <c r="N69" i="8"/>
  <c r="N70" i="8"/>
  <c r="B23" i="9"/>
  <c r="B24" i="9"/>
  <c r="E23" i="9"/>
  <c r="E24" i="9"/>
  <c r="AG4" i="17" l="1"/>
  <c r="AG17" i="19"/>
  <c r="AG8" i="19"/>
  <c r="AG4" i="19"/>
  <c r="AG8" i="18"/>
  <c r="AG4" i="18"/>
  <c r="C10" i="11"/>
  <c r="AG10" i="15"/>
  <c r="AG8" i="15"/>
  <c r="AG4" i="15"/>
  <c r="AG56" i="21"/>
  <c r="AG58" i="21"/>
  <c r="AG59" i="21"/>
  <c r="AG60" i="21"/>
  <c r="AG4" i="21"/>
  <c r="AG8" i="21"/>
  <c r="AG10" i="14"/>
  <c r="AG4" i="14"/>
  <c r="AG8" i="14"/>
  <c r="AG87" i="13"/>
  <c r="AG88" i="13"/>
  <c r="AG4" i="13"/>
  <c r="AG10" i="13"/>
  <c r="AG8" i="13"/>
  <c r="E12" i="9"/>
  <c r="W60" i="21" l="1"/>
  <c r="W59" i="21"/>
  <c r="W58" i="21"/>
  <c r="W56" i="21"/>
  <c r="AG8" i="8"/>
  <c r="AG4" i="8"/>
  <c r="AG4" i="12"/>
  <c r="D4" i="7"/>
  <c r="E4" i="7"/>
  <c r="F4" i="7"/>
  <c r="AG12" i="16" l="1"/>
  <c r="AG4" i="16" s="1"/>
  <c r="J10" i="4" l="1"/>
  <c r="C12" i="22"/>
  <c r="K12" i="2"/>
  <c r="AG35" i="1" l="1"/>
  <c r="AG33" i="1"/>
  <c r="AG8" i="12" l="1"/>
  <c r="L8" i="12"/>
  <c r="E10" i="6"/>
  <c r="F10" i="6"/>
  <c r="A2" i="5" l="1"/>
  <c r="Q88" i="13" l="1"/>
  <c r="X8" i="18" l="1"/>
  <c r="V8" i="15"/>
  <c r="W8" i="21"/>
  <c r="T8" i="14"/>
  <c r="Q8" i="13"/>
  <c r="N8" i="8"/>
  <c r="Y17" i="19" l="1"/>
  <c r="B10" i="2" l="1"/>
  <c r="L4" i="12" l="1"/>
  <c r="Q10" i="13" l="1"/>
  <c r="K26" i="2" l="1"/>
  <c r="K10" i="2" l="1"/>
  <c r="AR61" i="21" l="1"/>
  <c r="AR62" i="21" s="1"/>
  <c r="AR57" i="21"/>
  <c r="AR55" i="21" s="1"/>
  <c r="AR89" i="13"/>
  <c r="AO61" i="21"/>
  <c r="AO62" i="21" s="1"/>
  <c r="AN61" i="21"/>
  <c r="AN62" i="21" s="1"/>
  <c r="AM61" i="21"/>
  <c r="AM62" i="21" s="1"/>
  <c r="AL61" i="21"/>
  <c r="AL62" i="21" s="1"/>
  <c r="AK61" i="21"/>
  <c r="AK62" i="21" s="1"/>
  <c r="AO89" i="13"/>
  <c r="AN89" i="13"/>
  <c r="AM89" i="13"/>
  <c r="AL89" i="13"/>
  <c r="AK89" i="13"/>
  <c r="AO57" i="21"/>
  <c r="AO55" i="21" s="1"/>
  <c r="AN57" i="21"/>
  <c r="AN55" i="21" s="1"/>
  <c r="AM57" i="21"/>
  <c r="AM55" i="21" s="1"/>
  <c r="AL57" i="21"/>
  <c r="AL55" i="21" s="1"/>
  <c r="AK57" i="21"/>
  <c r="AK55" i="21" s="1"/>
  <c r="AH61" i="21"/>
  <c r="AH62" i="21" s="1"/>
  <c r="AH57" i="21"/>
  <c r="AH55" i="21" s="1"/>
  <c r="AH89" i="13"/>
  <c r="B10" i="11"/>
  <c r="V10" i="15"/>
  <c r="T10" i="14"/>
  <c r="B10" i="6"/>
  <c r="B10" i="4"/>
  <c r="AH73" i="21" l="1"/>
  <c r="AO73" i="21"/>
  <c r="AM73" i="21"/>
  <c r="AR73" i="21"/>
  <c r="AK73" i="21"/>
  <c r="AL73" i="21"/>
  <c r="AN73" i="21"/>
  <c r="AR64" i="21"/>
  <c r="AR63" i="21"/>
  <c r="AR72" i="21"/>
  <c r="AH64" i="21"/>
  <c r="AH63" i="21"/>
  <c r="AH72" i="21"/>
  <c r="AK64" i="21"/>
  <c r="AK63" i="21"/>
  <c r="AL64" i="21"/>
  <c r="AL63" i="21"/>
  <c r="AM64" i="21"/>
  <c r="AM63" i="21"/>
  <c r="AN64" i="21"/>
  <c r="AN63" i="21"/>
  <c r="AO64" i="21"/>
  <c r="AO63" i="21"/>
  <c r="AK72" i="21"/>
  <c r="AL72" i="21"/>
  <c r="AM72" i="21"/>
  <c r="AN72" i="21"/>
  <c r="AO72" i="21"/>
  <c r="H4" i="1"/>
  <c r="B12" i="22" l="1"/>
  <c r="B4" i="11" l="1"/>
  <c r="V4" i="15"/>
  <c r="W4" i="21"/>
  <c r="Q4" i="13"/>
  <c r="B4" i="9"/>
  <c r="E4" i="9"/>
  <c r="G4" i="9"/>
  <c r="H4" i="9"/>
  <c r="N4" i="8"/>
  <c r="U57" i="21" l="1"/>
  <c r="U55" i="21" s="1"/>
  <c r="U61" i="21"/>
  <c r="U62" i="21" s="1"/>
  <c r="T89" i="13"/>
  <c r="V57" i="21"/>
  <c r="V55" i="21" s="1"/>
  <c r="V61" i="21"/>
  <c r="V62" i="21" s="1"/>
  <c r="S89" i="13"/>
  <c r="R89" i="13"/>
  <c r="AJ89" i="13"/>
  <c r="AJ57" i="21"/>
  <c r="AJ55" i="21" s="1"/>
  <c r="AJ61" i="21"/>
  <c r="AJ62" i="21" s="1"/>
  <c r="AI89" i="13"/>
  <c r="AI61" i="21"/>
  <c r="AI62" i="21" s="1"/>
  <c r="AI57" i="21"/>
  <c r="AI55" i="21" s="1"/>
  <c r="AQ61" i="21"/>
  <c r="AQ62" i="21" s="1"/>
  <c r="AQ57" i="21"/>
  <c r="AQ55" i="21" s="1"/>
  <c r="AQ89" i="13"/>
  <c r="AG61" i="21"/>
  <c r="AG62" i="21" s="1"/>
  <c r="AG57" i="21"/>
  <c r="AG55" i="21" s="1"/>
  <c r="AG89" i="13"/>
  <c r="W57" i="21"/>
  <c r="W55" i="21" s="1"/>
  <c r="Q89" i="13"/>
  <c r="W61" i="21"/>
  <c r="W62" i="21" s="1"/>
  <c r="G4" i="6"/>
  <c r="F4" i="6"/>
  <c r="E4" i="6"/>
  <c r="B4" i="6"/>
  <c r="AQ73" i="21" l="1"/>
  <c r="V73" i="21"/>
  <c r="W73" i="21"/>
  <c r="AI73" i="21"/>
  <c r="AG73" i="21"/>
  <c r="AG63" i="21"/>
  <c r="AJ73" i="21"/>
  <c r="U73" i="21"/>
  <c r="U72" i="21"/>
  <c r="V72" i="21"/>
  <c r="V64" i="21"/>
  <c r="V63" i="21"/>
  <c r="U64" i="21"/>
  <c r="U63" i="21"/>
  <c r="AI72" i="21"/>
  <c r="AQ72" i="21"/>
  <c r="AI64" i="21"/>
  <c r="AI63" i="21"/>
  <c r="AQ64" i="21"/>
  <c r="AQ63" i="21"/>
  <c r="AJ72" i="21"/>
  <c r="AJ64" i="21"/>
  <c r="AJ63" i="21"/>
  <c r="W72" i="21"/>
  <c r="W63" i="21"/>
  <c r="W64" i="21"/>
  <c r="AG64" i="21"/>
  <c r="AG72" i="21"/>
  <c r="B4" i="7"/>
  <c r="K36" i="2" l="1"/>
  <c r="H33" i="1" l="1"/>
  <c r="H35" i="1"/>
  <c r="K38" i="2"/>
  <c r="K43" i="2"/>
  <c r="B43" i="2"/>
  <c r="K41" i="2"/>
  <c r="K4" i="2" s="1"/>
  <c r="J35" i="4"/>
  <c r="L35" i="4"/>
  <c r="B35" i="4"/>
  <c r="J33" i="4"/>
  <c r="J4" i="4" s="1"/>
  <c r="K4" i="4"/>
  <c r="L33" i="4"/>
  <c r="L4" i="4" s="1"/>
  <c r="B33" i="4"/>
  <c r="B4" i="4" s="1"/>
  <c r="AG53" i="12"/>
  <c r="L53" i="12"/>
  <c r="AG59" i="12"/>
  <c r="L59" i="12"/>
  <c r="AG45" i="8"/>
  <c r="B2" i="5" l="1"/>
  <c r="E2" i="5" l="1"/>
  <c r="I4" i="16"/>
  <c r="D2" i="5" l="1"/>
  <c r="Z4" i="17" l="1"/>
  <c r="B92" i="13" l="1"/>
  <c r="B94" i="13" s="1"/>
  <c r="G2" i="5" l="1"/>
  <c r="W2" i="22" l="1"/>
  <c r="X2" i="22"/>
  <c r="Y2" i="22"/>
  <c r="Z2" i="22"/>
  <c r="F2" i="5" l="1"/>
  <c r="C2" i="5" l="1"/>
  <c r="B4" i="2" l="1"/>
</calcChain>
</file>

<file path=xl/comments1.xml><?xml version="1.0" encoding="utf-8"?>
<comments xmlns="http://schemas.openxmlformats.org/spreadsheetml/2006/main">
  <authors>
    <author>Jeremy Andreas</author>
    <author>Fendy Tio</author>
  </authors>
  <commentList>
    <comment ref="A7" authorId="0" shapeId="0">
      <text>
        <r>
          <rPr>
            <b/>
            <sz val="9"/>
            <color indexed="81"/>
            <rFont val="Tahoma"/>
            <family val="2"/>
          </rPr>
          <t>Jeremy Andreas:</t>
        </r>
        <r>
          <rPr>
            <sz val="9"/>
            <color indexed="81"/>
            <rFont val="Tahoma"/>
            <family val="2"/>
          </rPr>
          <t xml:space="preserve">
CUST = Tab Customer Data
FAM = Tab Family Data
GUAR = Tab Guarantor Data
REF = Tab Referantor Data
APP = Tab Application Data
ASSET = Tab Asset Data
INS = Tab Insurance Data
LFI = Tab Life Insurance Data
FIN = Tab Financial Data
TC = Tab Term Condition Data
UPL_DOC = Tab Upload Document </t>
        </r>
      </text>
    </comment>
    <comment ref="H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I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J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K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L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M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N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O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P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Q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R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S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T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U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V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W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X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Y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Z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AA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AB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AC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AD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AE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AF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AG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A22" authorId="0" shapeId="0">
      <text>
        <r>
          <rPr>
            <b/>
            <sz val="9"/>
            <color indexed="81"/>
            <rFont val="Tahoma"/>
            <family val="2"/>
          </rPr>
          <t>Jeremy Andreas:</t>
        </r>
        <r>
          <rPr>
            <sz val="9"/>
            <color indexed="81"/>
            <rFont val="Tahoma"/>
            <family val="2"/>
          </rPr>
          <t xml:space="preserve">
Format MM/DD/YYYY</t>
        </r>
      </text>
    </comment>
    <comment ref="A27" authorId="0" shapeId="0">
      <text>
        <r>
          <rPr>
            <b/>
            <sz val="9"/>
            <color indexed="81"/>
            <rFont val="Tahoma"/>
            <family val="2"/>
          </rPr>
          <t>Jeremy Andreas:</t>
        </r>
        <r>
          <rPr>
            <sz val="9"/>
            <color indexed="81"/>
            <rFont val="Tahoma"/>
            <family val="2"/>
          </rPr>
          <t xml:space="preserve">
Format MM/DD/YYYY</t>
        </r>
      </text>
    </comment>
  </commentList>
</comments>
</file>

<file path=xl/comments10.xml><?xml version="1.0" encoding="utf-8"?>
<comments xmlns="http://schemas.openxmlformats.org/spreadsheetml/2006/main">
  <authors>
    <author>Fendy Tio</author>
    <author>Jeremy Andreas</author>
  </authors>
  <commentList>
    <comment ref="S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T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U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V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A12" authorId="1" shapeId="0">
      <text>
        <r>
          <rPr>
            <b/>
            <sz val="9"/>
            <color indexed="81"/>
            <rFont val="Tahoma"/>
            <family val="2"/>
          </rPr>
          <t>Jeremy Andreas:</t>
        </r>
        <r>
          <rPr>
            <sz val="9"/>
            <color indexed="81"/>
            <rFont val="Tahoma"/>
            <family val="2"/>
          </rPr>
          <t xml:space="preserve">
diisi YES/NO, jika NO semua kolom dibawahnya tidak perlu diisi</t>
        </r>
      </text>
    </comment>
    <comment ref="A15" authorId="1" shapeId="0">
      <text>
        <r>
          <rPr>
            <b/>
            <sz val="9"/>
            <color indexed="81"/>
            <rFont val="Tahoma"/>
            <family val="2"/>
          </rPr>
          <t>Jeremy Andreas:</t>
        </r>
        <r>
          <rPr>
            <sz val="9"/>
            <color indexed="81"/>
            <rFont val="Tahoma"/>
            <family val="2"/>
          </rPr>
          <t xml:space="preserve">
Harus diisi jika Premium Payment Method = Paid in Advance &amp; Capitalized Mix, dikosongkan jika premium payment method yang lain. Input harus diisi dalam format 'angka spasi persen'</t>
        </r>
      </text>
    </comment>
    <comment ref="S15" authorId="1" shapeId="0">
      <text>
        <r>
          <rPr>
            <b/>
            <sz val="9"/>
            <color indexed="81"/>
            <rFont val="Tahoma"/>
            <family val="2"/>
          </rPr>
          <t>Jeremy Andreas:</t>
        </r>
        <r>
          <rPr>
            <sz val="9"/>
            <color indexed="81"/>
            <rFont val="Tahoma"/>
            <family val="2"/>
          </rPr>
          <t xml:space="preserve">
diisi dalam numeric %</t>
        </r>
      </text>
    </comment>
    <comment ref="T15" authorId="1" shapeId="0">
      <text>
        <r>
          <rPr>
            <b/>
            <sz val="9"/>
            <color indexed="81"/>
            <rFont val="Tahoma"/>
            <family val="2"/>
          </rPr>
          <t>Jeremy Andreas:</t>
        </r>
        <r>
          <rPr>
            <sz val="9"/>
            <color indexed="81"/>
            <rFont val="Tahoma"/>
            <family val="2"/>
          </rPr>
          <t xml:space="preserve">
diisi dalam numeric %</t>
        </r>
      </text>
    </comment>
    <comment ref="U15" authorId="1" shapeId="0">
      <text>
        <r>
          <rPr>
            <b/>
            <sz val="9"/>
            <color indexed="81"/>
            <rFont val="Tahoma"/>
            <family val="2"/>
          </rPr>
          <t>Jeremy Andreas:</t>
        </r>
        <r>
          <rPr>
            <sz val="9"/>
            <color indexed="81"/>
            <rFont val="Tahoma"/>
            <family val="2"/>
          </rPr>
          <t xml:space="preserve">
diisi dalam numeric %</t>
        </r>
      </text>
    </comment>
    <comment ref="V15" authorId="1" shapeId="0">
      <text>
        <r>
          <rPr>
            <b/>
            <sz val="9"/>
            <color indexed="81"/>
            <rFont val="Tahoma"/>
            <family val="2"/>
          </rPr>
          <t>Jeremy Andreas:</t>
        </r>
        <r>
          <rPr>
            <sz val="9"/>
            <color indexed="81"/>
            <rFont val="Tahoma"/>
            <family val="2"/>
          </rPr>
          <t xml:space="preserve">
diisi dalam numeric %</t>
        </r>
      </text>
    </comment>
    <comment ref="A18" authorId="1" shapeId="0">
      <text>
        <r>
          <rPr>
            <b/>
            <sz val="9"/>
            <color indexed="81"/>
            <rFont val="Tahoma"/>
            <family val="2"/>
          </rPr>
          <t>Jeremy Andreas:</t>
        </r>
        <r>
          <rPr>
            <sz val="9"/>
            <color indexed="81"/>
            <rFont val="Tahoma"/>
            <family val="2"/>
          </rPr>
          <t xml:space="preserve">
diisi YES/NO</t>
        </r>
      </text>
    </comment>
    <comment ref="A19" authorId="1" shapeId="0">
      <text>
        <r>
          <rPr>
            <b/>
            <sz val="9"/>
            <color indexed="81"/>
            <rFont val="Tahoma"/>
            <family val="2"/>
          </rPr>
          <t>Jeremy Andreas:</t>
        </r>
        <r>
          <rPr>
            <sz val="9"/>
            <color indexed="81"/>
            <rFont val="Tahoma"/>
            <family val="2"/>
          </rPr>
          <t xml:space="preserve">
diisi YES/NO/YES PARTIAL</t>
        </r>
      </text>
    </comment>
    <comment ref="A20" authorId="1" shapeId="0">
      <text>
        <r>
          <rPr>
            <b/>
            <sz val="9"/>
            <color indexed="81"/>
            <rFont val="Tahoma"/>
            <family val="2"/>
          </rPr>
          <t>Jeremy Andreas:</t>
        </r>
        <r>
          <rPr>
            <sz val="9"/>
            <color indexed="81"/>
            <rFont val="Tahoma"/>
            <family val="2"/>
          </rPr>
          <t xml:space="preserve">
diisi YES/NO</t>
        </r>
      </text>
    </comment>
    <comment ref="A21" authorId="1" shapeId="0">
      <text>
        <r>
          <rPr>
            <b/>
            <sz val="9"/>
            <color indexed="81"/>
            <rFont val="Tahoma"/>
            <family val="2"/>
          </rPr>
          <t>Jeremy Andreas:</t>
        </r>
        <r>
          <rPr>
            <sz val="9"/>
            <color indexed="81"/>
            <rFont val="Tahoma"/>
            <family val="2"/>
          </rPr>
          <t xml:space="preserve">
diisi jika guarantor lebih dari 1, dengan yang diisi yang ingin dicentang parsial, diisi menggunakan delimiter ;</t>
        </r>
      </text>
    </comment>
    <comment ref="A23" authorId="1" shapeId="0">
      <text>
        <r>
          <rPr>
            <b/>
            <sz val="9"/>
            <color indexed="81"/>
            <rFont val="Tahoma"/>
            <family val="2"/>
          </rPr>
          <t>Jeremy Andreas:</t>
        </r>
        <r>
          <rPr>
            <sz val="9"/>
            <color indexed="81"/>
            <rFont val="Tahoma"/>
            <family val="2"/>
          </rPr>
          <t xml:space="preserve">
diisi dengan numeric</t>
        </r>
      </text>
    </comment>
  </commentList>
</comments>
</file>

<file path=xl/comments11.xml><?xml version="1.0" encoding="utf-8"?>
<comments xmlns="http://schemas.openxmlformats.org/spreadsheetml/2006/main">
  <authors>
    <author>Fendy Tio</author>
    <author>Jeremy Andreas</author>
  </authors>
  <commentList>
    <comment ref="U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V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W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A12" authorId="1" shapeId="0">
      <text>
        <r>
          <rPr>
            <b/>
            <sz val="9"/>
            <color indexed="81"/>
            <rFont val="Tahoma"/>
            <family val="2"/>
          </rPr>
          <t>Jeremy Andreas:</t>
        </r>
        <r>
          <rPr>
            <sz val="9"/>
            <color indexed="81"/>
            <rFont val="Tahoma"/>
            <family val="2"/>
          </rPr>
          <t xml:space="preserve">
Mandatory Jika TabInsuranceData field Discount lebih dari 0</t>
        </r>
      </text>
    </comment>
    <comment ref="A13" authorId="1" shapeId="0">
      <text>
        <r>
          <rPr>
            <b/>
            <sz val="9"/>
            <color indexed="81"/>
            <rFont val="Tahoma"/>
            <family val="2"/>
          </rPr>
          <t>Jeremy Andreas:</t>
        </r>
        <r>
          <rPr>
            <sz val="9"/>
            <color indexed="81"/>
            <rFont val="Tahoma"/>
            <family val="2"/>
          </rPr>
          <t xml:space="preserve">
Mandatory Jika TabInsuranceData field Discount lebih dari 0</t>
        </r>
      </text>
    </comment>
    <comment ref="A14" authorId="1" shapeId="0">
      <text>
        <r>
          <rPr>
            <b/>
            <sz val="9"/>
            <color indexed="81"/>
            <rFont val="Tahoma"/>
            <family val="2"/>
          </rPr>
          <t>Jeremy Andreas:</t>
        </r>
        <r>
          <rPr>
            <sz val="9"/>
            <color indexed="81"/>
            <rFont val="Tahoma"/>
            <family val="2"/>
          </rPr>
          <t xml:space="preserve">
Mandatory Jika TabInsuranceData field Discount lebih dari 0</t>
        </r>
      </text>
    </comment>
    <comment ref="A15" authorId="1" shapeId="0">
      <text>
        <r>
          <rPr>
            <b/>
            <sz val="9"/>
            <color indexed="81"/>
            <rFont val="Tahoma"/>
            <family val="2"/>
          </rPr>
          <t>Jeremy Andreas:</t>
        </r>
        <r>
          <rPr>
            <sz val="9"/>
            <color indexed="81"/>
            <rFont val="Tahoma"/>
            <family val="2"/>
          </rPr>
          <t xml:space="preserve">
Mandatory Jika TabInsuranceData field Discount lebih dari 0</t>
        </r>
      </text>
    </comment>
    <comment ref="A16" authorId="1" shapeId="0">
      <text>
        <r>
          <rPr>
            <b/>
            <sz val="9"/>
            <color indexed="81"/>
            <rFont val="Tahoma"/>
            <family val="2"/>
          </rPr>
          <t>Jeremy Andreas:</t>
        </r>
        <r>
          <rPr>
            <sz val="9"/>
            <color indexed="81"/>
            <rFont val="Tahoma"/>
            <family val="2"/>
          </rPr>
          <t xml:space="preserve">
Mandatory Jika TabInsuranceData field Discount lebih dari 0</t>
        </r>
      </text>
    </comment>
    <comment ref="A17" authorId="1" shapeId="0">
      <text>
        <r>
          <rPr>
            <b/>
            <sz val="9"/>
            <color indexed="81"/>
            <rFont val="Tahoma"/>
            <family val="2"/>
          </rPr>
          <t>Jeremy Andreas:</t>
        </r>
        <r>
          <rPr>
            <sz val="9"/>
            <color indexed="81"/>
            <rFont val="Tahoma"/>
            <family val="2"/>
          </rPr>
          <t xml:space="preserve">
Mandatory Jika TabInsuranceData field Discount lebih dari 0</t>
        </r>
      </text>
    </comment>
    <comment ref="A18" authorId="1" shapeId="0">
      <text>
        <r>
          <rPr>
            <b/>
            <sz val="9"/>
            <color indexed="81"/>
            <rFont val="Tahoma"/>
            <family val="2"/>
          </rPr>
          <t>Jeremy Andreas:</t>
        </r>
        <r>
          <rPr>
            <sz val="9"/>
            <color indexed="81"/>
            <rFont val="Tahoma"/>
            <family val="2"/>
          </rPr>
          <t xml:space="preserve">
Mandatory Jika TabInsuranceData field Discount lebih dari 0</t>
        </r>
      </text>
    </comment>
    <comment ref="A47" authorId="1" shapeId="0">
      <text>
        <r>
          <rPr>
            <b/>
            <sz val="9"/>
            <color indexed="81"/>
            <rFont val="Tahoma"/>
            <family val="2"/>
          </rPr>
          <t>Jeremy Andreas:</t>
        </r>
        <r>
          <rPr>
            <sz val="9"/>
            <color indexed="81"/>
            <rFont val="Tahoma"/>
            <family val="2"/>
          </rPr>
          <t xml:space="preserve">
hanye berlaku jika Installment Type Arrear</t>
        </r>
      </text>
    </comment>
    <comment ref="A48" authorId="1" shapeId="0">
      <text>
        <r>
          <rPr>
            <b/>
            <sz val="9"/>
            <color indexed="81"/>
            <rFont val="Tahoma"/>
            <family val="2"/>
          </rPr>
          <t>Jeremy Andreas:</t>
        </r>
        <r>
          <rPr>
            <sz val="9"/>
            <color indexed="81"/>
            <rFont val="Tahoma"/>
            <family val="2"/>
          </rPr>
          <t xml:space="preserve">
hanye berlaku jika Installment Type Arrear</t>
        </r>
      </text>
    </comment>
    <comment ref="A51" authorId="1" shapeId="0">
      <text>
        <r>
          <rPr>
            <b/>
            <sz val="9"/>
            <color indexed="81"/>
            <rFont val="Tahoma"/>
            <family val="2"/>
          </rPr>
          <t>Jeremy Andreas:</t>
        </r>
        <r>
          <rPr>
            <sz val="9"/>
            <color indexed="81"/>
            <rFont val="Tahoma"/>
            <family val="2"/>
          </rPr>
          <t xml:space="preserve">
timpa amount discount insurance pada subsidy? Jika pilih yes, amount existing pada excel akan ditimpa dengan nilai discount paid by multifinance saat menjalankan katalon</t>
        </r>
      </text>
    </comment>
    <comment ref="A53" authorId="1" shapeId="0">
      <text>
        <r>
          <rPr>
            <b/>
            <sz val="9"/>
            <color indexed="81"/>
            <rFont val="Tahoma"/>
            <family val="2"/>
          </rPr>
          <t>Jeremy Andreas:</t>
        </r>
        <r>
          <rPr>
            <sz val="9"/>
            <color indexed="81"/>
            <rFont val="Tahoma"/>
            <family val="2"/>
          </rPr>
          <t xml:space="preserve">
diisi sesuai dengan jumlah subsidy dp pada section subsidy</t>
        </r>
      </text>
    </comment>
  </commentList>
</comments>
</file>

<file path=xl/comments12.xml><?xml version="1.0" encoding="utf-8"?>
<comments xmlns="http://schemas.openxmlformats.org/spreadsheetml/2006/main">
  <authors>
    <author>Fendy Tio</author>
    <author>Jeremy Andreas</author>
  </authors>
  <commentList>
    <comment ref="V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W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X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A12" authorId="1" shapeId="0">
      <text>
        <r>
          <rPr>
            <b/>
            <sz val="9"/>
            <color indexed="81"/>
            <rFont val="Tahoma"/>
            <family val="2"/>
          </rPr>
          <t>Jeremy Andreas:</t>
        </r>
        <r>
          <rPr>
            <sz val="9"/>
            <color indexed="81"/>
            <rFont val="Tahoma"/>
            <family val="2"/>
          </rPr>
          <t xml:space="preserve">
default required yes check, jika ingin uncheck required yes perlu diisi</t>
        </r>
      </text>
    </comment>
    <comment ref="A13" authorId="1" shapeId="0">
      <text>
        <r>
          <rPr>
            <b/>
            <sz val="9"/>
            <color indexed="81"/>
            <rFont val="Tahoma"/>
            <family val="2"/>
          </rPr>
          <t>Jeremy Andreas:</t>
        </r>
        <r>
          <rPr>
            <sz val="9"/>
            <color indexed="81"/>
            <rFont val="Tahoma"/>
            <family val="2"/>
          </rPr>
          <t xml:space="preserve">
wajib diisi jika ada Yes Uncheck, format date diisi dalam MM/DD/YYYY, promise date &gt; business date, diisi sesuai dengan urutan dalam required yes uncheck</t>
        </r>
      </text>
    </comment>
    <comment ref="A14" authorId="1" shapeId="0">
      <text>
        <r>
          <rPr>
            <b/>
            <sz val="9"/>
            <color indexed="81"/>
            <rFont val="Tahoma"/>
            <family val="2"/>
          </rPr>
          <t>Jeremy Andreas:</t>
        </r>
        <r>
          <rPr>
            <sz val="9"/>
            <color indexed="81"/>
            <rFont val="Tahoma"/>
            <family val="2"/>
          </rPr>
          <t xml:space="preserve">
default required no uncheck, jika ingin required no check perlu diisi</t>
        </r>
      </text>
    </comment>
    <comment ref="A15" authorId="1" shapeId="0">
      <text>
        <r>
          <rPr>
            <b/>
            <sz val="9"/>
            <color indexed="81"/>
            <rFont val="Tahoma"/>
            <family val="2"/>
          </rPr>
          <t>Jeremy Andreas:</t>
        </r>
        <r>
          <rPr>
            <sz val="9"/>
            <color indexed="81"/>
            <rFont val="Tahoma"/>
            <family val="2"/>
          </rPr>
          <t xml:space="preserve">
hanya dokumen yang kolom checknya tercentang yang dapat diisi expired date</t>
        </r>
      </text>
    </comment>
    <comment ref="A16" authorId="1" shapeId="0">
      <text>
        <r>
          <rPr>
            <b/>
            <sz val="9"/>
            <color indexed="81"/>
            <rFont val="Tahoma"/>
            <family val="2"/>
          </rPr>
          <t>Jeremy Andreas:</t>
        </r>
        <r>
          <rPr>
            <sz val="9"/>
            <color indexed="81"/>
            <rFont val="Tahoma"/>
            <family val="2"/>
          </rPr>
          <t xml:space="preserve">
Diisi sesuai dengan urutan dalam expired date document. Format tanggal MM/DD/YYYY, antar tanggal menggunakan delimiter ;</t>
        </r>
      </text>
    </comment>
    <comment ref="A17" authorId="1" shapeId="0">
      <text>
        <r>
          <rPr>
            <b/>
            <sz val="9"/>
            <color indexed="81"/>
            <rFont val="Tahoma"/>
            <family val="2"/>
          </rPr>
          <t>Jeremy Andreas:</t>
        </r>
        <r>
          <rPr>
            <sz val="9"/>
            <color indexed="81"/>
            <rFont val="Tahoma"/>
            <family val="2"/>
          </rPr>
          <t xml:space="preserve">
Diisi nama dokumen yang ingin dan bisa diwaive</t>
        </r>
      </text>
    </comment>
  </commentList>
</comments>
</file>

<file path=xl/comments13.xml><?xml version="1.0" encoding="utf-8"?>
<comments xmlns="http://schemas.openxmlformats.org/spreadsheetml/2006/main">
  <authors>
    <author>Fendy Tio</author>
  </authors>
  <commentList>
    <comment ref="B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G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List>
</comments>
</file>

<file path=xl/comments14.xml><?xml version="1.0" encoding="utf-8"?>
<comments xmlns="http://schemas.openxmlformats.org/spreadsheetml/2006/main">
  <authors>
    <author>Fendy Tio</author>
    <author>Jeremy Andreas</author>
  </authors>
  <commentList>
    <comment ref="X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Y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Z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A28" authorId="1" shapeId="0">
      <text>
        <r>
          <rPr>
            <b/>
            <sz val="9"/>
            <color indexed="81"/>
            <rFont val="Tahoma"/>
            <family val="2"/>
          </rPr>
          <t>Jeremy Andreas:</t>
        </r>
        <r>
          <rPr>
            <sz val="9"/>
            <color indexed="81"/>
            <rFont val="Tahoma"/>
            <family val="2"/>
          </rPr>
          <t xml:space="preserve">
posisi dibuat sejajar dengan supplier employee name yang ingin didelete</t>
        </r>
      </text>
    </comment>
    <comment ref="A54" authorId="1" shapeId="0">
      <text>
        <r>
          <rPr>
            <b/>
            <sz val="9"/>
            <color indexed="81"/>
            <rFont val="Tahoma"/>
            <family val="2"/>
          </rPr>
          <t>Jeremy Andreas:</t>
        </r>
        <r>
          <rPr>
            <sz val="9"/>
            <color indexed="81"/>
            <rFont val="Tahoma"/>
            <family val="2"/>
          </rPr>
          <t xml:space="preserve">
jika yes, lakukan return handling dan tidak akan input data commission.
Jika no atau bernilai kosong atau Done lakukan input commission seperti biasa
Done menandakan return handling telah dilakukan</t>
        </r>
      </text>
    </comment>
  </commentList>
</comments>
</file>

<file path=xl/comments15.xml><?xml version="1.0" encoding="utf-8"?>
<comments xmlns="http://schemas.openxmlformats.org/spreadsheetml/2006/main">
  <authors>
    <author>Fendy Tio</author>
    <author>Jeremy Andreas</author>
  </authors>
  <commentList>
    <comment ref="Y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Z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AH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A12" authorId="1" shapeId="0">
      <text>
        <r>
          <rPr>
            <b/>
            <sz val="9"/>
            <color indexed="81"/>
            <rFont val="Tahoma"/>
            <family val="2"/>
          </rPr>
          <t>Jeremy Andreas:</t>
        </r>
        <r>
          <rPr>
            <sz val="9"/>
            <color indexed="81"/>
            <rFont val="Tahoma"/>
            <family val="2"/>
          </rPr>
          <t xml:space="preserve">
numeric. jika tidak mau input promo, harus diisi dengan nol. </t>
        </r>
      </text>
    </comment>
    <comment ref="A13" authorId="1" shapeId="0">
      <text>
        <r>
          <rPr>
            <b/>
            <sz val="9"/>
            <color indexed="81"/>
            <rFont val="Tahoma"/>
            <family val="2"/>
          </rPr>
          <t>Jeremy Andreas:</t>
        </r>
        <r>
          <rPr>
            <sz val="9"/>
            <color indexed="81"/>
            <rFont val="Tahoma"/>
            <family val="2"/>
          </rPr>
          <t xml:space="preserve">
numeric. jika tidak mau input promo, harus diisi dengan nol. </t>
        </r>
      </text>
    </comment>
    <comment ref="A14" authorId="1" shapeId="0">
      <text>
        <r>
          <rPr>
            <b/>
            <sz val="9"/>
            <color indexed="81"/>
            <rFont val="Tahoma"/>
            <family val="2"/>
          </rPr>
          <t>Jeremy Andreas:</t>
        </r>
        <r>
          <rPr>
            <sz val="9"/>
            <color indexed="81"/>
            <rFont val="Tahoma"/>
            <family val="2"/>
          </rPr>
          <t xml:space="preserve">
numeric. jika tidak mau input promo, harus diisi dengan nol. </t>
        </r>
      </text>
    </comment>
    <comment ref="A15" authorId="1" shapeId="0">
      <text>
        <r>
          <rPr>
            <b/>
            <sz val="9"/>
            <color indexed="81"/>
            <rFont val="Tahoma"/>
            <family val="2"/>
          </rPr>
          <t>Jeremy Andreas:</t>
        </r>
        <r>
          <rPr>
            <sz val="9"/>
            <color indexed="81"/>
            <rFont val="Tahoma"/>
            <family val="2"/>
          </rPr>
          <t xml:space="preserve">
numeric. jika tidak mau input promo, harus diisi dengan nol. </t>
        </r>
      </text>
    </comment>
    <comment ref="A16" authorId="1" shapeId="0">
      <text>
        <r>
          <rPr>
            <b/>
            <sz val="9"/>
            <color indexed="81"/>
            <rFont val="Tahoma"/>
            <family val="2"/>
          </rPr>
          <t>Jeremy Andreas:</t>
        </r>
        <r>
          <rPr>
            <sz val="9"/>
            <color indexed="81"/>
            <rFont val="Tahoma"/>
            <family val="2"/>
          </rPr>
          <t xml:space="preserve">
numeric. jika tidak mau input promo, harus diisi dengan nol. </t>
        </r>
      </text>
    </comment>
    <comment ref="A19" authorId="1" shapeId="0">
      <text>
        <r>
          <rPr>
            <b/>
            <sz val="9"/>
            <color indexed="81"/>
            <rFont val="Tahoma"/>
            <family val="2"/>
          </rPr>
          <t>Jeremy Andreas:</t>
        </r>
        <r>
          <rPr>
            <sz val="9"/>
            <color indexed="81"/>
            <rFont val="Tahoma"/>
            <family val="2"/>
          </rPr>
          <t xml:space="preserve">
jika yes, lakukan return handling dan tidak akan input data reserved fund.
Jika no atau bernilai kosong atau done lakukan input reserved fund seperti biasa
Done menandakan return handling telah dilakukan</t>
        </r>
      </text>
    </comment>
  </commentList>
</comments>
</file>

<file path=xl/comments2.xml><?xml version="1.0" encoding="utf-8"?>
<comments xmlns="http://schemas.openxmlformats.org/spreadsheetml/2006/main">
  <authors>
    <author>Fendy Tio</author>
    <author>Jeremy Andreas</author>
  </authors>
  <commentList>
    <comment ref="B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K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B22" authorId="0" shapeId="0">
      <text>
        <r>
          <rPr>
            <b/>
            <sz val="9"/>
            <color indexed="81"/>
            <rFont val="Tahoma"/>
            <family val="2"/>
          </rPr>
          <t>Fendy Tio:</t>
        </r>
        <r>
          <rPr>
            <sz val="9"/>
            <color indexed="81"/>
            <rFont val="Tahoma"/>
            <family val="2"/>
          </rPr>
          <t xml:space="preserve">
HARUS DIISI JIKA ID TYPE BUKAN E-KTP/AKTA/NPWP</t>
        </r>
      </text>
    </comment>
    <comment ref="C22" authorId="0" shapeId="0">
      <text>
        <r>
          <rPr>
            <b/>
            <sz val="9"/>
            <color indexed="81"/>
            <rFont val="Tahoma"/>
            <family val="2"/>
          </rPr>
          <t>Fendy Tio:</t>
        </r>
        <r>
          <rPr>
            <sz val="9"/>
            <color indexed="81"/>
            <rFont val="Tahoma"/>
            <family val="2"/>
          </rPr>
          <t xml:space="preserve">
HARUS DIISI JIKA ID TYPE BUKAN E-KTP/AKTA/NPWP</t>
        </r>
      </text>
    </comment>
    <comment ref="D22" authorId="0" shapeId="0">
      <text>
        <r>
          <rPr>
            <b/>
            <sz val="9"/>
            <color indexed="81"/>
            <rFont val="Tahoma"/>
            <family val="2"/>
          </rPr>
          <t>Fendy Tio:</t>
        </r>
        <r>
          <rPr>
            <sz val="9"/>
            <color indexed="81"/>
            <rFont val="Tahoma"/>
            <family val="2"/>
          </rPr>
          <t xml:space="preserve">
HARUS DIISI JIKA ID TYPE BUKAN E-KTP/AKTA/NPWP</t>
        </r>
      </text>
    </comment>
    <comment ref="E22" authorId="0" shapeId="0">
      <text>
        <r>
          <rPr>
            <b/>
            <sz val="9"/>
            <color indexed="81"/>
            <rFont val="Tahoma"/>
            <family val="2"/>
          </rPr>
          <t>Fendy Tio:</t>
        </r>
        <r>
          <rPr>
            <sz val="9"/>
            <color indexed="81"/>
            <rFont val="Tahoma"/>
            <family val="2"/>
          </rPr>
          <t xml:space="preserve">
HARUS DIISI JIKA ID TYPE BUKAN E-KTP/AKTA/NPWP</t>
        </r>
      </text>
    </comment>
    <comment ref="F22" authorId="0" shapeId="0">
      <text>
        <r>
          <rPr>
            <b/>
            <sz val="9"/>
            <color indexed="81"/>
            <rFont val="Tahoma"/>
            <family val="2"/>
          </rPr>
          <t>Fendy Tio:</t>
        </r>
        <r>
          <rPr>
            <sz val="9"/>
            <color indexed="81"/>
            <rFont val="Tahoma"/>
            <family val="2"/>
          </rPr>
          <t xml:space="preserve">
HARUS DIISI JIKA ID TYPE BUKAN E-KTP/AKTA/NPWP</t>
        </r>
      </text>
    </comment>
    <comment ref="G22" authorId="0" shapeId="0">
      <text>
        <r>
          <rPr>
            <b/>
            <sz val="9"/>
            <color indexed="81"/>
            <rFont val="Tahoma"/>
            <family val="2"/>
          </rPr>
          <t>Fendy Tio:</t>
        </r>
        <r>
          <rPr>
            <sz val="9"/>
            <color indexed="81"/>
            <rFont val="Tahoma"/>
            <family val="2"/>
          </rPr>
          <t xml:space="preserve">
HARUS DIISI JIKA ID TYPE BUKAN E-KTP/AKTA/NPWP</t>
        </r>
      </text>
    </comment>
    <comment ref="H22" authorId="0" shapeId="0">
      <text>
        <r>
          <rPr>
            <b/>
            <sz val="9"/>
            <color indexed="81"/>
            <rFont val="Tahoma"/>
            <family val="2"/>
          </rPr>
          <t>Fendy Tio:</t>
        </r>
        <r>
          <rPr>
            <sz val="9"/>
            <color indexed="81"/>
            <rFont val="Tahoma"/>
            <family val="2"/>
          </rPr>
          <t xml:space="preserve">
HARUS DIISI JIKA ID TYPE BUKAN E-KTP/AKTA/NPWP</t>
        </r>
      </text>
    </comment>
    <comment ref="I22" authorId="0" shapeId="0">
      <text>
        <r>
          <rPr>
            <b/>
            <sz val="9"/>
            <color indexed="81"/>
            <rFont val="Tahoma"/>
            <family val="2"/>
          </rPr>
          <t>Fendy Tio:</t>
        </r>
        <r>
          <rPr>
            <sz val="9"/>
            <color indexed="81"/>
            <rFont val="Tahoma"/>
            <family val="2"/>
          </rPr>
          <t xml:space="preserve">
HARUS DIISI JIKA ID TYPE BUKAN E-KTP/AKTA/NPWP</t>
        </r>
      </text>
    </comment>
    <comment ref="J22" authorId="0" shapeId="0">
      <text>
        <r>
          <rPr>
            <b/>
            <sz val="9"/>
            <color indexed="81"/>
            <rFont val="Tahoma"/>
            <family val="2"/>
          </rPr>
          <t>Fendy Tio:</t>
        </r>
        <r>
          <rPr>
            <sz val="9"/>
            <color indexed="81"/>
            <rFont val="Tahoma"/>
            <family val="2"/>
          </rPr>
          <t xml:space="preserve">
HARUS DIISI JIKA ID TYPE BUKAN E-KTP/AKTA/NPWP</t>
        </r>
      </text>
    </comment>
    <comment ref="K22" authorId="0" shapeId="0">
      <text>
        <r>
          <rPr>
            <b/>
            <sz val="9"/>
            <color indexed="81"/>
            <rFont val="Tahoma"/>
            <family val="2"/>
          </rPr>
          <t>Fendy Tio:</t>
        </r>
        <r>
          <rPr>
            <sz val="9"/>
            <color indexed="81"/>
            <rFont val="Tahoma"/>
            <family val="2"/>
          </rPr>
          <t xml:space="preserve">
HARUS DIISI JIKA ID TYPE BUKAN E-KTP/AKTA/NPWP</t>
        </r>
      </text>
    </comment>
    <comment ref="L22" authorId="0" shapeId="0">
      <text>
        <r>
          <rPr>
            <b/>
            <sz val="9"/>
            <color indexed="81"/>
            <rFont val="Tahoma"/>
            <family val="2"/>
          </rPr>
          <t>Fendy Tio:</t>
        </r>
        <r>
          <rPr>
            <sz val="9"/>
            <color indexed="81"/>
            <rFont val="Tahoma"/>
            <family val="2"/>
          </rPr>
          <t xml:space="preserve">
HARUS DIISI JIKA ID TYPE BUKAN E-KTP/AKTA/NPWP</t>
        </r>
      </text>
    </comment>
    <comment ref="M22" authorId="0" shapeId="0">
      <text>
        <r>
          <rPr>
            <b/>
            <sz val="9"/>
            <color indexed="81"/>
            <rFont val="Tahoma"/>
            <family val="2"/>
          </rPr>
          <t>Fendy Tio:</t>
        </r>
        <r>
          <rPr>
            <sz val="9"/>
            <color indexed="81"/>
            <rFont val="Tahoma"/>
            <family val="2"/>
          </rPr>
          <t xml:space="preserve">
HARUS DIISI JIKA ID TYPE BUKAN E-KTP/AKTA/NPWP</t>
        </r>
      </text>
    </comment>
    <comment ref="N22" authorId="0" shapeId="0">
      <text>
        <r>
          <rPr>
            <b/>
            <sz val="9"/>
            <color indexed="81"/>
            <rFont val="Tahoma"/>
            <family val="2"/>
          </rPr>
          <t>Fendy Tio:</t>
        </r>
        <r>
          <rPr>
            <sz val="9"/>
            <color indexed="81"/>
            <rFont val="Tahoma"/>
            <family val="2"/>
          </rPr>
          <t xml:space="preserve">
HARUS DIISI JIKA ID TYPE BUKAN E-KTP/AKTA/NPWP</t>
        </r>
      </text>
    </comment>
    <comment ref="O22" authorId="0" shapeId="0">
      <text>
        <r>
          <rPr>
            <b/>
            <sz val="9"/>
            <color indexed="81"/>
            <rFont val="Tahoma"/>
            <family val="2"/>
          </rPr>
          <t>Fendy Tio:</t>
        </r>
        <r>
          <rPr>
            <sz val="9"/>
            <color indexed="81"/>
            <rFont val="Tahoma"/>
            <family val="2"/>
          </rPr>
          <t xml:space="preserve">
HARUS DIISI JIKA ID TYPE BUKAN E-KTP/AKTA/NPWP</t>
        </r>
      </text>
    </comment>
    <comment ref="P22" authorId="0" shapeId="0">
      <text>
        <r>
          <rPr>
            <b/>
            <sz val="9"/>
            <color indexed="81"/>
            <rFont val="Tahoma"/>
            <family val="2"/>
          </rPr>
          <t>Fendy Tio:</t>
        </r>
        <r>
          <rPr>
            <sz val="9"/>
            <color indexed="81"/>
            <rFont val="Tahoma"/>
            <family val="2"/>
          </rPr>
          <t xml:space="preserve">
HARUS DIISI JIKA ID TYPE BUKAN E-KTP/AKTA/NPWP</t>
        </r>
      </text>
    </comment>
    <comment ref="Q22" authorId="0" shapeId="0">
      <text>
        <r>
          <rPr>
            <b/>
            <sz val="9"/>
            <color indexed="81"/>
            <rFont val="Tahoma"/>
            <family val="2"/>
          </rPr>
          <t>Fendy Tio:</t>
        </r>
        <r>
          <rPr>
            <sz val="9"/>
            <color indexed="81"/>
            <rFont val="Tahoma"/>
            <family val="2"/>
          </rPr>
          <t xml:space="preserve">
HARUS DIISI JIKA ID TYPE BUKAN E-KTP/AKTA/NPWP</t>
        </r>
      </text>
    </comment>
    <comment ref="R22" authorId="0" shapeId="0">
      <text>
        <r>
          <rPr>
            <b/>
            <sz val="9"/>
            <color indexed="81"/>
            <rFont val="Tahoma"/>
            <family val="2"/>
          </rPr>
          <t>Fendy Tio:</t>
        </r>
        <r>
          <rPr>
            <sz val="9"/>
            <color indexed="81"/>
            <rFont val="Tahoma"/>
            <family val="2"/>
          </rPr>
          <t xml:space="preserve">
HARUS DIISI JIKA ID TYPE BUKAN E-KTP/AKTA/NPWP</t>
        </r>
      </text>
    </comment>
    <comment ref="S22" authorId="0" shapeId="0">
      <text>
        <r>
          <rPr>
            <b/>
            <sz val="9"/>
            <color indexed="81"/>
            <rFont val="Tahoma"/>
            <family val="2"/>
          </rPr>
          <t>Fendy Tio:</t>
        </r>
        <r>
          <rPr>
            <sz val="9"/>
            <color indexed="81"/>
            <rFont val="Tahoma"/>
            <family val="2"/>
          </rPr>
          <t xml:space="preserve">
HARUS DIISI JIKA ID TYPE BUKAN E-KTP/AKTA/NPWP</t>
        </r>
      </text>
    </comment>
    <comment ref="T22" authorId="0" shapeId="0">
      <text>
        <r>
          <rPr>
            <b/>
            <sz val="9"/>
            <color indexed="81"/>
            <rFont val="Tahoma"/>
            <family val="2"/>
          </rPr>
          <t>Fendy Tio:</t>
        </r>
        <r>
          <rPr>
            <sz val="9"/>
            <color indexed="81"/>
            <rFont val="Tahoma"/>
            <family val="2"/>
          </rPr>
          <t xml:space="preserve">
HARUS DIISI JIKA ID TYPE BUKAN E-KTP/AKTA/NPWP</t>
        </r>
      </text>
    </comment>
    <comment ref="U22" authorId="0" shapeId="0">
      <text>
        <r>
          <rPr>
            <b/>
            <sz val="9"/>
            <color indexed="81"/>
            <rFont val="Tahoma"/>
            <family val="2"/>
          </rPr>
          <t>Fendy Tio:</t>
        </r>
        <r>
          <rPr>
            <sz val="9"/>
            <color indexed="81"/>
            <rFont val="Tahoma"/>
            <family val="2"/>
          </rPr>
          <t xml:space="preserve">
HARUS DIISI JIKA ID TYPE BUKAN E-KTP/AKTA/NPWP</t>
        </r>
      </text>
    </comment>
    <comment ref="V22" authorId="0" shapeId="0">
      <text>
        <r>
          <rPr>
            <b/>
            <sz val="9"/>
            <color indexed="81"/>
            <rFont val="Tahoma"/>
            <family val="2"/>
          </rPr>
          <t>Fendy Tio:</t>
        </r>
        <r>
          <rPr>
            <sz val="9"/>
            <color indexed="81"/>
            <rFont val="Tahoma"/>
            <family val="2"/>
          </rPr>
          <t xml:space="preserve">
HARUS DIISI JIKA ID TYPE BUKAN E-KTP/AKTA/NPWP</t>
        </r>
      </text>
    </comment>
    <comment ref="W22" authorId="0" shapeId="0">
      <text>
        <r>
          <rPr>
            <b/>
            <sz val="9"/>
            <color indexed="81"/>
            <rFont val="Tahoma"/>
            <family val="2"/>
          </rPr>
          <t>Fendy Tio:</t>
        </r>
        <r>
          <rPr>
            <sz val="9"/>
            <color indexed="81"/>
            <rFont val="Tahoma"/>
            <family val="2"/>
          </rPr>
          <t xml:space="preserve">
HARUS DIISI JIKA ID TYPE BUKAN E-KTP/AKTA/NPWP</t>
        </r>
      </text>
    </comment>
    <comment ref="X22" authorId="0" shapeId="0">
      <text>
        <r>
          <rPr>
            <b/>
            <sz val="9"/>
            <color indexed="81"/>
            <rFont val="Tahoma"/>
            <family val="2"/>
          </rPr>
          <t>Fendy Tio:</t>
        </r>
        <r>
          <rPr>
            <sz val="9"/>
            <color indexed="81"/>
            <rFont val="Tahoma"/>
            <family val="2"/>
          </rPr>
          <t xml:space="preserve">
HARUS DIISI JIKA ID TYPE BUKAN E-KTP/AKTA/NPWP</t>
        </r>
      </text>
    </comment>
    <comment ref="Y22" authorId="0" shapeId="0">
      <text>
        <r>
          <rPr>
            <b/>
            <sz val="9"/>
            <color indexed="81"/>
            <rFont val="Tahoma"/>
            <family val="2"/>
          </rPr>
          <t>Fendy Tio:</t>
        </r>
        <r>
          <rPr>
            <sz val="9"/>
            <color indexed="81"/>
            <rFont val="Tahoma"/>
            <family val="2"/>
          </rPr>
          <t xml:space="preserve">
HARUS DIISI JIKA ID TYPE BUKAN E-KTP/AKTA/NPWP</t>
        </r>
      </text>
    </comment>
    <comment ref="Z22" authorId="0" shapeId="0">
      <text>
        <r>
          <rPr>
            <b/>
            <sz val="9"/>
            <color indexed="81"/>
            <rFont val="Tahoma"/>
            <family val="2"/>
          </rPr>
          <t>Fendy Tio:</t>
        </r>
        <r>
          <rPr>
            <sz val="9"/>
            <color indexed="81"/>
            <rFont val="Tahoma"/>
            <family val="2"/>
          </rPr>
          <t xml:space="preserve">
HARUS DIISI JIKA ID TYPE BUKAN E-KTP/AKTA/NPWP</t>
        </r>
      </text>
    </comment>
    <comment ref="AA22" authorId="0" shapeId="0">
      <text>
        <r>
          <rPr>
            <b/>
            <sz val="9"/>
            <color indexed="81"/>
            <rFont val="Tahoma"/>
            <family val="2"/>
          </rPr>
          <t>Fendy Tio:</t>
        </r>
        <r>
          <rPr>
            <sz val="9"/>
            <color indexed="81"/>
            <rFont val="Tahoma"/>
            <family val="2"/>
          </rPr>
          <t xml:space="preserve">
HARUS DIISI JIKA ID TYPE BUKAN E-KTP/AKTA/NPWP</t>
        </r>
      </text>
    </comment>
    <comment ref="AB22" authorId="0" shapeId="0">
      <text>
        <r>
          <rPr>
            <b/>
            <sz val="9"/>
            <color indexed="81"/>
            <rFont val="Tahoma"/>
            <family val="2"/>
          </rPr>
          <t>Fendy Tio:</t>
        </r>
        <r>
          <rPr>
            <sz val="9"/>
            <color indexed="81"/>
            <rFont val="Tahoma"/>
            <family val="2"/>
          </rPr>
          <t xml:space="preserve">
HARUS DIISI JIKA ID TYPE BUKAN E-KTP/AKTA/NPWP</t>
        </r>
      </text>
    </comment>
    <comment ref="AC22" authorId="0" shapeId="0">
      <text>
        <r>
          <rPr>
            <b/>
            <sz val="9"/>
            <color indexed="81"/>
            <rFont val="Tahoma"/>
            <family val="2"/>
          </rPr>
          <t>Fendy Tio:</t>
        </r>
        <r>
          <rPr>
            <sz val="9"/>
            <color indexed="81"/>
            <rFont val="Tahoma"/>
            <family val="2"/>
          </rPr>
          <t xml:space="preserve">
HARUS DIISI JIKA ID TYPE BUKAN E-KTP/AKTA/NPWP</t>
        </r>
      </text>
    </comment>
    <comment ref="AD22" authorId="0" shapeId="0">
      <text>
        <r>
          <rPr>
            <b/>
            <sz val="9"/>
            <color indexed="81"/>
            <rFont val="Tahoma"/>
            <family val="2"/>
          </rPr>
          <t>Fendy Tio:</t>
        </r>
        <r>
          <rPr>
            <sz val="9"/>
            <color indexed="81"/>
            <rFont val="Tahoma"/>
            <family val="2"/>
          </rPr>
          <t xml:space="preserve">
HARUS DIISI JIKA ID TYPE BUKAN E-KTP/AKTA/NPWP</t>
        </r>
      </text>
    </comment>
    <comment ref="AE22" authorId="0" shapeId="0">
      <text>
        <r>
          <rPr>
            <b/>
            <sz val="9"/>
            <color indexed="81"/>
            <rFont val="Tahoma"/>
            <family val="2"/>
          </rPr>
          <t>Fendy Tio:</t>
        </r>
        <r>
          <rPr>
            <sz val="9"/>
            <color indexed="81"/>
            <rFont val="Tahoma"/>
            <family val="2"/>
          </rPr>
          <t xml:space="preserve">
HARUS DIISI JIKA ID TYPE BUKAN E-KTP/AKTA/NPWP</t>
        </r>
      </text>
    </comment>
    <comment ref="AF22" authorId="0" shapeId="0">
      <text>
        <r>
          <rPr>
            <b/>
            <sz val="9"/>
            <color indexed="81"/>
            <rFont val="Tahoma"/>
            <family val="2"/>
          </rPr>
          <t>Fendy Tio:</t>
        </r>
        <r>
          <rPr>
            <sz val="9"/>
            <color indexed="81"/>
            <rFont val="Tahoma"/>
            <family val="2"/>
          </rPr>
          <t xml:space="preserve">
HARUS DIISI JIKA ID TYPE BUKAN E-KTP/AKTA/NPWP</t>
        </r>
      </text>
    </comment>
    <comment ref="AG22" authorId="0" shapeId="0">
      <text>
        <r>
          <rPr>
            <b/>
            <sz val="9"/>
            <color indexed="81"/>
            <rFont val="Tahoma"/>
            <family val="2"/>
          </rPr>
          <t>Fendy Tio:</t>
        </r>
        <r>
          <rPr>
            <sz val="9"/>
            <color indexed="81"/>
            <rFont val="Tahoma"/>
            <family val="2"/>
          </rPr>
          <t xml:space="preserve">
HARUS DIISI JIKA ID TYPE BUKAN E-KTP/AKTA/NPWP</t>
        </r>
      </text>
    </comment>
    <comment ref="AH22" authorId="0" shapeId="0">
      <text>
        <r>
          <rPr>
            <b/>
            <sz val="9"/>
            <color indexed="81"/>
            <rFont val="Tahoma"/>
            <family val="2"/>
          </rPr>
          <t>Fendy Tio:</t>
        </r>
        <r>
          <rPr>
            <sz val="9"/>
            <color indexed="81"/>
            <rFont val="Tahoma"/>
            <family val="2"/>
          </rPr>
          <t xml:space="preserve">
HARUS DIISI JIKA ID TYPE BUKAN E-KTP/AKTA/NPWP</t>
        </r>
      </text>
    </comment>
    <comment ref="AI22" authorId="0" shapeId="0">
      <text>
        <r>
          <rPr>
            <b/>
            <sz val="9"/>
            <color indexed="81"/>
            <rFont val="Tahoma"/>
            <family val="2"/>
          </rPr>
          <t>Fendy Tio:</t>
        </r>
        <r>
          <rPr>
            <sz val="9"/>
            <color indexed="81"/>
            <rFont val="Tahoma"/>
            <family val="2"/>
          </rPr>
          <t xml:space="preserve">
HARUS DIISI JIKA ID TYPE BUKAN E-KTP/AKTA/NPWP</t>
        </r>
      </text>
    </comment>
    <comment ref="AJ22" authorId="0" shapeId="0">
      <text>
        <r>
          <rPr>
            <b/>
            <sz val="9"/>
            <color indexed="81"/>
            <rFont val="Tahoma"/>
            <family val="2"/>
          </rPr>
          <t>Fendy Tio:</t>
        </r>
        <r>
          <rPr>
            <sz val="9"/>
            <color indexed="81"/>
            <rFont val="Tahoma"/>
            <family val="2"/>
          </rPr>
          <t xml:space="preserve">
HARUS DIISI JIKA ID TYPE BUKAN E-KTP/AKTA/NPWP</t>
        </r>
      </text>
    </comment>
    <comment ref="AK22" authorId="0" shapeId="0">
      <text>
        <r>
          <rPr>
            <b/>
            <sz val="9"/>
            <color indexed="81"/>
            <rFont val="Tahoma"/>
            <family val="2"/>
          </rPr>
          <t>Fendy Tio:</t>
        </r>
        <r>
          <rPr>
            <sz val="9"/>
            <color indexed="81"/>
            <rFont val="Tahoma"/>
            <family val="2"/>
          </rPr>
          <t xml:space="preserve">
HARUS DIISI JIKA ID TYPE BUKAN E-KTP/AKTA/NPWP</t>
        </r>
      </text>
    </comment>
    <comment ref="AL22" authorId="0" shapeId="0">
      <text>
        <r>
          <rPr>
            <b/>
            <sz val="9"/>
            <color indexed="81"/>
            <rFont val="Tahoma"/>
            <family val="2"/>
          </rPr>
          <t>Fendy Tio:</t>
        </r>
        <r>
          <rPr>
            <sz val="9"/>
            <color indexed="81"/>
            <rFont val="Tahoma"/>
            <family val="2"/>
          </rPr>
          <t xml:space="preserve">
HARUS DIISI JIKA ID TYPE BUKAN E-KTP/AKTA/NPWP</t>
        </r>
      </text>
    </comment>
    <comment ref="AM22" authorId="0" shapeId="0">
      <text>
        <r>
          <rPr>
            <b/>
            <sz val="9"/>
            <color indexed="81"/>
            <rFont val="Tahoma"/>
            <family val="2"/>
          </rPr>
          <t>Fendy Tio:</t>
        </r>
        <r>
          <rPr>
            <sz val="9"/>
            <color indexed="81"/>
            <rFont val="Tahoma"/>
            <family val="2"/>
          </rPr>
          <t xml:space="preserve">
HARUS DIISI JIKA ID TYPE BUKAN E-KTP/AKTA/NPWP</t>
        </r>
      </text>
    </comment>
    <comment ref="AN22" authorId="0" shapeId="0">
      <text>
        <r>
          <rPr>
            <b/>
            <sz val="9"/>
            <color indexed="81"/>
            <rFont val="Tahoma"/>
            <family val="2"/>
          </rPr>
          <t>Fendy Tio:</t>
        </r>
        <r>
          <rPr>
            <sz val="9"/>
            <color indexed="81"/>
            <rFont val="Tahoma"/>
            <family val="2"/>
          </rPr>
          <t xml:space="preserve">
HARUS DIISI JIKA ID TYPE BUKAN E-KTP/AKTA/NPWP</t>
        </r>
      </text>
    </comment>
    <comment ref="AO22" authorId="0" shapeId="0">
      <text>
        <r>
          <rPr>
            <b/>
            <sz val="9"/>
            <color indexed="81"/>
            <rFont val="Tahoma"/>
            <family val="2"/>
          </rPr>
          <t>Fendy Tio:</t>
        </r>
        <r>
          <rPr>
            <sz val="9"/>
            <color indexed="81"/>
            <rFont val="Tahoma"/>
            <family val="2"/>
          </rPr>
          <t xml:space="preserve">
HARUS DIISI JIKA ID TYPE BUKAN E-KTP/AKTA/NPWP</t>
        </r>
      </text>
    </comment>
    <comment ref="AP22" authorId="0" shapeId="0">
      <text>
        <r>
          <rPr>
            <b/>
            <sz val="9"/>
            <color indexed="81"/>
            <rFont val="Tahoma"/>
            <family val="2"/>
          </rPr>
          <t>Fendy Tio:</t>
        </r>
        <r>
          <rPr>
            <sz val="9"/>
            <color indexed="81"/>
            <rFont val="Tahoma"/>
            <family val="2"/>
          </rPr>
          <t xml:space="preserve">
HARUS DIISI JIKA ID TYPE BUKAN E-KTP/AKTA/NPWP</t>
        </r>
      </text>
    </comment>
    <comment ref="AQ22" authorId="0" shapeId="0">
      <text>
        <r>
          <rPr>
            <b/>
            <sz val="9"/>
            <color indexed="81"/>
            <rFont val="Tahoma"/>
            <family val="2"/>
          </rPr>
          <t>Fendy Tio:</t>
        </r>
        <r>
          <rPr>
            <sz val="9"/>
            <color indexed="81"/>
            <rFont val="Tahoma"/>
            <family val="2"/>
          </rPr>
          <t xml:space="preserve">
HARUS DIISI JIKA ID TYPE BUKAN E-KTP/AKTA/NPWP</t>
        </r>
      </text>
    </comment>
    <comment ref="AR22" authorId="0" shapeId="0">
      <text>
        <r>
          <rPr>
            <b/>
            <sz val="9"/>
            <color indexed="81"/>
            <rFont val="Tahoma"/>
            <family val="2"/>
          </rPr>
          <t>Fendy Tio:</t>
        </r>
        <r>
          <rPr>
            <sz val="9"/>
            <color indexed="81"/>
            <rFont val="Tahoma"/>
            <family val="2"/>
          </rPr>
          <t xml:space="preserve">
HARUS DIISI JIKA ID TYPE BUKAN E-KTP/AKTA/NPWP</t>
        </r>
      </text>
    </comment>
    <comment ref="AS22" authorId="0" shapeId="0">
      <text>
        <r>
          <rPr>
            <b/>
            <sz val="9"/>
            <color indexed="81"/>
            <rFont val="Tahoma"/>
            <family val="2"/>
          </rPr>
          <t>Fendy Tio:</t>
        </r>
        <r>
          <rPr>
            <sz val="9"/>
            <color indexed="81"/>
            <rFont val="Tahoma"/>
            <family val="2"/>
          </rPr>
          <t xml:space="preserve">
HARUS DIISI JIKA ID TYPE BUKAN E-KTP/AKTA/NPWP</t>
        </r>
      </text>
    </comment>
    <comment ref="AT22" authorId="0" shapeId="0">
      <text>
        <r>
          <rPr>
            <b/>
            <sz val="9"/>
            <color indexed="81"/>
            <rFont val="Tahoma"/>
            <family val="2"/>
          </rPr>
          <t>Fendy Tio:</t>
        </r>
        <r>
          <rPr>
            <sz val="9"/>
            <color indexed="81"/>
            <rFont val="Tahoma"/>
            <family val="2"/>
          </rPr>
          <t xml:space="preserve">
HARUS DIISI JIKA ID TYPE BUKAN E-KTP/AKTA/NPWP</t>
        </r>
      </text>
    </comment>
    <comment ref="AU22" authorId="0" shapeId="0">
      <text>
        <r>
          <rPr>
            <b/>
            <sz val="9"/>
            <color indexed="81"/>
            <rFont val="Tahoma"/>
            <family val="2"/>
          </rPr>
          <t>Fendy Tio:</t>
        </r>
        <r>
          <rPr>
            <sz val="9"/>
            <color indexed="81"/>
            <rFont val="Tahoma"/>
            <family val="2"/>
          </rPr>
          <t xml:space="preserve">
HARUS DIISI JIKA ID TYPE BUKAN E-KTP/AKTA/NPWP</t>
        </r>
      </text>
    </comment>
    <comment ref="AV22" authorId="0" shapeId="0">
      <text>
        <r>
          <rPr>
            <b/>
            <sz val="9"/>
            <color indexed="81"/>
            <rFont val="Tahoma"/>
            <family val="2"/>
          </rPr>
          <t>Fendy Tio:</t>
        </r>
        <r>
          <rPr>
            <sz val="9"/>
            <color indexed="81"/>
            <rFont val="Tahoma"/>
            <family val="2"/>
          </rPr>
          <t xml:space="preserve">
HARUS DIISI JIKA ID TYPE BUKAN E-KTP/AKTA/NPWP</t>
        </r>
      </text>
    </comment>
    <comment ref="AW22" authorId="0" shapeId="0">
      <text>
        <r>
          <rPr>
            <b/>
            <sz val="9"/>
            <color indexed="81"/>
            <rFont val="Tahoma"/>
            <family val="2"/>
          </rPr>
          <t>Fendy Tio:</t>
        </r>
        <r>
          <rPr>
            <sz val="9"/>
            <color indexed="81"/>
            <rFont val="Tahoma"/>
            <family val="2"/>
          </rPr>
          <t xml:space="preserve">
HARUS DIISI JIKA ID TYPE BUKAN E-KTP/AKTA/NPWP</t>
        </r>
      </text>
    </comment>
    <comment ref="AX22" authorId="0" shapeId="0">
      <text>
        <r>
          <rPr>
            <b/>
            <sz val="9"/>
            <color indexed="81"/>
            <rFont val="Tahoma"/>
            <family val="2"/>
          </rPr>
          <t>Fendy Tio:</t>
        </r>
        <r>
          <rPr>
            <sz val="9"/>
            <color indexed="81"/>
            <rFont val="Tahoma"/>
            <family val="2"/>
          </rPr>
          <t xml:space="preserve">
HARUS DIISI JIKA ID TYPE BUKAN E-KTP/AKTA/NPWP</t>
        </r>
      </text>
    </comment>
    <comment ref="AY22" authorId="0" shapeId="0">
      <text>
        <r>
          <rPr>
            <b/>
            <sz val="9"/>
            <color indexed="81"/>
            <rFont val="Tahoma"/>
            <family val="2"/>
          </rPr>
          <t>Fendy Tio:</t>
        </r>
        <r>
          <rPr>
            <sz val="9"/>
            <color indexed="81"/>
            <rFont val="Tahoma"/>
            <family val="2"/>
          </rPr>
          <t xml:space="preserve">
HARUS DIISI JIKA ID TYPE BUKAN E-KTP/AKTA/NPWP</t>
        </r>
      </text>
    </comment>
    <comment ref="AZ22" authorId="0" shapeId="0">
      <text>
        <r>
          <rPr>
            <b/>
            <sz val="9"/>
            <color indexed="81"/>
            <rFont val="Tahoma"/>
            <family val="2"/>
          </rPr>
          <t>Fendy Tio:</t>
        </r>
        <r>
          <rPr>
            <sz val="9"/>
            <color indexed="81"/>
            <rFont val="Tahoma"/>
            <family val="2"/>
          </rPr>
          <t xml:space="preserve">
HARUS DIISI JIKA ID TYPE BUKAN E-KTP/AKTA/NPWP</t>
        </r>
      </text>
    </comment>
    <comment ref="BA22" authorId="0" shapeId="0">
      <text>
        <r>
          <rPr>
            <b/>
            <sz val="9"/>
            <color indexed="81"/>
            <rFont val="Tahoma"/>
            <family val="2"/>
          </rPr>
          <t>Fendy Tio:</t>
        </r>
        <r>
          <rPr>
            <sz val="9"/>
            <color indexed="81"/>
            <rFont val="Tahoma"/>
            <family val="2"/>
          </rPr>
          <t xml:space="preserve">
HARUS DIISI JIKA ID TYPE BUKAN E-KTP/AKTA/NPWP</t>
        </r>
      </text>
    </comment>
    <comment ref="BB22" authorId="0" shapeId="0">
      <text>
        <r>
          <rPr>
            <b/>
            <sz val="9"/>
            <color indexed="81"/>
            <rFont val="Tahoma"/>
            <family val="2"/>
          </rPr>
          <t>Fendy Tio:</t>
        </r>
        <r>
          <rPr>
            <sz val="9"/>
            <color indexed="81"/>
            <rFont val="Tahoma"/>
            <family val="2"/>
          </rPr>
          <t xml:space="preserve">
HARUS DIISI JIKA ID TYPE BUKAN E-KTP/AKTA/NPWP</t>
        </r>
      </text>
    </comment>
    <comment ref="BC22" authorId="0" shapeId="0">
      <text>
        <r>
          <rPr>
            <b/>
            <sz val="9"/>
            <color indexed="81"/>
            <rFont val="Tahoma"/>
            <family val="2"/>
          </rPr>
          <t>Fendy Tio:</t>
        </r>
        <r>
          <rPr>
            <sz val="9"/>
            <color indexed="81"/>
            <rFont val="Tahoma"/>
            <family val="2"/>
          </rPr>
          <t xml:space="preserve">
HARUS DIISI JIKA ID TYPE BUKAN E-KTP/AKTA/NPWP</t>
        </r>
      </text>
    </comment>
    <comment ref="BD22" authorId="0" shapeId="0">
      <text>
        <r>
          <rPr>
            <b/>
            <sz val="9"/>
            <color indexed="81"/>
            <rFont val="Tahoma"/>
            <family val="2"/>
          </rPr>
          <t>Fendy Tio:</t>
        </r>
        <r>
          <rPr>
            <sz val="9"/>
            <color indexed="81"/>
            <rFont val="Tahoma"/>
            <family val="2"/>
          </rPr>
          <t xml:space="preserve">
HARUS DIISI JIKA ID TYPE BUKAN E-KTP/AKTA/NPWP</t>
        </r>
      </text>
    </comment>
    <comment ref="BE22" authorId="0" shapeId="0">
      <text>
        <r>
          <rPr>
            <b/>
            <sz val="9"/>
            <color indexed="81"/>
            <rFont val="Tahoma"/>
            <family val="2"/>
          </rPr>
          <t>Fendy Tio:</t>
        </r>
        <r>
          <rPr>
            <sz val="9"/>
            <color indexed="81"/>
            <rFont val="Tahoma"/>
            <family val="2"/>
          </rPr>
          <t xml:space="preserve">
HARUS DIISI JIKA ID TYPE BUKAN E-KTP/AKTA/NPWP</t>
        </r>
      </text>
    </comment>
    <comment ref="BF22" authorId="0" shapeId="0">
      <text>
        <r>
          <rPr>
            <b/>
            <sz val="9"/>
            <color indexed="81"/>
            <rFont val="Tahoma"/>
            <family val="2"/>
          </rPr>
          <t>Fendy Tio:</t>
        </r>
        <r>
          <rPr>
            <sz val="9"/>
            <color indexed="81"/>
            <rFont val="Tahoma"/>
            <family val="2"/>
          </rPr>
          <t xml:space="preserve">
HARUS DIISI JIKA ID TYPE BUKAN E-KTP/AKTA/NPWP</t>
        </r>
      </text>
    </comment>
    <comment ref="BG22" authorId="0" shapeId="0">
      <text>
        <r>
          <rPr>
            <b/>
            <sz val="9"/>
            <color indexed="81"/>
            <rFont val="Tahoma"/>
            <family val="2"/>
          </rPr>
          <t>Fendy Tio:</t>
        </r>
        <r>
          <rPr>
            <sz val="9"/>
            <color indexed="81"/>
            <rFont val="Tahoma"/>
            <family val="2"/>
          </rPr>
          <t xml:space="preserve">
HARUS DIISI JIKA ID TYPE BUKAN E-KTP/AKTA/NPWP</t>
        </r>
      </text>
    </comment>
    <comment ref="BH22" authorId="0" shapeId="0">
      <text>
        <r>
          <rPr>
            <b/>
            <sz val="9"/>
            <color indexed="81"/>
            <rFont val="Tahoma"/>
            <family val="2"/>
          </rPr>
          <t>Fendy Tio:</t>
        </r>
        <r>
          <rPr>
            <sz val="9"/>
            <color indexed="81"/>
            <rFont val="Tahoma"/>
            <family val="2"/>
          </rPr>
          <t xml:space="preserve">
HARUS DIISI JIKA ID TYPE BUKAN E-KTP/AKTA/NPWP</t>
        </r>
      </text>
    </comment>
    <comment ref="BI22" authorId="0" shapeId="0">
      <text>
        <r>
          <rPr>
            <b/>
            <sz val="9"/>
            <color indexed="81"/>
            <rFont val="Tahoma"/>
            <family val="2"/>
          </rPr>
          <t>Fendy Tio:</t>
        </r>
        <r>
          <rPr>
            <sz val="9"/>
            <color indexed="81"/>
            <rFont val="Tahoma"/>
            <family val="2"/>
          </rPr>
          <t xml:space="preserve">
HARUS DIISI JIKA ID TYPE BUKAN E-KTP/AKTA/NPWP</t>
        </r>
      </text>
    </comment>
    <comment ref="BJ22" authorId="0" shapeId="0">
      <text>
        <r>
          <rPr>
            <b/>
            <sz val="9"/>
            <color indexed="81"/>
            <rFont val="Tahoma"/>
            <family val="2"/>
          </rPr>
          <t>Fendy Tio:</t>
        </r>
        <r>
          <rPr>
            <sz val="9"/>
            <color indexed="81"/>
            <rFont val="Tahoma"/>
            <family val="2"/>
          </rPr>
          <t xml:space="preserve">
HARUS DIISI JIKA ID TYPE BUKAN E-KTP/AKTA/NPWP</t>
        </r>
      </text>
    </comment>
    <comment ref="BK22" authorId="0" shapeId="0">
      <text>
        <r>
          <rPr>
            <b/>
            <sz val="9"/>
            <color indexed="81"/>
            <rFont val="Tahoma"/>
            <family val="2"/>
          </rPr>
          <t>Fendy Tio:</t>
        </r>
        <r>
          <rPr>
            <sz val="9"/>
            <color indexed="81"/>
            <rFont val="Tahoma"/>
            <family val="2"/>
          </rPr>
          <t xml:space="preserve">
HARUS DIISI JIKA ID TYPE BUKAN E-KTP/AKTA/NPWP</t>
        </r>
      </text>
    </comment>
    <comment ref="BL22" authorId="0" shapeId="0">
      <text>
        <r>
          <rPr>
            <b/>
            <sz val="9"/>
            <color indexed="81"/>
            <rFont val="Tahoma"/>
            <family val="2"/>
          </rPr>
          <t>Fendy Tio:</t>
        </r>
        <r>
          <rPr>
            <sz val="9"/>
            <color indexed="81"/>
            <rFont val="Tahoma"/>
            <family val="2"/>
          </rPr>
          <t xml:space="preserve">
HARUS DIISI JIKA ID TYPE BUKAN E-KTP/AKTA/NPWP</t>
        </r>
      </text>
    </comment>
    <comment ref="BM22" authorId="0" shapeId="0">
      <text>
        <r>
          <rPr>
            <b/>
            <sz val="9"/>
            <color indexed="81"/>
            <rFont val="Tahoma"/>
            <family val="2"/>
          </rPr>
          <t>Fendy Tio:</t>
        </r>
        <r>
          <rPr>
            <sz val="9"/>
            <color indexed="81"/>
            <rFont val="Tahoma"/>
            <family val="2"/>
          </rPr>
          <t xml:space="preserve">
HARUS DIISI JIKA ID TYPE BUKAN E-KTP/AKTA/NPWP</t>
        </r>
      </text>
    </comment>
    <comment ref="BN22" authorId="0" shapeId="0">
      <text>
        <r>
          <rPr>
            <b/>
            <sz val="9"/>
            <color indexed="81"/>
            <rFont val="Tahoma"/>
            <family val="2"/>
          </rPr>
          <t>Fendy Tio:</t>
        </r>
        <r>
          <rPr>
            <sz val="9"/>
            <color indexed="81"/>
            <rFont val="Tahoma"/>
            <family val="2"/>
          </rPr>
          <t xml:space="preserve">
HARUS DIISI JIKA ID TYPE BUKAN E-KTP/AKTA/NPWP</t>
        </r>
      </text>
    </comment>
    <comment ref="BO22" authorId="0" shapeId="0">
      <text>
        <r>
          <rPr>
            <b/>
            <sz val="9"/>
            <color indexed="81"/>
            <rFont val="Tahoma"/>
            <family val="2"/>
          </rPr>
          <t>Fendy Tio:</t>
        </r>
        <r>
          <rPr>
            <sz val="9"/>
            <color indexed="81"/>
            <rFont val="Tahoma"/>
            <family val="2"/>
          </rPr>
          <t xml:space="preserve">
HARUS DIISI JIKA ID TYPE BUKAN E-KTP/AKTA/NPWP</t>
        </r>
      </text>
    </comment>
    <comment ref="BP22" authorId="0" shapeId="0">
      <text>
        <r>
          <rPr>
            <b/>
            <sz val="9"/>
            <color indexed="81"/>
            <rFont val="Tahoma"/>
            <family val="2"/>
          </rPr>
          <t>Fendy Tio:</t>
        </r>
        <r>
          <rPr>
            <sz val="9"/>
            <color indexed="81"/>
            <rFont val="Tahoma"/>
            <family val="2"/>
          </rPr>
          <t xml:space="preserve">
HARUS DIISI JIKA ID TYPE BUKAN E-KTP/AKTA/NPWP</t>
        </r>
      </text>
    </comment>
    <comment ref="BQ22" authorId="0" shapeId="0">
      <text>
        <r>
          <rPr>
            <b/>
            <sz val="9"/>
            <color indexed="81"/>
            <rFont val="Tahoma"/>
            <family val="2"/>
          </rPr>
          <t>Fendy Tio:</t>
        </r>
        <r>
          <rPr>
            <sz val="9"/>
            <color indexed="81"/>
            <rFont val="Tahoma"/>
            <family val="2"/>
          </rPr>
          <t xml:space="preserve">
HARUS DIISI JIKA ID TYPE BUKAN E-KTP/AKTA/NPWP</t>
        </r>
      </text>
    </comment>
    <comment ref="BR22" authorId="0" shapeId="0">
      <text>
        <r>
          <rPr>
            <b/>
            <sz val="9"/>
            <color indexed="81"/>
            <rFont val="Tahoma"/>
            <family val="2"/>
          </rPr>
          <t>Fendy Tio:</t>
        </r>
        <r>
          <rPr>
            <sz val="9"/>
            <color indexed="81"/>
            <rFont val="Tahoma"/>
            <family val="2"/>
          </rPr>
          <t xml:space="preserve">
HARUS DIISI JIKA ID TYPE BUKAN E-KTP/AKTA/NPWP</t>
        </r>
      </text>
    </comment>
    <comment ref="BS22" authorId="0" shapeId="0">
      <text>
        <r>
          <rPr>
            <b/>
            <sz val="9"/>
            <color indexed="81"/>
            <rFont val="Tahoma"/>
            <family val="2"/>
          </rPr>
          <t>Fendy Tio:</t>
        </r>
        <r>
          <rPr>
            <sz val="9"/>
            <color indexed="81"/>
            <rFont val="Tahoma"/>
            <family val="2"/>
          </rPr>
          <t xml:space="preserve">
HARUS DIISI JIKA ID TYPE BUKAN E-KTP/AKTA/NPWP</t>
        </r>
      </text>
    </comment>
    <comment ref="BT22" authorId="0" shapeId="0">
      <text>
        <r>
          <rPr>
            <b/>
            <sz val="9"/>
            <color indexed="81"/>
            <rFont val="Tahoma"/>
            <family val="2"/>
          </rPr>
          <t>Fendy Tio:</t>
        </r>
        <r>
          <rPr>
            <sz val="9"/>
            <color indexed="81"/>
            <rFont val="Tahoma"/>
            <family val="2"/>
          </rPr>
          <t xml:space="preserve">
HARUS DIISI JIKA ID TYPE BUKAN E-KTP/AKTA/NPWP</t>
        </r>
      </text>
    </comment>
    <comment ref="BU22" authorId="0" shapeId="0">
      <text>
        <r>
          <rPr>
            <b/>
            <sz val="9"/>
            <color indexed="81"/>
            <rFont val="Tahoma"/>
            <family val="2"/>
          </rPr>
          <t>Fendy Tio:</t>
        </r>
        <r>
          <rPr>
            <sz val="9"/>
            <color indexed="81"/>
            <rFont val="Tahoma"/>
            <family val="2"/>
          </rPr>
          <t xml:space="preserve">
HARUS DIISI JIKA ID TYPE BUKAN E-KTP/AKTA/NPWP</t>
        </r>
      </text>
    </comment>
    <comment ref="BV22" authorId="0" shapeId="0">
      <text>
        <r>
          <rPr>
            <b/>
            <sz val="9"/>
            <color indexed="81"/>
            <rFont val="Tahoma"/>
            <family val="2"/>
          </rPr>
          <t>Fendy Tio:</t>
        </r>
        <r>
          <rPr>
            <sz val="9"/>
            <color indexed="81"/>
            <rFont val="Tahoma"/>
            <family val="2"/>
          </rPr>
          <t xml:space="preserve">
HARUS DIISI JIKA ID TYPE BUKAN E-KTP/AKTA/NPWP</t>
        </r>
      </text>
    </comment>
    <comment ref="BW22" authorId="0" shapeId="0">
      <text>
        <r>
          <rPr>
            <b/>
            <sz val="9"/>
            <color indexed="81"/>
            <rFont val="Tahoma"/>
            <family val="2"/>
          </rPr>
          <t>Fendy Tio:</t>
        </r>
        <r>
          <rPr>
            <sz val="9"/>
            <color indexed="81"/>
            <rFont val="Tahoma"/>
            <family val="2"/>
          </rPr>
          <t xml:space="preserve">
HARUS DIISI JIKA ID TYPE BUKAN E-KTP/AKTA/NPWP</t>
        </r>
      </text>
    </comment>
    <comment ref="BX22" authorId="0" shapeId="0">
      <text>
        <r>
          <rPr>
            <b/>
            <sz val="9"/>
            <color indexed="81"/>
            <rFont val="Tahoma"/>
            <family val="2"/>
          </rPr>
          <t>Fendy Tio:</t>
        </r>
        <r>
          <rPr>
            <sz val="9"/>
            <color indexed="81"/>
            <rFont val="Tahoma"/>
            <family val="2"/>
          </rPr>
          <t xml:space="preserve">
HARUS DIISI JIKA ID TYPE BUKAN E-KTP/AKTA/NPWP</t>
        </r>
      </text>
    </comment>
    <comment ref="BY22" authorId="0" shapeId="0">
      <text>
        <r>
          <rPr>
            <b/>
            <sz val="9"/>
            <color indexed="81"/>
            <rFont val="Tahoma"/>
            <family val="2"/>
          </rPr>
          <t>Fendy Tio:</t>
        </r>
        <r>
          <rPr>
            <sz val="9"/>
            <color indexed="81"/>
            <rFont val="Tahoma"/>
            <family val="2"/>
          </rPr>
          <t xml:space="preserve">
HARUS DIISI JIKA ID TYPE BUKAN E-KTP/AKTA/NPWP</t>
        </r>
      </text>
    </comment>
    <comment ref="BZ22" authorId="0" shapeId="0">
      <text>
        <r>
          <rPr>
            <b/>
            <sz val="9"/>
            <color indexed="81"/>
            <rFont val="Tahoma"/>
            <family val="2"/>
          </rPr>
          <t>Fendy Tio:</t>
        </r>
        <r>
          <rPr>
            <sz val="9"/>
            <color indexed="81"/>
            <rFont val="Tahoma"/>
            <family val="2"/>
          </rPr>
          <t xml:space="preserve">
HARUS DIISI JIKA ID TYPE BUKAN E-KTP/AKTA/NPWP</t>
        </r>
      </text>
    </comment>
    <comment ref="CA22" authorId="0" shapeId="0">
      <text>
        <r>
          <rPr>
            <b/>
            <sz val="9"/>
            <color indexed="81"/>
            <rFont val="Tahoma"/>
            <family val="2"/>
          </rPr>
          <t>Fendy Tio:</t>
        </r>
        <r>
          <rPr>
            <sz val="9"/>
            <color indexed="81"/>
            <rFont val="Tahoma"/>
            <family val="2"/>
          </rPr>
          <t xml:space="preserve">
HARUS DIISI JIKA ID TYPE BUKAN E-KTP/AKTA/NPWP</t>
        </r>
      </text>
    </comment>
    <comment ref="CB22" authorId="0" shapeId="0">
      <text>
        <r>
          <rPr>
            <b/>
            <sz val="9"/>
            <color indexed="81"/>
            <rFont val="Tahoma"/>
            <family val="2"/>
          </rPr>
          <t>Fendy Tio:</t>
        </r>
        <r>
          <rPr>
            <sz val="9"/>
            <color indexed="81"/>
            <rFont val="Tahoma"/>
            <family val="2"/>
          </rPr>
          <t xml:space="preserve">
HARUS DIISI JIKA ID TYPE BUKAN E-KTP/AKTA/NPWP</t>
        </r>
      </text>
    </comment>
    <comment ref="CC22" authorId="0" shapeId="0">
      <text>
        <r>
          <rPr>
            <b/>
            <sz val="9"/>
            <color indexed="81"/>
            <rFont val="Tahoma"/>
            <family val="2"/>
          </rPr>
          <t>Fendy Tio:</t>
        </r>
        <r>
          <rPr>
            <sz val="9"/>
            <color indexed="81"/>
            <rFont val="Tahoma"/>
            <family val="2"/>
          </rPr>
          <t xml:space="preserve">
HARUS DIISI JIKA ID TYPE BUKAN E-KTP/AKTA/NPWP</t>
        </r>
      </text>
    </comment>
    <comment ref="CD22" authorId="0" shapeId="0">
      <text>
        <r>
          <rPr>
            <b/>
            <sz val="9"/>
            <color indexed="81"/>
            <rFont val="Tahoma"/>
            <family val="2"/>
          </rPr>
          <t>Fendy Tio:</t>
        </r>
        <r>
          <rPr>
            <sz val="9"/>
            <color indexed="81"/>
            <rFont val="Tahoma"/>
            <family val="2"/>
          </rPr>
          <t xml:space="preserve">
HARUS DIISI JIKA ID TYPE BUKAN E-KTP/AKTA/NPWP</t>
        </r>
      </text>
    </comment>
    <comment ref="CE22" authorId="0" shapeId="0">
      <text>
        <r>
          <rPr>
            <b/>
            <sz val="9"/>
            <color indexed="81"/>
            <rFont val="Tahoma"/>
            <family val="2"/>
          </rPr>
          <t>Fendy Tio:</t>
        </r>
        <r>
          <rPr>
            <sz val="9"/>
            <color indexed="81"/>
            <rFont val="Tahoma"/>
            <family val="2"/>
          </rPr>
          <t xml:space="preserve">
HARUS DIISI JIKA ID TYPE BUKAN E-KTP/AKTA/NPWP</t>
        </r>
      </text>
    </comment>
    <comment ref="CF22" authorId="0" shapeId="0">
      <text>
        <r>
          <rPr>
            <b/>
            <sz val="9"/>
            <color indexed="81"/>
            <rFont val="Tahoma"/>
            <family val="2"/>
          </rPr>
          <t>Fendy Tio:</t>
        </r>
        <r>
          <rPr>
            <sz val="9"/>
            <color indexed="81"/>
            <rFont val="Tahoma"/>
            <family val="2"/>
          </rPr>
          <t xml:space="preserve">
HARUS DIISI JIKA ID TYPE BUKAN E-KTP/AKTA/NPWP</t>
        </r>
      </text>
    </comment>
    <comment ref="CG22" authorId="0" shapeId="0">
      <text>
        <r>
          <rPr>
            <b/>
            <sz val="9"/>
            <color indexed="81"/>
            <rFont val="Tahoma"/>
            <family val="2"/>
          </rPr>
          <t>Fendy Tio:</t>
        </r>
        <r>
          <rPr>
            <sz val="9"/>
            <color indexed="81"/>
            <rFont val="Tahoma"/>
            <family val="2"/>
          </rPr>
          <t xml:space="preserve">
HARUS DIISI JIKA ID TYPE BUKAN E-KTP/AKTA/NPWP</t>
        </r>
      </text>
    </comment>
    <comment ref="CH22" authorId="0" shapeId="0">
      <text>
        <r>
          <rPr>
            <b/>
            <sz val="9"/>
            <color indexed="81"/>
            <rFont val="Tahoma"/>
            <family val="2"/>
          </rPr>
          <t>Fendy Tio:</t>
        </r>
        <r>
          <rPr>
            <sz val="9"/>
            <color indexed="81"/>
            <rFont val="Tahoma"/>
            <family val="2"/>
          </rPr>
          <t xml:space="preserve">
HARUS DIISI JIKA ID TYPE BUKAN E-KTP/AKTA/NPWP</t>
        </r>
      </text>
    </comment>
    <comment ref="CI22" authorId="0" shapeId="0">
      <text>
        <r>
          <rPr>
            <b/>
            <sz val="9"/>
            <color indexed="81"/>
            <rFont val="Tahoma"/>
            <family val="2"/>
          </rPr>
          <t>Fendy Tio:</t>
        </r>
        <r>
          <rPr>
            <sz val="9"/>
            <color indexed="81"/>
            <rFont val="Tahoma"/>
            <family val="2"/>
          </rPr>
          <t xml:space="preserve">
HARUS DIISI JIKA ID TYPE BUKAN E-KTP/AKTA/NPWP</t>
        </r>
      </text>
    </comment>
    <comment ref="CJ22" authorId="0" shapeId="0">
      <text>
        <r>
          <rPr>
            <b/>
            <sz val="9"/>
            <color indexed="81"/>
            <rFont val="Tahoma"/>
            <family val="2"/>
          </rPr>
          <t>Fendy Tio:</t>
        </r>
        <r>
          <rPr>
            <sz val="9"/>
            <color indexed="81"/>
            <rFont val="Tahoma"/>
            <family val="2"/>
          </rPr>
          <t xml:space="preserve">
HARUS DIISI JIKA ID TYPE BUKAN E-KTP/AKTA/NPWP</t>
        </r>
      </text>
    </comment>
    <comment ref="CK22" authorId="0" shapeId="0">
      <text>
        <r>
          <rPr>
            <b/>
            <sz val="9"/>
            <color indexed="81"/>
            <rFont val="Tahoma"/>
            <family val="2"/>
          </rPr>
          <t>Fendy Tio:</t>
        </r>
        <r>
          <rPr>
            <sz val="9"/>
            <color indexed="81"/>
            <rFont val="Tahoma"/>
            <family val="2"/>
          </rPr>
          <t xml:space="preserve">
HARUS DIISI JIKA ID TYPE BUKAN E-KTP/AKTA/NPWP</t>
        </r>
      </text>
    </comment>
    <comment ref="CL22" authorId="0" shapeId="0">
      <text>
        <r>
          <rPr>
            <b/>
            <sz val="9"/>
            <color indexed="81"/>
            <rFont val="Tahoma"/>
            <family val="2"/>
          </rPr>
          <t>Fendy Tio:</t>
        </r>
        <r>
          <rPr>
            <sz val="9"/>
            <color indexed="81"/>
            <rFont val="Tahoma"/>
            <family val="2"/>
          </rPr>
          <t xml:space="preserve">
HARUS DIISI JIKA ID TYPE BUKAN E-KTP/AKTA/NPWP</t>
        </r>
      </text>
    </comment>
    <comment ref="CM22" authorId="0" shapeId="0">
      <text>
        <r>
          <rPr>
            <b/>
            <sz val="9"/>
            <color indexed="81"/>
            <rFont val="Tahoma"/>
            <family val="2"/>
          </rPr>
          <t>Fendy Tio:</t>
        </r>
        <r>
          <rPr>
            <sz val="9"/>
            <color indexed="81"/>
            <rFont val="Tahoma"/>
            <family val="2"/>
          </rPr>
          <t xml:space="preserve">
HARUS DIISI JIKA ID TYPE BUKAN E-KTP/AKTA/NPWP</t>
        </r>
      </text>
    </comment>
    <comment ref="CN22" authorId="0" shapeId="0">
      <text>
        <r>
          <rPr>
            <b/>
            <sz val="9"/>
            <color indexed="81"/>
            <rFont val="Tahoma"/>
            <family val="2"/>
          </rPr>
          <t>Fendy Tio:</t>
        </r>
        <r>
          <rPr>
            <sz val="9"/>
            <color indexed="81"/>
            <rFont val="Tahoma"/>
            <family val="2"/>
          </rPr>
          <t xml:space="preserve">
HARUS DIISI JIKA ID TYPE BUKAN E-KTP/AKTA/NPWP</t>
        </r>
      </text>
    </comment>
    <comment ref="CO22" authorId="0" shapeId="0">
      <text>
        <r>
          <rPr>
            <b/>
            <sz val="9"/>
            <color indexed="81"/>
            <rFont val="Tahoma"/>
            <family val="2"/>
          </rPr>
          <t>Fendy Tio:</t>
        </r>
        <r>
          <rPr>
            <sz val="9"/>
            <color indexed="81"/>
            <rFont val="Tahoma"/>
            <family val="2"/>
          </rPr>
          <t xml:space="preserve">
HARUS DIISI JIKA ID TYPE BUKAN E-KTP/AKTA/NPWP</t>
        </r>
      </text>
    </comment>
    <comment ref="CP22" authorId="0" shapeId="0">
      <text>
        <r>
          <rPr>
            <b/>
            <sz val="9"/>
            <color indexed="81"/>
            <rFont val="Tahoma"/>
            <family val="2"/>
          </rPr>
          <t>Fendy Tio:</t>
        </r>
        <r>
          <rPr>
            <sz val="9"/>
            <color indexed="81"/>
            <rFont val="Tahoma"/>
            <family val="2"/>
          </rPr>
          <t xml:space="preserve">
HARUS DIISI JIKA ID TYPE BUKAN E-KTP/AKTA/NPWP</t>
        </r>
      </text>
    </comment>
    <comment ref="CQ22" authorId="0" shapeId="0">
      <text>
        <r>
          <rPr>
            <b/>
            <sz val="9"/>
            <color indexed="81"/>
            <rFont val="Tahoma"/>
            <family val="2"/>
          </rPr>
          <t>Fendy Tio:</t>
        </r>
        <r>
          <rPr>
            <sz val="9"/>
            <color indexed="81"/>
            <rFont val="Tahoma"/>
            <family val="2"/>
          </rPr>
          <t xml:space="preserve">
HARUS DIISI JIKA ID TYPE BUKAN E-KTP/AKTA/NPWP</t>
        </r>
      </text>
    </comment>
    <comment ref="CR22" authorId="0" shapeId="0">
      <text>
        <r>
          <rPr>
            <b/>
            <sz val="9"/>
            <color indexed="81"/>
            <rFont val="Tahoma"/>
            <family val="2"/>
          </rPr>
          <t>Fendy Tio:</t>
        </r>
        <r>
          <rPr>
            <sz val="9"/>
            <color indexed="81"/>
            <rFont val="Tahoma"/>
            <family val="2"/>
          </rPr>
          <t xml:space="preserve">
HARUS DIISI JIKA ID TYPE BUKAN E-KTP/AKTA/NPWP</t>
        </r>
      </text>
    </comment>
    <comment ref="CS22" authorId="0" shapeId="0">
      <text>
        <r>
          <rPr>
            <b/>
            <sz val="9"/>
            <color indexed="81"/>
            <rFont val="Tahoma"/>
            <family val="2"/>
          </rPr>
          <t>Fendy Tio:</t>
        </r>
        <r>
          <rPr>
            <sz val="9"/>
            <color indexed="81"/>
            <rFont val="Tahoma"/>
            <family val="2"/>
          </rPr>
          <t xml:space="preserve">
HARUS DIISI JIKA ID TYPE BUKAN E-KTP/AKTA/NPWP</t>
        </r>
      </text>
    </comment>
    <comment ref="CT22" authorId="0" shapeId="0">
      <text>
        <r>
          <rPr>
            <b/>
            <sz val="9"/>
            <color indexed="81"/>
            <rFont val="Tahoma"/>
            <family val="2"/>
          </rPr>
          <t>Fendy Tio:</t>
        </r>
        <r>
          <rPr>
            <sz val="9"/>
            <color indexed="81"/>
            <rFont val="Tahoma"/>
            <family val="2"/>
          </rPr>
          <t xml:space="preserve">
HARUS DIISI JIKA ID TYPE BUKAN E-KTP/AKTA/NPWP</t>
        </r>
      </text>
    </comment>
    <comment ref="CU22" authorId="0" shapeId="0">
      <text>
        <r>
          <rPr>
            <b/>
            <sz val="9"/>
            <color indexed="81"/>
            <rFont val="Tahoma"/>
            <family val="2"/>
          </rPr>
          <t>Fendy Tio:</t>
        </r>
        <r>
          <rPr>
            <sz val="9"/>
            <color indexed="81"/>
            <rFont val="Tahoma"/>
            <family val="2"/>
          </rPr>
          <t xml:space="preserve">
HARUS DIISI JIKA ID TYPE BUKAN E-KTP/AKTA/NPWP</t>
        </r>
      </text>
    </comment>
    <comment ref="CV22" authorId="0" shapeId="0">
      <text>
        <r>
          <rPr>
            <b/>
            <sz val="9"/>
            <color indexed="81"/>
            <rFont val="Tahoma"/>
            <family val="2"/>
          </rPr>
          <t>Fendy Tio:</t>
        </r>
        <r>
          <rPr>
            <sz val="9"/>
            <color indexed="81"/>
            <rFont val="Tahoma"/>
            <family val="2"/>
          </rPr>
          <t xml:space="preserve">
HARUS DIISI JIKA ID TYPE BUKAN E-KTP/AKTA/NPWP</t>
        </r>
      </text>
    </comment>
    <comment ref="CW22" authorId="0" shapeId="0">
      <text>
        <r>
          <rPr>
            <b/>
            <sz val="9"/>
            <color indexed="81"/>
            <rFont val="Tahoma"/>
            <family val="2"/>
          </rPr>
          <t>Fendy Tio:</t>
        </r>
        <r>
          <rPr>
            <sz val="9"/>
            <color indexed="81"/>
            <rFont val="Tahoma"/>
            <family val="2"/>
          </rPr>
          <t xml:space="preserve">
HARUS DIISI JIKA ID TYPE BUKAN E-KTP/AKTA/NPWP</t>
        </r>
      </text>
    </comment>
    <comment ref="CX22" authorId="0" shapeId="0">
      <text>
        <r>
          <rPr>
            <b/>
            <sz val="9"/>
            <color indexed="81"/>
            <rFont val="Tahoma"/>
            <family val="2"/>
          </rPr>
          <t>Fendy Tio:</t>
        </r>
        <r>
          <rPr>
            <sz val="9"/>
            <color indexed="81"/>
            <rFont val="Tahoma"/>
            <family val="2"/>
          </rPr>
          <t xml:space="preserve">
HARUS DIISI JIKA ID TYPE BUKAN E-KTP/AKTA/NPWP</t>
        </r>
      </text>
    </comment>
    <comment ref="CY22" authorId="0" shapeId="0">
      <text>
        <r>
          <rPr>
            <b/>
            <sz val="9"/>
            <color indexed="81"/>
            <rFont val="Tahoma"/>
            <family val="2"/>
          </rPr>
          <t>Fendy Tio:</t>
        </r>
        <r>
          <rPr>
            <sz val="9"/>
            <color indexed="81"/>
            <rFont val="Tahoma"/>
            <family val="2"/>
          </rPr>
          <t xml:space="preserve">
HARUS DIISI JIKA ID TYPE BUKAN E-KTP/AKTA/NPWP</t>
        </r>
      </text>
    </comment>
    <comment ref="CZ22" authorId="0" shapeId="0">
      <text>
        <r>
          <rPr>
            <b/>
            <sz val="9"/>
            <color indexed="81"/>
            <rFont val="Tahoma"/>
            <family val="2"/>
          </rPr>
          <t>Fendy Tio:</t>
        </r>
        <r>
          <rPr>
            <sz val="9"/>
            <color indexed="81"/>
            <rFont val="Tahoma"/>
            <family val="2"/>
          </rPr>
          <t xml:space="preserve">
HARUS DIISI JIKA ID TYPE BUKAN E-KTP/AKTA/NPWP</t>
        </r>
      </text>
    </comment>
    <comment ref="DA22" authorId="0" shapeId="0">
      <text>
        <r>
          <rPr>
            <b/>
            <sz val="9"/>
            <color indexed="81"/>
            <rFont val="Tahoma"/>
            <family val="2"/>
          </rPr>
          <t>Fendy Tio:</t>
        </r>
        <r>
          <rPr>
            <sz val="9"/>
            <color indexed="81"/>
            <rFont val="Tahoma"/>
            <family val="2"/>
          </rPr>
          <t xml:space="preserve">
HARUS DIISI JIKA ID TYPE BUKAN E-KTP/AKTA/NPWP</t>
        </r>
      </text>
    </comment>
    <comment ref="DB22" authorId="0" shapeId="0">
      <text>
        <r>
          <rPr>
            <b/>
            <sz val="9"/>
            <color indexed="81"/>
            <rFont val="Tahoma"/>
            <family val="2"/>
          </rPr>
          <t>Fendy Tio:</t>
        </r>
        <r>
          <rPr>
            <sz val="9"/>
            <color indexed="81"/>
            <rFont val="Tahoma"/>
            <family val="2"/>
          </rPr>
          <t xml:space="preserve">
HARUS DIISI JIKA ID TYPE BUKAN E-KTP/AKTA/NPWP</t>
        </r>
      </text>
    </comment>
    <comment ref="DC22" authorId="0" shapeId="0">
      <text>
        <r>
          <rPr>
            <b/>
            <sz val="9"/>
            <color indexed="81"/>
            <rFont val="Tahoma"/>
            <family val="2"/>
          </rPr>
          <t>Fendy Tio:</t>
        </r>
        <r>
          <rPr>
            <sz val="9"/>
            <color indexed="81"/>
            <rFont val="Tahoma"/>
            <family val="2"/>
          </rPr>
          <t xml:space="preserve">
HARUS DIISI JIKA ID TYPE BUKAN E-KTP/AKTA/NPWP</t>
        </r>
      </text>
    </comment>
    <comment ref="DD22" authorId="0" shapeId="0">
      <text>
        <r>
          <rPr>
            <b/>
            <sz val="9"/>
            <color indexed="81"/>
            <rFont val="Tahoma"/>
            <family val="2"/>
          </rPr>
          <t>Fendy Tio:</t>
        </r>
        <r>
          <rPr>
            <sz val="9"/>
            <color indexed="81"/>
            <rFont val="Tahoma"/>
            <family val="2"/>
          </rPr>
          <t xml:space="preserve">
HARUS DIISI JIKA ID TYPE BUKAN E-KTP/AKTA/NPWP</t>
        </r>
      </text>
    </comment>
    <comment ref="DE22" authorId="0" shapeId="0">
      <text>
        <r>
          <rPr>
            <b/>
            <sz val="9"/>
            <color indexed="81"/>
            <rFont val="Tahoma"/>
            <family val="2"/>
          </rPr>
          <t>Fendy Tio:</t>
        </r>
        <r>
          <rPr>
            <sz val="9"/>
            <color indexed="81"/>
            <rFont val="Tahoma"/>
            <family val="2"/>
          </rPr>
          <t xml:space="preserve">
HARUS DIISI JIKA ID TYPE BUKAN E-KTP/AKTA/NPWP</t>
        </r>
      </text>
    </comment>
    <comment ref="B24" authorId="0" shapeId="0">
      <text>
        <r>
          <rPr>
            <b/>
            <sz val="9"/>
            <color indexed="81"/>
            <rFont val="Tahoma"/>
            <family val="2"/>
          </rPr>
          <t>Fendy Tio:</t>
        </r>
        <r>
          <rPr>
            <sz val="9"/>
            <color indexed="81"/>
            <rFont val="Tahoma"/>
            <family val="2"/>
          </rPr>
          <t xml:space="preserve">
Numeric Only</t>
        </r>
      </text>
    </comment>
    <comment ref="C24" authorId="0" shapeId="0">
      <text>
        <r>
          <rPr>
            <b/>
            <sz val="9"/>
            <color indexed="81"/>
            <rFont val="Tahoma"/>
            <family val="2"/>
          </rPr>
          <t>Fendy Tio:</t>
        </r>
        <r>
          <rPr>
            <sz val="9"/>
            <color indexed="81"/>
            <rFont val="Tahoma"/>
            <family val="2"/>
          </rPr>
          <t xml:space="preserve">
Numeric Only</t>
        </r>
      </text>
    </comment>
    <comment ref="D24" authorId="0" shapeId="0">
      <text>
        <r>
          <rPr>
            <b/>
            <sz val="9"/>
            <color indexed="81"/>
            <rFont val="Tahoma"/>
            <family val="2"/>
          </rPr>
          <t>Fendy Tio:</t>
        </r>
        <r>
          <rPr>
            <sz val="9"/>
            <color indexed="81"/>
            <rFont val="Tahoma"/>
            <family val="2"/>
          </rPr>
          <t xml:space="preserve">
Numeric Only</t>
        </r>
      </text>
    </comment>
    <comment ref="E24" authorId="0" shapeId="0">
      <text>
        <r>
          <rPr>
            <b/>
            <sz val="9"/>
            <color indexed="81"/>
            <rFont val="Tahoma"/>
            <family val="2"/>
          </rPr>
          <t>Fendy Tio:</t>
        </r>
        <r>
          <rPr>
            <sz val="9"/>
            <color indexed="81"/>
            <rFont val="Tahoma"/>
            <family val="2"/>
          </rPr>
          <t xml:space="preserve">
Numeric Only</t>
        </r>
      </text>
    </comment>
    <comment ref="F24" authorId="0" shapeId="0">
      <text>
        <r>
          <rPr>
            <b/>
            <sz val="9"/>
            <color indexed="81"/>
            <rFont val="Tahoma"/>
            <family val="2"/>
          </rPr>
          <t>Fendy Tio:</t>
        </r>
        <r>
          <rPr>
            <sz val="9"/>
            <color indexed="81"/>
            <rFont val="Tahoma"/>
            <family val="2"/>
          </rPr>
          <t xml:space="preserve">
Numeric Only</t>
        </r>
      </text>
    </comment>
    <comment ref="G24" authorId="0" shapeId="0">
      <text>
        <r>
          <rPr>
            <b/>
            <sz val="9"/>
            <color indexed="81"/>
            <rFont val="Tahoma"/>
            <family val="2"/>
          </rPr>
          <t>Fendy Tio:</t>
        </r>
        <r>
          <rPr>
            <sz val="9"/>
            <color indexed="81"/>
            <rFont val="Tahoma"/>
            <family val="2"/>
          </rPr>
          <t xml:space="preserve">
Numeric Only</t>
        </r>
      </text>
    </comment>
    <comment ref="H24" authorId="0" shapeId="0">
      <text>
        <r>
          <rPr>
            <b/>
            <sz val="9"/>
            <color indexed="81"/>
            <rFont val="Tahoma"/>
            <family val="2"/>
          </rPr>
          <t>Fendy Tio:</t>
        </r>
        <r>
          <rPr>
            <sz val="9"/>
            <color indexed="81"/>
            <rFont val="Tahoma"/>
            <family val="2"/>
          </rPr>
          <t xml:space="preserve">
Numeric Only</t>
        </r>
      </text>
    </comment>
    <comment ref="I24" authorId="0" shapeId="0">
      <text>
        <r>
          <rPr>
            <b/>
            <sz val="9"/>
            <color indexed="81"/>
            <rFont val="Tahoma"/>
            <family val="2"/>
          </rPr>
          <t>Fendy Tio:</t>
        </r>
        <r>
          <rPr>
            <sz val="9"/>
            <color indexed="81"/>
            <rFont val="Tahoma"/>
            <family val="2"/>
          </rPr>
          <t xml:space="preserve">
Numeric Only</t>
        </r>
      </text>
    </comment>
    <comment ref="J24" authorId="0" shapeId="0">
      <text>
        <r>
          <rPr>
            <b/>
            <sz val="9"/>
            <color indexed="81"/>
            <rFont val="Tahoma"/>
            <family val="2"/>
          </rPr>
          <t>Fendy Tio:</t>
        </r>
        <r>
          <rPr>
            <sz val="9"/>
            <color indexed="81"/>
            <rFont val="Tahoma"/>
            <family val="2"/>
          </rPr>
          <t xml:space="preserve">
Numeric Only</t>
        </r>
      </text>
    </comment>
    <comment ref="K24" authorId="0" shapeId="0">
      <text>
        <r>
          <rPr>
            <b/>
            <sz val="9"/>
            <color indexed="81"/>
            <rFont val="Tahoma"/>
            <family val="2"/>
          </rPr>
          <t>Fendy Tio:</t>
        </r>
        <r>
          <rPr>
            <sz val="9"/>
            <color indexed="81"/>
            <rFont val="Tahoma"/>
            <family val="2"/>
          </rPr>
          <t xml:space="preserve">
Numeric Only</t>
        </r>
      </text>
    </comment>
    <comment ref="L24" authorId="0" shapeId="0">
      <text>
        <r>
          <rPr>
            <b/>
            <sz val="9"/>
            <color indexed="81"/>
            <rFont val="Tahoma"/>
            <family val="2"/>
          </rPr>
          <t>Fendy Tio:</t>
        </r>
        <r>
          <rPr>
            <sz val="9"/>
            <color indexed="81"/>
            <rFont val="Tahoma"/>
            <family val="2"/>
          </rPr>
          <t xml:space="preserve">
Numeric Only</t>
        </r>
      </text>
    </comment>
    <comment ref="M24" authorId="0" shapeId="0">
      <text>
        <r>
          <rPr>
            <b/>
            <sz val="9"/>
            <color indexed="81"/>
            <rFont val="Tahoma"/>
            <family val="2"/>
          </rPr>
          <t>Fendy Tio:</t>
        </r>
        <r>
          <rPr>
            <sz val="9"/>
            <color indexed="81"/>
            <rFont val="Tahoma"/>
            <family val="2"/>
          </rPr>
          <t xml:space="preserve">
Numeric Only</t>
        </r>
      </text>
    </comment>
    <comment ref="N24" authorId="0" shapeId="0">
      <text>
        <r>
          <rPr>
            <b/>
            <sz val="9"/>
            <color indexed="81"/>
            <rFont val="Tahoma"/>
            <family val="2"/>
          </rPr>
          <t>Fendy Tio:</t>
        </r>
        <r>
          <rPr>
            <sz val="9"/>
            <color indexed="81"/>
            <rFont val="Tahoma"/>
            <family val="2"/>
          </rPr>
          <t xml:space="preserve">
Numeric Only</t>
        </r>
      </text>
    </comment>
    <comment ref="O24" authorId="0" shapeId="0">
      <text>
        <r>
          <rPr>
            <b/>
            <sz val="9"/>
            <color indexed="81"/>
            <rFont val="Tahoma"/>
            <family val="2"/>
          </rPr>
          <t>Fendy Tio:</t>
        </r>
        <r>
          <rPr>
            <sz val="9"/>
            <color indexed="81"/>
            <rFont val="Tahoma"/>
            <family val="2"/>
          </rPr>
          <t xml:space="preserve">
Numeric Only</t>
        </r>
      </text>
    </comment>
    <comment ref="P24" authorId="0" shapeId="0">
      <text>
        <r>
          <rPr>
            <b/>
            <sz val="9"/>
            <color indexed="81"/>
            <rFont val="Tahoma"/>
            <family val="2"/>
          </rPr>
          <t>Fendy Tio:</t>
        </r>
        <r>
          <rPr>
            <sz val="9"/>
            <color indexed="81"/>
            <rFont val="Tahoma"/>
            <family val="2"/>
          </rPr>
          <t xml:space="preserve">
Numeric Only</t>
        </r>
      </text>
    </comment>
    <comment ref="Q24" authorId="0" shapeId="0">
      <text>
        <r>
          <rPr>
            <b/>
            <sz val="9"/>
            <color indexed="81"/>
            <rFont val="Tahoma"/>
            <family val="2"/>
          </rPr>
          <t>Fendy Tio:</t>
        </r>
        <r>
          <rPr>
            <sz val="9"/>
            <color indexed="81"/>
            <rFont val="Tahoma"/>
            <family val="2"/>
          </rPr>
          <t xml:space="preserve">
Numeric Only</t>
        </r>
      </text>
    </comment>
    <comment ref="R24" authorId="0" shapeId="0">
      <text>
        <r>
          <rPr>
            <b/>
            <sz val="9"/>
            <color indexed="81"/>
            <rFont val="Tahoma"/>
            <family val="2"/>
          </rPr>
          <t>Fendy Tio:</t>
        </r>
        <r>
          <rPr>
            <sz val="9"/>
            <color indexed="81"/>
            <rFont val="Tahoma"/>
            <family val="2"/>
          </rPr>
          <t xml:space="preserve">
Numeric Only</t>
        </r>
      </text>
    </comment>
    <comment ref="S24" authorId="0" shapeId="0">
      <text>
        <r>
          <rPr>
            <b/>
            <sz val="9"/>
            <color indexed="81"/>
            <rFont val="Tahoma"/>
            <family val="2"/>
          </rPr>
          <t>Fendy Tio:</t>
        </r>
        <r>
          <rPr>
            <sz val="9"/>
            <color indexed="81"/>
            <rFont val="Tahoma"/>
            <family val="2"/>
          </rPr>
          <t xml:space="preserve">
Numeric Only</t>
        </r>
      </text>
    </comment>
    <comment ref="T24" authorId="0" shapeId="0">
      <text>
        <r>
          <rPr>
            <b/>
            <sz val="9"/>
            <color indexed="81"/>
            <rFont val="Tahoma"/>
            <family val="2"/>
          </rPr>
          <t>Fendy Tio:</t>
        </r>
        <r>
          <rPr>
            <sz val="9"/>
            <color indexed="81"/>
            <rFont val="Tahoma"/>
            <family val="2"/>
          </rPr>
          <t xml:space="preserve">
Numeric Only</t>
        </r>
      </text>
    </comment>
    <comment ref="U24" authorId="0" shapeId="0">
      <text>
        <r>
          <rPr>
            <b/>
            <sz val="9"/>
            <color indexed="81"/>
            <rFont val="Tahoma"/>
            <family val="2"/>
          </rPr>
          <t>Fendy Tio:</t>
        </r>
        <r>
          <rPr>
            <sz val="9"/>
            <color indexed="81"/>
            <rFont val="Tahoma"/>
            <family val="2"/>
          </rPr>
          <t xml:space="preserve">
Numeric Only</t>
        </r>
      </text>
    </comment>
    <comment ref="V24" authorId="0" shapeId="0">
      <text>
        <r>
          <rPr>
            <b/>
            <sz val="9"/>
            <color indexed="81"/>
            <rFont val="Tahoma"/>
            <family val="2"/>
          </rPr>
          <t>Fendy Tio:</t>
        </r>
        <r>
          <rPr>
            <sz val="9"/>
            <color indexed="81"/>
            <rFont val="Tahoma"/>
            <family val="2"/>
          </rPr>
          <t xml:space="preserve">
Numeric Only</t>
        </r>
      </text>
    </comment>
    <comment ref="W24" authorId="0" shapeId="0">
      <text>
        <r>
          <rPr>
            <b/>
            <sz val="9"/>
            <color indexed="81"/>
            <rFont val="Tahoma"/>
            <family val="2"/>
          </rPr>
          <t>Fendy Tio:</t>
        </r>
        <r>
          <rPr>
            <sz val="9"/>
            <color indexed="81"/>
            <rFont val="Tahoma"/>
            <family val="2"/>
          </rPr>
          <t xml:space="preserve">
Numeric Only</t>
        </r>
      </text>
    </comment>
    <comment ref="X24" authorId="0" shapeId="0">
      <text>
        <r>
          <rPr>
            <b/>
            <sz val="9"/>
            <color indexed="81"/>
            <rFont val="Tahoma"/>
            <family val="2"/>
          </rPr>
          <t>Fendy Tio:</t>
        </r>
        <r>
          <rPr>
            <sz val="9"/>
            <color indexed="81"/>
            <rFont val="Tahoma"/>
            <family val="2"/>
          </rPr>
          <t xml:space="preserve">
Numeric Only</t>
        </r>
      </text>
    </comment>
    <comment ref="Y24" authorId="0" shapeId="0">
      <text>
        <r>
          <rPr>
            <b/>
            <sz val="9"/>
            <color indexed="81"/>
            <rFont val="Tahoma"/>
            <family val="2"/>
          </rPr>
          <t>Fendy Tio:</t>
        </r>
        <r>
          <rPr>
            <sz val="9"/>
            <color indexed="81"/>
            <rFont val="Tahoma"/>
            <family val="2"/>
          </rPr>
          <t xml:space="preserve">
Numeric Only</t>
        </r>
      </text>
    </comment>
    <comment ref="Z24" authorId="0" shapeId="0">
      <text>
        <r>
          <rPr>
            <b/>
            <sz val="9"/>
            <color indexed="81"/>
            <rFont val="Tahoma"/>
            <family val="2"/>
          </rPr>
          <t>Fendy Tio:</t>
        </r>
        <r>
          <rPr>
            <sz val="9"/>
            <color indexed="81"/>
            <rFont val="Tahoma"/>
            <family val="2"/>
          </rPr>
          <t xml:space="preserve">
Numeric Only</t>
        </r>
      </text>
    </comment>
    <comment ref="AA24" authorId="0" shapeId="0">
      <text>
        <r>
          <rPr>
            <b/>
            <sz val="9"/>
            <color indexed="81"/>
            <rFont val="Tahoma"/>
            <family val="2"/>
          </rPr>
          <t>Fendy Tio:</t>
        </r>
        <r>
          <rPr>
            <sz val="9"/>
            <color indexed="81"/>
            <rFont val="Tahoma"/>
            <family val="2"/>
          </rPr>
          <t xml:space="preserve">
Numeric Only</t>
        </r>
      </text>
    </comment>
    <comment ref="AB24" authorId="0" shapeId="0">
      <text>
        <r>
          <rPr>
            <b/>
            <sz val="9"/>
            <color indexed="81"/>
            <rFont val="Tahoma"/>
            <family val="2"/>
          </rPr>
          <t>Fendy Tio:</t>
        </r>
        <r>
          <rPr>
            <sz val="9"/>
            <color indexed="81"/>
            <rFont val="Tahoma"/>
            <family val="2"/>
          </rPr>
          <t xml:space="preserve">
Numeric Only</t>
        </r>
      </text>
    </comment>
    <comment ref="AC24" authorId="0" shapeId="0">
      <text>
        <r>
          <rPr>
            <b/>
            <sz val="9"/>
            <color indexed="81"/>
            <rFont val="Tahoma"/>
            <family val="2"/>
          </rPr>
          <t>Fendy Tio:</t>
        </r>
        <r>
          <rPr>
            <sz val="9"/>
            <color indexed="81"/>
            <rFont val="Tahoma"/>
            <family val="2"/>
          </rPr>
          <t xml:space="preserve">
Numeric Only</t>
        </r>
      </text>
    </comment>
    <comment ref="AD24" authorId="0" shapeId="0">
      <text>
        <r>
          <rPr>
            <b/>
            <sz val="9"/>
            <color indexed="81"/>
            <rFont val="Tahoma"/>
            <family val="2"/>
          </rPr>
          <t>Fendy Tio:</t>
        </r>
        <r>
          <rPr>
            <sz val="9"/>
            <color indexed="81"/>
            <rFont val="Tahoma"/>
            <family val="2"/>
          </rPr>
          <t xml:space="preserve">
Numeric Only</t>
        </r>
      </text>
    </comment>
    <comment ref="AE24" authorId="0" shapeId="0">
      <text>
        <r>
          <rPr>
            <b/>
            <sz val="9"/>
            <color indexed="81"/>
            <rFont val="Tahoma"/>
            <family val="2"/>
          </rPr>
          <t>Fendy Tio:</t>
        </r>
        <r>
          <rPr>
            <sz val="9"/>
            <color indexed="81"/>
            <rFont val="Tahoma"/>
            <family val="2"/>
          </rPr>
          <t xml:space="preserve">
Numeric Only</t>
        </r>
      </text>
    </comment>
    <comment ref="AF24" authorId="0" shapeId="0">
      <text>
        <r>
          <rPr>
            <b/>
            <sz val="9"/>
            <color indexed="81"/>
            <rFont val="Tahoma"/>
            <family val="2"/>
          </rPr>
          <t>Fendy Tio:</t>
        </r>
        <r>
          <rPr>
            <sz val="9"/>
            <color indexed="81"/>
            <rFont val="Tahoma"/>
            <family val="2"/>
          </rPr>
          <t xml:space="preserve">
Numeric Only</t>
        </r>
      </text>
    </comment>
    <comment ref="AG24" authorId="0" shapeId="0">
      <text>
        <r>
          <rPr>
            <b/>
            <sz val="9"/>
            <color indexed="81"/>
            <rFont val="Tahoma"/>
            <family val="2"/>
          </rPr>
          <t>Fendy Tio:</t>
        </r>
        <r>
          <rPr>
            <sz val="9"/>
            <color indexed="81"/>
            <rFont val="Tahoma"/>
            <family val="2"/>
          </rPr>
          <t xml:space="preserve">
Numeric Only</t>
        </r>
      </text>
    </comment>
    <comment ref="AH24" authorId="0" shapeId="0">
      <text>
        <r>
          <rPr>
            <b/>
            <sz val="9"/>
            <color indexed="81"/>
            <rFont val="Tahoma"/>
            <family val="2"/>
          </rPr>
          <t>Fendy Tio:</t>
        </r>
        <r>
          <rPr>
            <sz val="9"/>
            <color indexed="81"/>
            <rFont val="Tahoma"/>
            <family val="2"/>
          </rPr>
          <t xml:space="preserve">
Numeric Only</t>
        </r>
      </text>
    </comment>
    <comment ref="AI24" authorId="0" shapeId="0">
      <text>
        <r>
          <rPr>
            <b/>
            <sz val="9"/>
            <color indexed="81"/>
            <rFont val="Tahoma"/>
            <family val="2"/>
          </rPr>
          <t>Fendy Tio:</t>
        </r>
        <r>
          <rPr>
            <sz val="9"/>
            <color indexed="81"/>
            <rFont val="Tahoma"/>
            <family val="2"/>
          </rPr>
          <t xml:space="preserve">
Numeric Only</t>
        </r>
      </text>
    </comment>
    <comment ref="AJ24" authorId="0" shapeId="0">
      <text>
        <r>
          <rPr>
            <b/>
            <sz val="9"/>
            <color indexed="81"/>
            <rFont val="Tahoma"/>
            <family val="2"/>
          </rPr>
          <t>Fendy Tio:</t>
        </r>
        <r>
          <rPr>
            <sz val="9"/>
            <color indexed="81"/>
            <rFont val="Tahoma"/>
            <family val="2"/>
          </rPr>
          <t xml:space="preserve">
Numeric Only</t>
        </r>
      </text>
    </comment>
    <comment ref="AK24" authorId="0" shapeId="0">
      <text>
        <r>
          <rPr>
            <b/>
            <sz val="9"/>
            <color indexed="81"/>
            <rFont val="Tahoma"/>
            <family val="2"/>
          </rPr>
          <t>Fendy Tio:</t>
        </r>
        <r>
          <rPr>
            <sz val="9"/>
            <color indexed="81"/>
            <rFont val="Tahoma"/>
            <family val="2"/>
          </rPr>
          <t xml:space="preserve">
Numeric Only</t>
        </r>
      </text>
    </comment>
    <comment ref="AL24" authorId="0" shapeId="0">
      <text>
        <r>
          <rPr>
            <b/>
            <sz val="9"/>
            <color indexed="81"/>
            <rFont val="Tahoma"/>
            <family val="2"/>
          </rPr>
          <t>Fendy Tio:</t>
        </r>
        <r>
          <rPr>
            <sz val="9"/>
            <color indexed="81"/>
            <rFont val="Tahoma"/>
            <family val="2"/>
          </rPr>
          <t xml:space="preserve">
Numeric Only</t>
        </r>
      </text>
    </comment>
    <comment ref="AM24" authorId="0" shapeId="0">
      <text>
        <r>
          <rPr>
            <b/>
            <sz val="9"/>
            <color indexed="81"/>
            <rFont val="Tahoma"/>
            <family val="2"/>
          </rPr>
          <t>Fendy Tio:</t>
        </r>
        <r>
          <rPr>
            <sz val="9"/>
            <color indexed="81"/>
            <rFont val="Tahoma"/>
            <family val="2"/>
          </rPr>
          <t xml:space="preserve">
Numeric Only</t>
        </r>
      </text>
    </comment>
    <comment ref="AN24" authorId="0" shapeId="0">
      <text>
        <r>
          <rPr>
            <b/>
            <sz val="9"/>
            <color indexed="81"/>
            <rFont val="Tahoma"/>
            <family val="2"/>
          </rPr>
          <t>Fendy Tio:</t>
        </r>
        <r>
          <rPr>
            <sz val="9"/>
            <color indexed="81"/>
            <rFont val="Tahoma"/>
            <family val="2"/>
          </rPr>
          <t xml:space="preserve">
Numeric Only</t>
        </r>
      </text>
    </comment>
    <comment ref="AO24" authorId="0" shapeId="0">
      <text>
        <r>
          <rPr>
            <b/>
            <sz val="9"/>
            <color indexed="81"/>
            <rFont val="Tahoma"/>
            <family val="2"/>
          </rPr>
          <t>Fendy Tio:</t>
        </r>
        <r>
          <rPr>
            <sz val="9"/>
            <color indexed="81"/>
            <rFont val="Tahoma"/>
            <family val="2"/>
          </rPr>
          <t xml:space="preserve">
Numeric Only</t>
        </r>
      </text>
    </comment>
    <comment ref="AP24" authorId="0" shapeId="0">
      <text>
        <r>
          <rPr>
            <b/>
            <sz val="9"/>
            <color indexed="81"/>
            <rFont val="Tahoma"/>
            <family val="2"/>
          </rPr>
          <t>Fendy Tio:</t>
        </r>
        <r>
          <rPr>
            <sz val="9"/>
            <color indexed="81"/>
            <rFont val="Tahoma"/>
            <family val="2"/>
          </rPr>
          <t xml:space="preserve">
Numeric Only</t>
        </r>
      </text>
    </comment>
    <comment ref="AQ24" authorId="0" shapeId="0">
      <text>
        <r>
          <rPr>
            <b/>
            <sz val="9"/>
            <color indexed="81"/>
            <rFont val="Tahoma"/>
            <family val="2"/>
          </rPr>
          <t>Fendy Tio:</t>
        </r>
        <r>
          <rPr>
            <sz val="9"/>
            <color indexed="81"/>
            <rFont val="Tahoma"/>
            <family val="2"/>
          </rPr>
          <t xml:space="preserve">
Numeric Only</t>
        </r>
      </text>
    </comment>
    <comment ref="AR24" authorId="0" shapeId="0">
      <text>
        <r>
          <rPr>
            <b/>
            <sz val="9"/>
            <color indexed="81"/>
            <rFont val="Tahoma"/>
            <family val="2"/>
          </rPr>
          <t>Fendy Tio:</t>
        </r>
        <r>
          <rPr>
            <sz val="9"/>
            <color indexed="81"/>
            <rFont val="Tahoma"/>
            <family val="2"/>
          </rPr>
          <t xml:space="preserve">
Numeric Only</t>
        </r>
      </text>
    </comment>
    <comment ref="AS24" authorId="0" shapeId="0">
      <text>
        <r>
          <rPr>
            <b/>
            <sz val="9"/>
            <color indexed="81"/>
            <rFont val="Tahoma"/>
            <family val="2"/>
          </rPr>
          <t>Fendy Tio:</t>
        </r>
        <r>
          <rPr>
            <sz val="9"/>
            <color indexed="81"/>
            <rFont val="Tahoma"/>
            <family val="2"/>
          </rPr>
          <t xml:space="preserve">
Numeric Only</t>
        </r>
      </text>
    </comment>
    <comment ref="AT24" authorId="0" shapeId="0">
      <text>
        <r>
          <rPr>
            <b/>
            <sz val="9"/>
            <color indexed="81"/>
            <rFont val="Tahoma"/>
            <family val="2"/>
          </rPr>
          <t>Fendy Tio:</t>
        </r>
        <r>
          <rPr>
            <sz val="9"/>
            <color indexed="81"/>
            <rFont val="Tahoma"/>
            <family val="2"/>
          </rPr>
          <t xml:space="preserve">
Numeric Only</t>
        </r>
      </text>
    </comment>
    <comment ref="AU24" authorId="0" shapeId="0">
      <text>
        <r>
          <rPr>
            <b/>
            <sz val="9"/>
            <color indexed="81"/>
            <rFont val="Tahoma"/>
            <family val="2"/>
          </rPr>
          <t>Fendy Tio:</t>
        </r>
        <r>
          <rPr>
            <sz val="9"/>
            <color indexed="81"/>
            <rFont val="Tahoma"/>
            <family val="2"/>
          </rPr>
          <t xml:space="preserve">
Numeric Only</t>
        </r>
      </text>
    </comment>
    <comment ref="AV24" authorId="0" shapeId="0">
      <text>
        <r>
          <rPr>
            <b/>
            <sz val="9"/>
            <color indexed="81"/>
            <rFont val="Tahoma"/>
            <family val="2"/>
          </rPr>
          <t>Fendy Tio:</t>
        </r>
        <r>
          <rPr>
            <sz val="9"/>
            <color indexed="81"/>
            <rFont val="Tahoma"/>
            <family val="2"/>
          </rPr>
          <t xml:space="preserve">
Numeric Only</t>
        </r>
      </text>
    </comment>
    <comment ref="AW24" authorId="0" shapeId="0">
      <text>
        <r>
          <rPr>
            <b/>
            <sz val="9"/>
            <color indexed="81"/>
            <rFont val="Tahoma"/>
            <family val="2"/>
          </rPr>
          <t>Fendy Tio:</t>
        </r>
        <r>
          <rPr>
            <sz val="9"/>
            <color indexed="81"/>
            <rFont val="Tahoma"/>
            <family val="2"/>
          </rPr>
          <t xml:space="preserve">
Numeric Only</t>
        </r>
      </text>
    </comment>
    <comment ref="AX24" authorId="0" shapeId="0">
      <text>
        <r>
          <rPr>
            <b/>
            <sz val="9"/>
            <color indexed="81"/>
            <rFont val="Tahoma"/>
            <family val="2"/>
          </rPr>
          <t>Fendy Tio:</t>
        </r>
        <r>
          <rPr>
            <sz val="9"/>
            <color indexed="81"/>
            <rFont val="Tahoma"/>
            <family val="2"/>
          </rPr>
          <t xml:space="preserve">
Numeric Only</t>
        </r>
      </text>
    </comment>
    <comment ref="AY24" authorId="0" shapeId="0">
      <text>
        <r>
          <rPr>
            <b/>
            <sz val="9"/>
            <color indexed="81"/>
            <rFont val="Tahoma"/>
            <family val="2"/>
          </rPr>
          <t>Fendy Tio:</t>
        </r>
        <r>
          <rPr>
            <sz val="9"/>
            <color indexed="81"/>
            <rFont val="Tahoma"/>
            <family val="2"/>
          </rPr>
          <t xml:space="preserve">
Numeric Only</t>
        </r>
      </text>
    </comment>
    <comment ref="AZ24" authorId="0" shapeId="0">
      <text>
        <r>
          <rPr>
            <b/>
            <sz val="9"/>
            <color indexed="81"/>
            <rFont val="Tahoma"/>
            <family val="2"/>
          </rPr>
          <t>Fendy Tio:</t>
        </r>
        <r>
          <rPr>
            <sz val="9"/>
            <color indexed="81"/>
            <rFont val="Tahoma"/>
            <family val="2"/>
          </rPr>
          <t xml:space="preserve">
Numeric Only</t>
        </r>
      </text>
    </comment>
    <comment ref="BA24" authorId="0" shapeId="0">
      <text>
        <r>
          <rPr>
            <b/>
            <sz val="9"/>
            <color indexed="81"/>
            <rFont val="Tahoma"/>
            <family val="2"/>
          </rPr>
          <t>Fendy Tio:</t>
        </r>
        <r>
          <rPr>
            <sz val="9"/>
            <color indexed="81"/>
            <rFont val="Tahoma"/>
            <family val="2"/>
          </rPr>
          <t xml:space="preserve">
Numeric Only</t>
        </r>
      </text>
    </comment>
    <comment ref="BB24" authorId="0" shapeId="0">
      <text>
        <r>
          <rPr>
            <b/>
            <sz val="9"/>
            <color indexed="81"/>
            <rFont val="Tahoma"/>
            <family val="2"/>
          </rPr>
          <t>Fendy Tio:</t>
        </r>
        <r>
          <rPr>
            <sz val="9"/>
            <color indexed="81"/>
            <rFont val="Tahoma"/>
            <family val="2"/>
          </rPr>
          <t xml:space="preserve">
Numeric Only</t>
        </r>
      </text>
    </comment>
    <comment ref="BC24" authorId="0" shapeId="0">
      <text>
        <r>
          <rPr>
            <b/>
            <sz val="9"/>
            <color indexed="81"/>
            <rFont val="Tahoma"/>
            <family val="2"/>
          </rPr>
          <t>Fendy Tio:</t>
        </r>
        <r>
          <rPr>
            <sz val="9"/>
            <color indexed="81"/>
            <rFont val="Tahoma"/>
            <family val="2"/>
          </rPr>
          <t xml:space="preserve">
Numeric Only</t>
        </r>
      </text>
    </comment>
    <comment ref="BD24" authorId="0" shapeId="0">
      <text>
        <r>
          <rPr>
            <b/>
            <sz val="9"/>
            <color indexed="81"/>
            <rFont val="Tahoma"/>
            <family val="2"/>
          </rPr>
          <t>Fendy Tio:</t>
        </r>
        <r>
          <rPr>
            <sz val="9"/>
            <color indexed="81"/>
            <rFont val="Tahoma"/>
            <family val="2"/>
          </rPr>
          <t xml:space="preserve">
Numeric Only</t>
        </r>
      </text>
    </comment>
    <comment ref="BE24" authorId="0" shapeId="0">
      <text>
        <r>
          <rPr>
            <b/>
            <sz val="9"/>
            <color indexed="81"/>
            <rFont val="Tahoma"/>
            <family val="2"/>
          </rPr>
          <t>Fendy Tio:</t>
        </r>
        <r>
          <rPr>
            <sz val="9"/>
            <color indexed="81"/>
            <rFont val="Tahoma"/>
            <family val="2"/>
          </rPr>
          <t xml:space="preserve">
Numeric Only</t>
        </r>
      </text>
    </comment>
    <comment ref="BF24" authorId="0" shapeId="0">
      <text>
        <r>
          <rPr>
            <b/>
            <sz val="9"/>
            <color indexed="81"/>
            <rFont val="Tahoma"/>
            <family val="2"/>
          </rPr>
          <t>Fendy Tio:</t>
        </r>
        <r>
          <rPr>
            <sz val="9"/>
            <color indexed="81"/>
            <rFont val="Tahoma"/>
            <family val="2"/>
          </rPr>
          <t xml:space="preserve">
Numeric Only</t>
        </r>
      </text>
    </comment>
    <comment ref="BG24" authorId="0" shapeId="0">
      <text>
        <r>
          <rPr>
            <b/>
            <sz val="9"/>
            <color indexed="81"/>
            <rFont val="Tahoma"/>
            <family val="2"/>
          </rPr>
          <t>Fendy Tio:</t>
        </r>
        <r>
          <rPr>
            <sz val="9"/>
            <color indexed="81"/>
            <rFont val="Tahoma"/>
            <family val="2"/>
          </rPr>
          <t xml:space="preserve">
Numeric Only</t>
        </r>
      </text>
    </comment>
    <comment ref="BH24" authorId="0" shapeId="0">
      <text>
        <r>
          <rPr>
            <b/>
            <sz val="9"/>
            <color indexed="81"/>
            <rFont val="Tahoma"/>
            <family val="2"/>
          </rPr>
          <t>Fendy Tio:</t>
        </r>
        <r>
          <rPr>
            <sz val="9"/>
            <color indexed="81"/>
            <rFont val="Tahoma"/>
            <family val="2"/>
          </rPr>
          <t xml:space="preserve">
Numeric Only</t>
        </r>
      </text>
    </comment>
    <comment ref="BI24" authorId="0" shapeId="0">
      <text>
        <r>
          <rPr>
            <b/>
            <sz val="9"/>
            <color indexed="81"/>
            <rFont val="Tahoma"/>
            <family val="2"/>
          </rPr>
          <t>Fendy Tio:</t>
        </r>
        <r>
          <rPr>
            <sz val="9"/>
            <color indexed="81"/>
            <rFont val="Tahoma"/>
            <family val="2"/>
          </rPr>
          <t xml:space="preserve">
Numeric Only</t>
        </r>
      </text>
    </comment>
    <comment ref="BJ24" authorId="0" shapeId="0">
      <text>
        <r>
          <rPr>
            <b/>
            <sz val="9"/>
            <color indexed="81"/>
            <rFont val="Tahoma"/>
            <family val="2"/>
          </rPr>
          <t>Fendy Tio:</t>
        </r>
        <r>
          <rPr>
            <sz val="9"/>
            <color indexed="81"/>
            <rFont val="Tahoma"/>
            <family val="2"/>
          </rPr>
          <t xml:space="preserve">
Numeric Only</t>
        </r>
      </text>
    </comment>
    <comment ref="BK24" authorId="0" shapeId="0">
      <text>
        <r>
          <rPr>
            <b/>
            <sz val="9"/>
            <color indexed="81"/>
            <rFont val="Tahoma"/>
            <family val="2"/>
          </rPr>
          <t>Fendy Tio:</t>
        </r>
        <r>
          <rPr>
            <sz val="9"/>
            <color indexed="81"/>
            <rFont val="Tahoma"/>
            <family val="2"/>
          </rPr>
          <t xml:space="preserve">
Numeric Only</t>
        </r>
      </text>
    </comment>
    <comment ref="BL24" authorId="0" shapeId="0">
      <text>
        <r>
          <rPr>
            <b/>
            <sz val="9"/>
            <color indexed="81"/>
            <rFont val="Tahoma"/>
            <family val="2"/>
          </rPr>
          <t>Fendy Tio:</t>
        </r>
        <r>
          <rPr>
            <sz val="9"/>
            <color indexed="81"/>
            <rFont val="Tahoma"/>
            <family val="2"/>
          </rPr>
          <t xml:space="preserve">
Numeric Only</t>
        </r>
      </text>
    </comment>
    <comment ref="BM24" authorId="0" shapeId="0">
      <text>
        <r>
          <rPr>
            <b/>
            <sz val="9"/>
            <color indexed="81"/>
            <rFont val="Tahoma"/>
            <family val="2"/>
          </rPr>
          <t>Fendy Tio:</t>
        </r>
        <r>
          <rPr>
            <sz val="9"/>
            <color indexed="81"/>
            <rFont val="Tahoma"/>
            <family val="2"/>
          </rPr>
          <t xml:space="preserve">
Numeric Only</t>
        </r>
      </text>
    </comment>
    <comment ref="BN24" authorId="0" shapeId="0">
      <text>
        <r>
          <rPr>
            <b/>
            <sz val="9"/>
            <color indexed="81"/>
            <rFont val="Tahoma"/>
            <family val="2"/>
          </rPr>
          <t>Fendy Tio:</t>
        </r>
        <r>
          <rPr>
            <sz val="9"/>
            <color indexed="81"/>
            <rFont val="Tahoma"/>
            <family val="2"/>
          </rPr>
          <t xml:space="preserve">
Numeric Only</t>
        </r>
      </text>
    </comment>
    <comment ref="BO24" authorId="0" shapeId="0">
      <text>
        <r>
          <rPr>
            <b/>
            <sz val="9"/>
            <color indexed="81"/>
            <rFont val="Tahoma"/>
            <family val="2"/>
          </rPr>
          <t>Fendy Tio:</t>
        </r>
        <r>
          <rPr>
            <sz val="9"/>
            <color indexed="81"/>
            <rFont val="Tahoma"/>
            <family val="2"/>
          </rPr>
          <t xml:space="preserve">
Numeric Only</t>
        </r>
      </text>
    </comment>
    <comment ref="BP24" authorId="0" shapeId="0">
      <text>
        <r>
          <rPr>
            <b/>
            <sz val="9"/>
            <color indexed="81"/>
            <rFont val="Tahoma"/>
            <family val="2"/>
          </rPr>
          <t>Fendy Tio:</t>
        </r>
        <r>
          <rPr>
            <sz val="9"/>
            <color indexed="81"/>
            <rFont val="Tahoma"/>
            <family val="2"/>
          </rPr>
          <t xml:space="preserve">
Numeric Only</t>
        </r>
      </text>
    </comment>
    <comment ref="BQ24" authorId="0" shapeId="0">
      <text>
        <r>
          <rPr>
            <b/>
            <sz val="9"/>
            <color indexed="81"/>
            <rFont val="Tahoma"/>
            <family val="2"/>
          </rPr>
          <t>Fendy Tio:</t>
        </r>
        <r>
          <rPr>
            <sz val="9"/>
            <color indexed="81"/>
            <rFont val="Tahoma"/>
            <family val="2"/>
          </rPr>
          <t xml:space="preserve">
Numeric Only</t>
        </r>
      </text>
    </comment>
    <comment ref="BR24" authorId="0" shapeId="0">
      <text>
        <r>
          <rPr>
            <b/>
            <sz val="9"/>
            <color indexed="81"/>
            <rFont val="Tahoma"/>
            <family val="2"/>
          </rPr>
          <t>Fendy Tio:</t>
        </r>
        <r>
          <rPr>
            <sz val="9"/>
            <color indexed="81"/>
            <rFont val="Tahoma"/>
            <family val="2"/>
          </rPr>
          <t xml:space="preserve">
Numeric Only</t>
        </r>
      </text>
    </comment>
    <comment ref="BS24" authorId="0" shapeId="0">
      <text>
        <r>
          <rPr>
            <b/>
            <sz val="9"/>
            <color indexed="81"/>
            <rFont val="Tahoma"/>
            <family val="2"/>
          </rPr>
          <t>Fendy Tio:</t>
        </r>
        <r>
          <rPr>
            <sz val="9"/>
            <color indexed="81"/>
            <rFont val="Tahoma"/>
            <family val="2"/>
          </rPr>
          <t xml:space="preserve">
Numeric Only</t>
        </r>
      </text>
    </comment>
    <comment ref="BT24" authorId="0" shapeId="0">
      <text>
        <r>
          <rPr>
            <b/>
            <sz val="9"/>
            <color indexed="81"/>
            <rFont val="Tahoma"/>
            <family val="2"/>
          </rPr>
          <t>Fendy Tio:</t>
        </r>
        <r>
          <rPr>
            <sz val="9"/>
            <color indexed="81"/>
            <rFont val="Tahoma"/>
            <family val="2"/>
          </rPr>
          <t xml:space="preserve">
Numeric Only</t>
        </r>
      </text>
    </comment>
    <comment ref="BU24" authorId="0" shapeId="0">
      <text>
        <r>
          <rPr>
            <b/>
            <sz val="9"/>
            <color indexed="81"/>
            <rFont val="Tahoma"/>
            <family val="2"/>
          </rPr>
          <t>Fendy Tio:</t>
        </r>
        <r>
          <rPr>
            <sz val="9"/>
            <color indexed="81"/>
            <rFont val="Tahoma"/>
            <family val="2"/>
          </rPr>
          <t xml:space="preserve">
Numeric Only</t>
        </r>
      </text>
    </comment>
    <comment ref="BV24" authorId="0" shapeId="0">
      <text>
        <r>
          <rPr>
            <b/>
            <sz val="9"/>
            <color indexed="81"/>
            <rFont val="Tahoma"/>
            <family val="2"/>
          </rPr>
          <t>Fendy Tio:</t>
        </r>
        <r>
          <rPr>
            <sz val="9"/>
            <color indexed="81"/>
            <rFont val="Tahoma"/>
            <family val="2"/>
          </rPr>
          <t xml:space="preserve">
Numeric Only</t>
        </r>
      </text>
    </comment>
    <comment ref="BW24" authorId="0" shapeId="0">
      <text>
        <r>
          <rPr>
            <b/>
            <sz val="9"/>
            <color indexed="81"/>
            <rFont val="Tahoma"/>
            <family val="2"/>
          </rPr>
          <t>Fendy Tio:</t>
        </r>
        <r>
          <rPr>
            <sz val="9"/>
            <color indexed="81"/>
            <rFont val="Tahoma"/>
            <family val="2"/>
          </rPr>
          <t xml:space="preserve">
Numeric Only</t>
        </r>
      </text>
    </comment>
    <comment ref="BX24" authorId="0" shapeId="0">
      <text>
        <r>
          <rPr>
            <b/>
            <sz val="9"/>
            <color indexed="81"/>
            <rFont val="Tahoma"/>
            <family val="2"/>
          </rPr>
          <t>Fendy Tio:</t>
        </r>
        <r>
          <rPr>
            <sz val="9"/>
            <color indexed="81"/>
            <rFont val="Tahoma"/>
            <family val="2"/>
          </rPr>
          <t xml:space="preserve">
Numeric Only</t>
        </r>
      </text>
    </comment>
    <comment ref="BY24" authorId="0" shapeId="0">
      <text>
        <r>
          <rPr>
            <b/>
            <sz val="9"/>
            <color indexed="81"/>
            <rFont val="Tahoma"/>
            <family val="2"/>
          </rPr>
          <t>Fendy Tio:</t>
        </r>
        <r>
          <rPr>
            <sz val="9"/>
            <color indexed="81"/>
            <rFont val="Tahoma"/>
            <family val="2"/>
          </rPr>
          <t xml:space="preserve">
Numeric Only</t>
        </r>
      </text>
    </comment>
    <comment ref="BZ24" authorId="0" shapeId="0">
      <text>
        <r>
          <rPr>
            <b/>
            <sz val="9"/>
            <color indexed="81"/>
            <rFont val="Tahoma"/>
            <family val="2"/>
          </rPr>
          <t>Fendy Tio:</t>
        </r>
        <r>
          <rPr>
            <sz val="9"/>
            <color indexed="81"/>
            <rFont val="Tahoma"/>
            <family val="2"/>
          </rPr>
          <t xml:space="preserve">
Numeric Only</t>
        </r>
      </text>
    </comment>
    <comment ref="CA24" authorId="0" shapeId="0">
      <text>
        <r>
          <rPr>
            <b/>
            <sz val="9"/>
            <color indexed="81"/>
            <rFont val="Tahoma"/>
            <family val="2"/>
          </rPr>
          <t>Fendy Tio:</t>
        </r>
        <r>
          <rPr>
            <sz val="9"/>
            <color indexed="81"/>
            <rFont val="Tahoma"/>
            <family val="2"/>
          </rPr>
          <t xml:space="preserve">
Numeric Only</t>
        </r>
      </text>
    </comment>
    <comment ref="CB24" authorId="0" shapeId="0">
      <text>
        <r>
          <rPr>
            <b/>
            <sz val="9"/>
            <color indexed="81"/>
            <rFont val="Tahoma"/>
            <family val="2"/>
          </rPr>
          <t>Fendy Tio:</t>
        </r>
        <r>
          <rPr>
            <sz val="9"/>
            <color indexed="81"/>
            <rFont val="Tahoma"/>
            <family val="2"/>
          </rPr>
          <t xml:space="preserve">
Numeric Only</t>
        </r>
      </text>
    </comment>
    <comment ref="CC24" authorId="0" shapeId="0">
      <text>
        <r>
          <rPr>
            <b/>
            <sz val="9"/>
            <color indexed="81"/>
            <rFont val="Tahoma"/>
            <family val="2"/>
          </rPr>
          <t>Fendy Tio:</t>
        </r>
        <r>
          <rPr>
            <sz val="9"/>
            <color indexed="81"/>
            <rFont val="Tahoma"/>
            <family val="2"/>
          </rPr>
          <t xml:space="preserve">
Numeric Only</t>
        </r>
      </text>
    </comment>
    <comment ref="CD24" authorId="0" shapeId="0">
      <text>
        <r>
          <rPr>
            <b/>
            <sz val="9"/>
            <color indexed="81"/>
            <rFont val="Tahoma"/>
            <family val="2"/>
          </rPr>
          <t>Fendy Tio:</t>
        </r>
        <r>
          <rPr>
            <sz val="9"/>
            <color indexed="81"/>
            <rFont val="Tahoma"/>
            <family val="2"/>
          </rPr>
          <t xml:space="preserve">
Numeric Only</t>
        </r>
      </text>
    </comment>
    <comment ref="CE24" authorId="0" shapeId="0">
      <text>
        <r>
          <rPr>
            <b/>
            <sz val="9"/>
            <color indexed="81"/>
            <rFont val="Tahoma"/>
            <family val="2"/>
          </rPr>
          <t>Fendy Tio:</t>
        </r>
        <r>
          <rPr>
            <sz val="9"/>
            <color indexed="81"/>
            <rFont val="Tahoma"/>
            <family val="2"/>
          </rPr>
          <t xml:space="preserve">
Numeric Only</t>
        </r>
      </text>
    </comment>
    <comment ref="CF24" authorId="0" shapeId="0">
      <text>
        <r>
          <rPr>
            <b/>
            <sz val="9"/>
            <color indexed="81"/>
            <rFont val="Tahoma"/>
            <family val="2"/>
          </rPr>
          <t>Fendy Tio:</t>
        </r>
        <r>
          <rPr>
            <sz val="9"/>
            <color indexed="81"/>
            <rFont val="Tahoma"/>
            <family val="2"/>
          </rPr>
          <t xml:space="preserve">
Numeric Only</t>
        </r>
      </text>
    </comment>
    <comment ref="CG24" authorId="0" shapeId="0">
      <text>
        <r>
          <rPr>
            <b/>
            <sz val="9"/>
            <color indexed="81"/>
            <rFont val="Tahoma"/>
            <family val="2"/>
          </rPr>
          <t>Fendy Tio:</t>
        </r>
        <r>
          <rPr>
            <sz val="9"/>
            <color indexed="81"/>
            <rFont val="Tahoma"/>
            <family val="2"/>
          </rPr>
          <t xml:space="preserve">
Numeric Only</t>
        </r>
      </text>
    </comment>
    <comment ref="CH24" authorId="0" shapeId="0">
      <text>
        <r>
          <rPr>
            <b/>
            <sz val="9"/>
            <color indexed="81"/>
            <rFont val="Tahoma"/>
            <family val="2"/>
          </rPr>
          <t>Fendy Tio:</t>
        </r>
        <r>
          <rPr>
            <sz val="9"/>
            <color indexed="81"/>
            <rFont val="Tahoma"/>
            <family val="2"/>
          </rPr>
          <t xml:space="preserve">
Numeric Only</t>
        </r>
      </text>
    </comment>
    <comment ref="CI24" authorId="0" shapeId="0">
      <text>
        <r>
          <rPr>
            <b/>
            <sz val="9"/>
            <color indexed="81"/>
            <rFont val="Tahoma"/>
            <family val="2"/>
          </rPr>
          <t>Fendy Tio:</t>
        </r>
        <r>
          <rPr>
            <sz val="9"/>
            <color indexed="81"/>
            <rFont val="Tahoma"/>
            <family val="2"/>
          </rPr>
          <t xml:space="preserve">
Numeric Only</t>
        </r>
      </text>
    </comment>
    <comment ref="CJ24" authorId="0" shapeId="0">
      <text>
        <r>
          <rPr>
            <b/>
            <sz val="9"/>
            <color indexed="81"/>
            <rFont val="Tahoma"/>
            <family val="2"/>
          </rPr>
          <t>Fendy Tio:</t>
        </r>
        <r>
          <rPr>
            <sz val="9"/>
            <color indexed="81"/>
            <rFont val="Tahoma"/>
            <family val="2"/>
          </rPr>
          <t xml:space="preserve">
Numeric Only</t>
        </r>
      </text>
    </comment>
    <comment ref="CK24" authorId="0" shapeId="0">
      <text>
        <r>
          <rPr>
            <b/>
            <sz val="9"/>
            <color indexed="81"/>
            <rFont val="Tahoma"/>
            <family val="2"/>
          </rPr>
          <t>Fendy Tio:</t>
        </r>
        <r>
          <rPr>
            <sz val="9"/>
            <color indexed="81"/>
            <rFont val="Tahoma"/>
            <family val="2"/>
          </rPr>
          <t xml:space="preserve">
Numeric Only</t>
        </r>
      </text>
    </comment>
    <comment ref="CL24" authorId="0" shapeId="0">
      <text>
        <r>
          <rPr>
            <b/>
            <sz val="9"/>
            <color indexed="81"/>
            <rFont val="Tahoma"/>
            <family val="2"/>
          </rPr>
          <t>Fendy Tio:</t>
        </r>
        <r>
          <rPr>
            <sz val="9"/>
            <color indexed="81"/>
            <rFont val="Tahoma"/>
            <family val="2"/>
          </rPr>
          <t xml:space="preserve">
Numeric Only</t>
        </r>
      </text>
    </comment>
    <comment ref="CM24" authorId="0" shapeId="0">
      <text>
        <r>
          <rPr>
            <b/>
            <sz val="9"/>
            <color indexed="81"/>
            <rFont val="Tahoma"/>
            <family val="2"/>
          </rPr>
          <t>Fendy Tio:</t>
        </r>
        <r>
          <rPr>
            <sz val="9"/>
            <color indexed="81"/>
            <rFont val="Tahoma"/>
            <family val="2"/>
          </rPr>
          <t xml:space="preserve">
Numeric Only</t>
        </r>
      </text>
    </comment>
    <comment ref="CN24" authorId="0" shapeId="0">
      <text>
        <r>
          <rPr>
            <b/>
            <sz val="9"/>
            <color indexed="81"/>
            <rFont val="Tahoma"/>
            <family val="2"/>
          </rPr>
          <t>Fendy Tio:</t>
        </r>
        <r>
          <rPr>
            <sz val="9"/>
            <color indexed="81"/>
            <rFont val="Tahoma"/>
            <family val="2"/>
          </rPr>
          <t xml:space="preserve">
Numeric Only</t>
        </r>
      </text>
    </comment>
    <comment ref="CO24" authorId="0" shapeId="0">
      <text>
        <r>
          <rPr>
            <b/>
            <sz val="9"/>
            <color indexed="81"/>
            <rFont val="Tahoma"/>
            <family val="2"/>
          </rPr>
          <t>Fendy Tio:</t>
        </r>
        <r>
          <rPr>
            <sz val="9"/>
            <color indexed="81"/>
            <rFont val="Tahoma"/>
            <family val="2"/>
          </rPr>
          <t xml:space="preserve">
Numeric Only</t>
        </r>
      </text>
    </comment>
    <comment ref="CP24" authorId="0" shapeId="0">
      <text>
        <r>
          <rPr>
            <b/>
            <sz val="9"/>
            <color indexed="81"/>
            <rFont val="Tahoma"/>
            <family val="2"/>
          </rPr>
          <t>Fendy Tio:</t>
        </r>
        <r>
          <rPr>
            <sz val="9"/>
            <color indexed="81"/>
            <rFont val="Tahoma"/>
            <family val="2"/>
          </rPr>
          <t xml:space="preserve">
Numeric Only</t>
        </r>
      </text>
    </comment>
    <comment ref="CQ24" authorId="0" shapeId="0">
      <text>
        <r>
          <rPr>
            <b/>
            <sz val="9"/>
            <color indexed="81"/>
            <rFont val="Tahoma"/>
            <family val="2"/>
          </rPr>
          <t>Fendy Tio:</t>
        </r>
        <r>
          <rPr>
            <sz val="9"/>
            <color indexed="81"/>
            <rFont val="Tahoma"/>
            <family val="2"/>
          </rPr>
          <t xml:space="preserve">
Numeric Only</t>
        </r>
      </text>
    </comment>
    <comment ref="CR24" authorId="0" shapeId="0">
      <text>
        <r>
          <rPr>
            <b/>
            <sz val="9"/>
            <color indexed="81"/>
            <rFont val="Tahoma"/>
            <family val="2"/>
          </rPr>
          <t>Fendy Tio:</t>
        </r>
        <r>
          <rPr>
            <sz val="9"/>
            <color indexed="81"/>
            <rFont val="Tahoma"/>
            <family val="2"/>
          </rPr>
          <t xml:space="preserve">
Numeric Only</t>
        </r>
      </text>
    </comment>
    <comment ref="CS24" authorId="0" shapeId="0">
      <text>
        <r>
          <rPr>
            <b/>
            <sz val="9"/>
            <color indexed="81"/>
            <rFont val="Tahoma"/>
            <family val="2"/>
          </rPr>
          <t>Fendy Tio:</t>
        </r>
        <r>
          <rPr>
            <sz val="9"/>
            <color indexed="81"/>
            <rFont val="Tahoma"/>
            <family val="2"/>
          </rPr>
          <t xml:space="preserve">
Numeric Only</t>
        </r>
      </text>
    </comment>
    <comment ref="CT24" authorId="0" shapeId="0">
      <text>
        <r>
          <rPr>
            <b/>
            <sz val="9"/>
            <color indexed="81"/>
            <rFont val="Tahoma"/>
            <family val="2"/>
          </rPr>
          <t>Fendy Tio:</t>
        </r>
        <r>
          <rPr>
            <sz val="9"/>
            <color indexed="81"/>
            <rFont val="Tahoma"/>
            <family val="2"/>
          </rPr>
          <t xml:space="preserve">
Numeric Only</t>
        </r>
      </text>
    </comment>
    <comment ref="CU24" authorId="0" shapeId="0">
      <text>
        <r>
          <rPr>
            <b/>
            <sz val="9"/>
            <color indexed="81"/>
            <rFont val="Tahoma"/>
            <family val="2"/>
          </rPr>
          <t>Fendy Tio:</t>
        </r>
        <r>
          <rPr>
            <sz val="9"/>
            <color indexed="81"/>
            <rFont val="Tahoma"/>
            <family val="2"/>
          </rPr>
          <t xml:space="preserve">
Numeric Only</t>
        </r>
      </text>
    </comment>
    <comment ref="CV24" authorId="0" shapeId="0">
      <text>
        <r>
          <rPr>
            <b/>
            <sz val="9"/>
            <color indexed="81"/>
            <rFont val="Tahoma"/>
            <family val="2"/>
          </rPr>
          <t>Fendy Tio:</t>
        </r>
        <r>
          <rPr>
            <sz val="9"/>
            <color indexed="81"/>
            <rFont val="Tahoma"/>
            <family val="2"/>
          </rPr>
          <t xml:space="preserve">
Numeric Only</t>
        </r>
      </text>
    </comment>
    <comment ref="CW24" authorId="0" shapeId="0">
      <text>
        <r>
          <rPr>
            <b/>
            <sz val="9"/>
            <color indexed="81"/>
            <rFont val="Tahoma"/>
            <family val="2"/>
          </rPr>
          <t>Fendy Tio:</t>
        </r>
        <r>
          <rPr>
            <sz val="9"/>
            <color indexed="81"/>
            <rFont val="Tahoma"/>
            <family val="2"/>
          </rPr>
          <t xml:space="preserve">
Numeric Only</t>
        </r>
      </text>
    </comment>
    <comment ref="CX24" authorId="0" shapeId="0">
      <text>
        <r>
          <rPr>
            <b/>
            <sz val="9"/>
            <color indexed="81"/>
            <rFont val="Tahoma"/>
            <family val="2"/>
          </rPr>
          <t>Fendy Tio:</t>
        </r>
        <r>
          <rPr>
            <sz val="9"/>
            <color indexed="81"/>
            <rFont val="Tahoma"/>
            <family val="2"/>
          </rPr>
          <t xml:space="preserve">
Numeric Only</t>
        </r>
      </text>
    </comment>
    <comment ref="CY24" authorId="0" shapeId="0">
      <text>
        <r>
          <rPr>
            <b/>
            <sz val="9"/>
            <color indexed="81"/>
            <rFont val="Tahoma"/>
            <family val="2"/>
          </rPr>
          <t>Fendy Tio:</t>
        </r>
        <r>
          <rPr>
            <sz val="9"/>
            <color indexed="81"/>
            <rFont val="Tahoma"/>
            <family val="2"/>
          </rPr>
          <t xml:space="preserve">
Numeric Only</t>
        </r>
      </text>
    </comment>
    <comment ref="CZ24" authorId="0" shapeId="0">
      <text>
        <r>
          <rPr>
            <b/>
            <sz val="9"/>
            <color indexed="81"/>
            <rFont val="Tahoma"/>
            <family val="2"/>
          </rPr>
          <t>Fendy Tio:</t>
        </r>
        <r>
          <rPr>
            <sz val="9"/>
            <color indexed="81"/>
            <rFont val="Tahoma"/>
            <family val="2"/>
          </rPr>
          <t xml:space="preserve">
Numeric Only</t>
        </r>
      </text>
    </comment>
    <comment ref="DA24" authorId="0" shapeId="0">
      <text>
        <r>
          <rPr>
            <b/>
            <sz val="9"/>
            <color indexed="81"/>
            <rFont val="Tahoma"/>
            <family val="2"/>
          </rPr>
          <t>Fendy Tio:</t>
        </r>
        <r>
          <rPr>
            <sz val="9"/>
            <color indexed="81"/>
            <rFont val="Tahoma"/>
            <family val="2"/>
          </rPr>
          <t xml:space="preserve">
Numeric Only</t>
        </r>
      </text>
    </comment>
    <comment ref="DB24" authorId="0" shapeId="0">
      <text>
        <r>
          <rPr>
            <b/>
            <sz val="9"/>
            <color indexed="81"/>
            <rFont val="Tahoma"/>
            <family val="2"/>
          </rPr>
          <t>Fendy Tio:</t>
        </r>
        <r>
          <rPr>
            <sz val="9"/>
            <color indexed="81"/>
            <rFont val="Tahoma"/>
            <family val="2"/>
          </rPr>
          <t xml:space="preserve">
Numeric Only</t>
        </r>
      </text>
    </comment>
    <comment ref="DC24" authorId="0" shapeId="0">
      <text>
        <r>
          <rPr>
            <b/>
            <sz val="9"/>
            <color indexed="81"/>
            <rFont val="Tahoma"/>
            <family val="2"/>
          </rPr>
          <t>Fendy Tio:</t>
        </r>
        <r>
          <rPr>
            <sz val="9"/>
            <color indexed="81"/>
            <rFont val="Tahoma"/>
            <family val="2"/>
          </rPr>
          <t xml:space="preserve">
Numeric Only</t>
        </r>
      </text>
    </comment>
    <comment ref="DD24" authorId="0" shapeId="0">
      <text>
        <r>
          <rPr>
            <b/>
            <sz val="9"/>
            <color indexed="81"/>
            <rFont val="Tahoma"/>
            <family val="2"/>
          </rPr>
          <t>Fendy Tio:</t>
        </r>
        <r>
          <rPr>
            <sz val="9"/>
            <color indexed="81"/>
            <rFont val="Tahoma"/>
            <family val="2"/>
          </rPr>
          <t xml:space="preserve">
Numeric Only</t>
        </r>
      </text>
    </comment>
    <comment ref="DE24" authorId="0" shapeId="0">
      <text>
        <r>
          <rPr>
            <b/>
            <sz val="9"/>
            <color indexed="81"/>
            <rFont val="Tahoma"/>
            <family val="2"/>
          </rPr>
          <t>Fendy Tio:</t>
        </r>
        <r>
          <rPr>
            <sz val="9"/>
            <color indexed="81"/>
            <rFont val="Tahoma"/>
            <family val="2"/>
          </rPr>
          <t xml:space="preserve">
Numeric Only</t>
        </r>
      </text>
    </comment>
    <comment ref="A28" authorId="1" shapeId="0">
      <text>
        <r>
          <rPr>
            <b/>
            <sz val="9"/>
            <color indexed="81"/>
            <rFont val="Tahoma"/>
            <family val="2"/>
          </rPr>
          <t>Jeremy Andreas:</t>
        </r>
        <r>
          <rPr>
            <sz val="9"/>
            <color indexed="81"/>
            <rFont val="Tahoma"/>
            <family val="2"/>
          </rPr>
          <t xml:space="preserve">
Format MM/DD/YYYY</t>
        </r>
      </text>
    </comment>
    <comment ref="B30" authorId="0" shapeId="0">
      <text>
        <r>
          <rPr>
            <b/>
            <sz val="9"/>
            <color indexed="81"/>
            <rFont val="Tahoma"/>
            <family val="2"/>
          </rPr>
          <t>Fendy Tio:</t>
        </r>
        <r>
          <rPr>
            <sz val="9"/>
            <color indexed="81"/>
            <rFont val="Tahoma"/>
            <family val="2"/>
          </rPr>
          <t xml:space="preserve">
Numeric Only</t>
        </r>
      </text>
    </comment>
    <comment ref="C30" authorId="0" shapeId="0">
      <text>
        <r>
          <rPr>
            <b/>
            <sz val="9"/>
            <color indexed="81"/>
            <rFont val="Tahoma"/>
            <family val="2"/>
          </rPr>
          <t>Fendy Tio:</t>
        </r>
        <r>
          <rPr>
            <sz val="9"/>
            <color indexed="81"/>
            <rFont val="Tahoma"/>
            <family val="2"/>
          </rPr>
          <t xml:space="preserve">
Numeric Only</t>
        </r>
      </text>
    </comment>
    <comment ref="D30" authorId="0" shapeId="0">
      <text>
        <r>
          <rPr>
            <b/>
            <sz val="9"/>
            <color indexed="81"/>
            <rFont val="Tahoma"/>
            <family val="2"/>
          </rPr>
          <t>Fendy Tio:</t>
        </r>
        <r>
          <rPr>
            <sz val="9"/>
            <color indexed="81"/>
            <rFont val="Tahoma"/>
            <family val="2"/>
          </rPr>
          <t xml:space="preserve">
Numeric Only</t>
        </r>
      </text>
    </comment>
    <comment ref="E30" authorId="0" shapeId="0">
      <text>
        <r>
          <rPr>
            <b/>
            <sz val="9"/>
            <color indexed="81"/>
            <rFont val="Tahoma"/>
            <family val="2"/>
          </rPr>
          <t>Fendy Tio:</t>
        </r>
        <r>
          <rPr>
            <sz val="9"/>
            <color indexed="81"/>
            <rFont val="Tahoma"/>
            <family val="2"/>
          </rPr>
          <t xml:space="preserve">
Numeric Only</t>
        </r>
      </text>
    </comment>
    <comment ref="F30" authorId="0" shapeId="0">
      <text>
        <r>
          <rPr>
            <b/>
            <sz val="9"/>
            <color indexed="81"/>
            <rFont val="Tahoma"/>
            <family val="2"/>
          </rPr>
          <t>Fendy Tio:</t>
        </r>
        <r>
          <rPr>
            <sz val="9"/>
            <color indexed="81"/>
            <rFont val="Tahoma"/>
            <family val="2"/>
          </rPr>
          <t xml:space="preserve">
Numeric Only</t>
        </r>
      </text>
    </comment>
    <comment ref="G30" authorId="0" shapeId="0">
      <text>
        <r>
          <rPr>
            <b/>
            <sz val="9"/>
            <color indexed="81"/>
            <rFont val="Tahoma"/>
            <family val="2"/>
          </rPr>
          <t>Fendy Tio:</t>
        </r>
        <r>
          <rPr>
            <sz val="9"/>
            <color indexed="81"/>
            <rFont val="Tahoma"/>
            <family val="2"/>
          </rPr>
          <t xml:space="preserve">
Numeric Only</t>
        </r>
      </text>
    </comment>
    <comment ref="H30" authorId="0" shapeId="0">
      <text>
        <r>
          <rPr>
            <b/>
            <sz val="9"/>
            <color indexed="81"/>
            <rFont val="Tahoma"/>
            <family val="2"/>
          </rPr>
          <t>Fendy Tio:</t>
        </r>
        <r>
          <rPr>
            <sz val="9"/>
            <color indexed="81"/>
            <rFont val="Tahoma"/>
            <family val="2"/>
          </rPr>
          <t xml:space="preserve">
Numeric Only</t>
        </r>
      </text>
    </comment>
    <comment ref="I30" authorId="0" shapeId="0">
      <text>
        <r>
          <rPr>
            <b/>
            <sz val="9"/>
            <color indexed="81"/>
            <rFont val="Tahoma"/>
            <family val="2"/>
          </rPr>
          <t>Fendy Tio:</t>
        </r>
        <r>
          <rPr>
            <sz val="9"/>
            <color indexed="81"/>
            <rFont val="Tahoma"/>
            <family val="2"/>
          </rPr>
          <t xml:space="preserve">
Numeric Only</t>
        </r>
      </text>
    </comment>
    <comment ref="J30" authorId="0" shapeId="0">
      <text>
        <r>
          <rPr>
            <b/>
            <sz val="9"/>
            <color indexed="81"/>
            <rFont val="Tahoma"/>
            <family val="2"/>
          </rPr>
          <t>Fendy Tio:</t>
        </r>
        <r>
          <rPr>
            <sz val="9"/>
            <color indexed="81"/>
            <rFont val="Tahoma"/>
            <family val="2"/>
          </rPr>
          <t xml:space="preserve">
Numeric Only</t>
        </r>
      </text>
    </comment>
    <comment ref="K30" authorId="0" shapeId="0">
      <text>
        <r>
          <rPr>
            <b/>
            <sz val="9"/>
            <color indexed="81"/>
            <rFont val="Tahoma"/>
            <family val="2"/>
          </rPr>
          <t>Fendy Tio:</t>
        </r>
        <r>
          <rPr>
            <sz val="9"/>
            <color indexed="81"/>
            <rFont val="Tahoma"/>
            <family val="2"/>
          </rPr>
          <t xml:space="preserve">
Numeric Only</t>
        </r>
      </text>
    </comment>
    <comment ref="L30" authorId="0" shapeId="0">
      <text>
        <r>
          <rPr>
            <b/>
            <sz val="9"/>
            <color indexed="81"/>
            <rFont val="Tahoma"/>
            <family val="2"/>
          </rPr>
          <t>Fendy Tio:</t>
        </r>
        <r>
          <rPr>
            <sz val="9"/>
            <color indexed="81"/>
            <rFont val="Tahoma"/>
            <family val="2"/>
          </rPr>
          <t xml:space="preserve">
Numeric Only</t>
        </r>
      </text>
    </comment>
    <comment ref="M30" authorId="0" shapeId="0">
      <text>
        <r>
          <rPr>
            <b/>
            <sz val="9"/>
            <color indexed="81"/>
            <rFont val="Tahoma"/>
            <family val="2"/>
          </rPr>
          <t>Fendy Tio:</t>
        </r>
        <r>
          <rPr>
            <sz val="9"/>
            <color indexed="81"/>
            <rFont val="Tahoma"/>
            <family val="2"/>
          </rPr>
          <t xml:space="preserve">
Numeric Only</t>
        </r>
      </text>
    </comment>
    <comment ref="N30" authorId="0" shapeId="0">
      <text>
        <r>
          <rPr>
            <b/>
            <sz val="9"/>
            <color indexed="81"/>
            <rFont val="Tahoma"/>
            <family val="2"/>
          </rPr>
          <t>Fendy Tio:</t>
        </r>
        <r>
          <rPr>
            <sz val="9"/>
            <color indexed="81"/>
            <rFont val="Tahoma"/>
            <family val="2"/>
          </rPr>
          <t xml:space="preserve">
Numeric Only</t>
        </r>
      </text>
    </comment>
    <comment ref="O30" authorId="0" shapeId="0">
      <text>
        <r>
          <rPr>
            <b/>
            <sz val="9"/>
            <color indexed="81"/>
            <rFont val="Tahoma"/>
            <family val="2"/>
          </rPr>
          <t>Fendy Tio:</t>
        </r>
        <r>
          <rPr>
            <sz val="9"/>
            <color indexed="81"/>
            <rFont val="Tahoma"/>
            <family val="2"/>
          </rPr>
          <t xml:space="preserve">
Numeric Only</t>
        </r>
      </text>
    </comment>
    <comment ref="P30" authorId="0" shapeId="0">
      <text>
        <r>
          <rPr>
            <b/>
            <sz val="9"/>
            <color indexed="81"/>
            <rFont val="Tahoma"/>
            <family val="2"/>
          </rPr>
          <t>Fendy Tio:</t>
        </r>
        <r>
          <rPr>
            <sz val="9"/>
            <color indexed="81"/>
            <rFont val="Tahoma"/>
            <family val="2"/>
          </rPr>
          <t xml:space="preserve">
Numeric Only</t>
        </r>
      </text>
    </comment>
    <comment ref="Q30" authorId="0" shapeId="0">
      <text>
        <r>
          <rPr>
            <b/>
            <sz val="9"/>
            <color indexed="81"/>
            <rFont val="Tahoma"/>
            <family val="2"/>
          </rPr>
          <t>Fendy Tio:</t>
        </r>
        <r>
          <rPr>
            <sz val="9"/>
            <color indexed="81"/>
            <rFont val="Tahoma"/>
            <family val="2"/>
          </rPr>
          <t xml:space="preserve">
Numeric Only</t>
        </r>
      </text>
    </comment>
    <comment ref="R30" authorId="0" shapeId="0">
      <text>
        <r>
          <rPr>
            <b/>
            <sz val="9"/>
            <color indexed="81"/>
            <rFont val="Tahoma"/>
            <family val="2"/>
          </rPr>
          <t>Fendy Tio:</t>
        </r>
        <r>
          <rPr>
            <sz val="9"/>
            <color indexed="81"/>
            <rFont val="Tahoma"/>
            <family val="2"/>
          </rPr>
          <t xml:space="preserve">
Numeric Only</t>
        </r>
      </text>
    </comment>
    <comment ref="S30" authorId="0" shapeId="0">
      <text>
        <r>
          <rPr>
            <b/>
            <sz val="9"/>
            <color indexed="81"/>
            <rFont val="Tahoma"/>
            <family val="2"/>
          </rPr>
          <t>Fendy Tio:</t>
        </r>
        <r>
          <rPr>
            <sz val="9"/>
            <color indexed="81"/>
            <rFont val="Tahoma"/>
            <family val="2"/>
          </rPr>
          <t xml:space="preserve">
Numeric Only</t>
        </r>
      </text>
    </comment>
    <comment ref="T30" authorId="0" shapeId="0">
      <text>
        <r>
          <rPr>
            <b/>
            <sz val="9"/>
            <color indexed="81"/>
            <rFont val="Tahoma"/>
            <family val="2"/>
          </rPr>
          <t>Fendy Tio:</t>
        </r>
        <r>
          <rPr>
            <sz val="9"/>
            <color indexed="81"/>
            <rFont val="Tahoma"/>
            <family val="2"/>
          </rPr>
          <t xml:space="preserve">
Numeric Only</t>
        </r>
      </text>
    </comment>
    <comment ref="U30" authorId="0" shapeId="0">
      <text>
        <r>
          <rPr>
            <b/>
            <sz val="9"/>
            <color indexed="81"/>
            <rFont val="Tahoma"/>
            <family val="2"/>
          </rPr>
          <t>Fendy Tio:</t>
        </r>
        <r>
          <rPr>
            <sz val="9"/>
            <color indexed="81"/>
            <rFont val="Tahoma"/>
            <family val="2"/>
          </rPr>
          <t xml:space="preserve">
Numeric Only</t>
        </r>
      </text>
    </comment>
    <comment ref="V30" authorId="0" shapeId="0">
      <text>
        <r>
          <rPr>
            <b/>
            <sz val="9"/>
            <color indexed="81"/>
            <rFont val="Tahoma"/>
            <family val="2"/>
          </rPr>
          <t>Fendy Tio:</t>
        </r>
        <r>
          <rPr>
            <sz val="9"/>
            <color indexed="81"/>
            <rFont val="Tahoma"/>
            <family val="2"/>
          </rPr>
          <t xml:space="preserve">
Numeric Only</t>
        </r>
      </text>
    </comment>
    <comment ref="W30" authorId="0" shapeId="0">
      <text>
        <r>
          <rPr>
            <b/>
            <sz val="9"/>
            <color indexed="81"/>
            <rFont val="Tahoma"/>
            <family val="2"/>
          </rPr>
          <t>Fendy Tio:</t>
        </r>
        <r>
          <rPr>
            <sz val="9"/>
            <color indexed="81"/>
            <rFont val="Tahoma"/>
            <family val="2"/>
          </rPr>
          <t xml:space="preserve">
Numeric Only</t>
        </r>
      </text>
    </comment>
    <comment ref="X30" authorId="0" shapeId="0">
      <text>
        <r>
          <rPr>
            <b/>
            <sz val="9"/>
            <color indexed="81"/>
            <rFont val="Tahoma"/>
            <family val="2"/>
          </rPr>
          <t>Fendy Tio:</t>
        </r>
        <r>
          <rPr>
            <sz val="9"/>
            <color indexed="81"/>
            <rFont val="Tahoma"/>
            <family val="2"/>
          </rPr>
          <t xml:space="preserve">
Numeric Only</t>
        </r>
      </text>
    </comment>
    <comment ref="Y30" authorId="0" shapeId="0">
      <text>
        <r>
          <rPr>
            <b/>
            <sz val="9"/>
            <color indexed="81"/>
            <rFont val="Tahoma"/>
            <family val="2"/>
          </rPr>
          <t>Fendy Tio:</t>
        </r>
        <r>
          <rPr>
            <sz val="9"/>
            <color indexed="81"/>
            <rFont val="Tahoma"/>
            <family val="2"/>
          </rPr>
          <t xml:space="preserve">
Numeric Only</t>
        </r>
      </text>
    </comment>
    <comment ref="Z30" authorId="0" shapeId="0">
      <text>
        <r>
          <rPr>
            <b/>
            <sz val="9"/>
            <color indexed="81"/>
            <rFont val="Tahoma"/>
            <family val="2"/>
          </rPr>
          <t>Fendy Tio:</t>
        </r>
        <r>
          <rPr>
            <sz val="9"/>
            <color indexed="81"/>
            <rFont val="Tahoma"/>
            <family val="2"/>
          </rPr>
          <t xml:space="preserve">
Numeric Only</t>
        </r>
      </text>
    </comment>
    <comment ref="AA30" authorId="0" shapeId="0">
      <text>
        <r>
          <rPr>
            <b/>
            <sz val="9"/>
            <color indexed="81"/>
            <rFont val="Tahoma"/>
            <family val="2"/>
          </rPr>
          <t>Fendy Tio:</t>
        </r>
        <r>
          <rPr>
            <sz val="9"/>
            <color indexed="81"/>
            <rFont val="Tahoma"/>
            <family val="2"/>
          </rPr>
          <t xml:space="preserve">
Numeric Only</t>
        </r>
      </text>
    </comment>
    <comment ref="AB30" authorId="0" shapeId="0">
      <text>
        <r>
          <rPr>
            <b/>
            <sz val="9"/>
            <color indexed="81"/>
            <rFont val="Tahoma"/>
            <family val="2"/>
          </rPr>
          <t>Fendy Tio:</t>
        </r>
        <r>
          <rPr>
            <sz val="9"/>
            <color indexed="81"/>
            <rFont val="Tahoma"/>
            <family val="2"/>
          </rPr>
          <t xml:space="preserve">
Numeric Only</t>
        </r>
      </text>
    </comment>
    <comment ref="AC30" authorId="0" shapeId="0">
      <text>
        <r>
          <rPr>
            <b/>
            <sz val="9"/>
            <color indexed="81"/>
            <rFont val="Tahoma"/>
            <family val="2"/>
          </rPr>
          <t>Fendy Tio:</t>
        </r>
        <r>
          <rPr>
            <sz val="9"/>
            <color indexed="81"/>
            <rFont val="Tahoma"/>
            <family val="2"/>
          </rPr>
          <t xml:space="preserve">
Numeric Only</t>
        </r>
      </text>
    </comment>
    <comment ref="AD30" authorId="0" shapeId="0">
      <text>
        <r>
          <rPr>
            <b/>
            <sz val="9"/>
            <color indexed="81"/>
            <rFont val="Tahoma"/>
            <family val="2"/>
          </rPr>
          <t>Fendy Tio:</t>
        </r>
        <r>
          <rPr>
            <sz val="9"/>
            <color indexed="81"/>
            <rFont val="Tahoma"/>
            <family val="2"/>
          </rPr>
          <t xml:space="preserve">
Numeric Only</t>
        </r>
      </text>
    </comment>
    <comment ref="AE30" authorId="0" shapeId="0">
      <text>
        <r>
          <rPr>
            <b/>
            <sz val="9"/>
            <color indexed="81"/>
            <rFont val="Tahoma"/>
            <family val="2"/>
          </rPr>
          <t>Fendy Tio:</t>
        </r>
        <r>
          <rPr>
            <sz val="9"/>
            <color indexed="81"/>
            <rFont val="Tahoma"/>
            <family val="2"/>
          </rPr>
          <t xml:space="preserve">
Numeric Only</t>
        </r>
      </text>
    </comment>
    <comment ref="AF30" authorId="0" shapeId="0">
      <text>
        <r>
          <rPr>
            <b/>
            <sz val="9"/>
            <color indexed="81"/>
            <rFont val="Tahoma"/>
            <family val="2"/>
          </rPr>
          <t>Fendy Tio:</t>
        </r>
        <r>
          <rPr>
            <sz val="9"/>
            <color indexed="81"/>
            <rFont val="Tahoma"/>
            <family val="2"/>
          </rPr>
          <t xml:space="preserve">
Numeric Only</t>
        </r>
      </text>
    </comment>
    <comment ref="AG30" authorId="0" shapeId="0">
      <text>
        <r>
          <rPr>
            <b/>
            <sz val="9"/>
            <color indexed="81"/>
            <rFont val="Tahoma"/>
            <family val="2"/>
          </rPr>
          <t>Fendy Tio:</t>
        </r>
        <r>
          <rPr>
            <sz val="9"/>
            <color indexed="81"/>
            <rFont val="Tahoma"/>
            <family val="2"/>
          </rPr>
          <t xml:space="preserve">
Numeric Only</t>
        </r>
      </text>
    </comment>
    <comment ref="AH30" authorId="0" shapeId="0">
      <text>
        <r>
          <rPr>
            <b/>
            <sz val="9"/>
            <color indexed="81"/>
            <rFont val="Tahoma"/>
            <family val="2"/>
          </rPr>
          <t>Fendy Tio:</t>
        </r>
        <r>
          <rPr>
            <sz val="9"/>
            <color indexed="81"/>
            <rFont val="Tahoma"/>
            <family val="2"/>
          </rPr>
          <t xml:space="preserve">
Numeric Only</t>
        </r>
      </text>
    </comment>
    <comment ref="AI30" authorId="0" shapeId="0">
      <text>
        <r>
          <rPr>
            <b/>
            <sz val="9"/>
            <color indexed="81"/>
            <rFont val="Tahoma"/>
            <family val="2"/>
          </rPr>
          <t>Fendy Tio:</t>
        </r>
        <r>
          <rPr>
            <sz val="9"/>
            <color indexed="81"/>
            <rFont val="Tahoma"/>
            <family val="2"/>
          </rPr>
          <t xml:space="preserve">
Numeric Only</t>
        </r>
      </text>
    </comment>
    <comment ref="AJ30" authorId="0" shapeId="0">
      <text>
        <r>
          <rPr>
            <b/>
            <sz val="9"/>
            <color indexed="81"/>
            <rFont val="Tahoma"/>
            <family val="2"/>
          </rPr>
          <t>Fendy Tio:</t>
        </r>
        <r>
          <rPr>
            <sz val="9"/>
            <color indexed="81"/>
            <rFont val="Tahoma"/>
            <family val="2"/>
          </rPr>
          <t xml:space="preserve">
Numeric Only</t>
        </r>
      </text>
    </comment>
    <comment ref="AK30" authorId="0" shapeId="0">
      <text>
        <r>
          <rPr>
            <b/>
            <sz val="9"/>
            <color indexed="81"/>
            <rFont val="Tahoma"/>
            <family val="2"/>
          </rPr>
          <t>Fendy Tio:</t>
        </r>
        <r>
          <rPr>
            <sz val="9"/>
            <color indexed="81"/>
            <rFont val="Tahoma"/>
            <family val="2"/>
          </rPr>
          <t xml:space="preserve">
Numeric Only</t>
        </r>
      </text>
    </comment>
    <comment ref="AL30" authorId="0" shapeId="0">
      <text>
        <r>
          <rPr>
            <b/>
            <sz val="9"/>
            <color indexed="81"/>
            <rFont val="Tahoma"/>
            <family val="2"/>
          </rPr>
          <t>Fendy Tio:</t>
        </r>
        <r>
          <rPr>
            <sz val="9"/>
            <color indexed="81"/>
            <rFont val="Tahoma"/>
            <family val="2"/>
          </rPr>
          <t xml:space="preserve">
Numeric Only</t>
        </r>
      </text>
    </comment>
    <comment ref="AM30" authorId="0" shapeId="0">
      <text>
        <r>
          <rPr>
            <b/>
            <sz val="9"/>
            <color indexed="81"/>
            <rFont val="Tahoma"/>
            <family val="2"/>
          </rPr>
          <t>Fendy Tio:</t>
        </r>
        <r>
          <rPr>
            <sz val="9"/>
            <color indexed="81"/>
            <rFont val="Tahoma"/>
            <family val="2"/>
          </rPr>
          <t xml:space="preserve">
Numeric Only</t>
        </r>
      </text>
    </comment>
    <comment ref="AN30" authorId="0" shapeId="0">
      <text>
        <r>
          <rPr>
            <b/>
            <sz val="9"/>
            <color indexed="81"/>
            <rFont val="Tahoma"/>
            <family val="2"/>
          </rPr>
          <t>Fendy Tio:</t>
        </r>
        <r>
          <rPr>
            <sz val="9"/>
            <color indexed="81"/>
            <rFont val="Tahoma"/>
            <family val="2"/>
          </rPr>
          <t xml:space="preserve">
Numeric Only</t>
        </r>
      </text>
    </comment>
    <comment ref="AO30" authorId="0" shapeId="0">
      <text>
        <r>
          <rPr>
            <b/>
            <sz val="9"/>
            <color indexed="81"/>
            <rFont val="Tahoma"/>
            <family val="2"/>
          </rPr>
          <t>Fendy Tio:</t>
        </r>
        <r>
          <rPr>
            <sz val="9"/>
            <color indexed="81"/>
            <rFont val="Tahoma"/>
            <family val="2"/>
          </rPr>
          <t xml:space="preserve">
Numeric Only</t>
        </r>
      </text>
    </comment>
    <comment ref="AP30" authorId="0" shapeId="0">
      <text>
        <r>
          <rPr>
            <b/>
            <sz val="9"/>
            <color indexed="81"/>
            <rFont val="Tahoma"/>
            <family val="2"/>
          </rPr>
          <t>Fendy Tio:</t>
        </r>
        <r>
          <rPr>
            <sz val="9"/>
            <color indexed="81"/>
            <rFont val="Tahoma"/>
            <family val="2"/>
          </rPr>
          <t xml:space="preserve">
Numeric Only</t>
        </r>
      </text>
    </comment>
    <comment ref="AQ30" authorId="0" shapeId="0">
      <text>
        <r>
          <rPr>
            <b/>
            <sz val="9"/>
            <color indexed="81"/>
            <rFont val="Tahoma"/>
            <family val="2"/>
          </rPr>
          <t>Fendy Tio:</t>
        </r>
        <r>
          <rPr>
            <sz val="9"/>
            <color indexed="81"/>
            <rFont val="Tahoma"/>
            <family val="2"/>
          </rPr>
          <t xml:space="preserve">
Numeric Only</t>
        </r>
      </text>
    </comment>
    <comment ref="AR30" authorId="0" shapeId="0">
      <text>
        <r>
          <rPr>
            <b/>
            <sz val="9"/>
            <color indexed="81"/>
            <rFont val="Tahoma"/>
            <family val="2"/>
          </rPr>
          <t>Fendy Tio:</t>
        </r>
        <r>
          <rPr>
            <sz val="9"/>
            <color indexed="81"/>
            <rFont val="Tahoma"/>
            <family val="2"/>
          </rPr>
          <t xml:space="preserve">
Numeric Only</t>
        </r>
      </text>
    </comment>
    <comment ref="AS30" authorId="0" shapeId="0">
      <text>
        <r>
          <rPr>
            <b/>
            <sz val="9"/>
            <color indexed="81"/>
            <rFont val="Tahoma"/>
            <family val="2"/>
          </rPr>
          <t>Fendy Tio:</t>
        </r>
        <r>
          <rPr>
            <sz val="9"/>
            <color indexed="81"/>
            <rFont val="Tahoma"/>
            <family val="2"/>
          </rPr>
          <t xml:space="preserve">
Numeric Only</t>
        </r>
      </text>
    </comment>
    <comment ref="AT30" authorId="0" shapeId="0">
      <text>
        <r>
          <rPr>
            <b/>
            <sz val="9"/>
            <color indexed="81"/>
            <rFont val="Tahoma"/>
            <family val="2"/>
          </rPr>
          <t>Fendy Tio:</t>
        </r>
        <r>
          <rPr>
            <sz val="9"/>
            <color indexed="81"/>
            <rFont val="Tahoma"/>
            <family val="2"/>
          </rPr>
          <t xml:space="preserve">
Numeric Only</t>
        </r>
      </text>
    </comment>
    <comment ref="AU30" authorId="0" shapeId="0">
      <text>
        <r>
          <rPr>
            <b/>
            <sz val="9"/>
            <color indexed="81"/>
            <rFont val="Tahoma"/>
            <family val="2"/>
          </rPr>
          <t>Fendy Tio:</t>
        </r>
        <r>
          <rPr>
            <sz val="9"/>
            <color indexed="81"/>
            <rFont val="Tahoma"/>
            <family val="2"/>
          </rPr>
          <t xml:space="preserve">
Numeric Only</t>
        </r>
      </text>
    </comment>
    <comment ref="AV30" authorId="0" shapeId="0">
      <text>
        <r>
          <rPr>
            <b/>
            <sz val="9"/>
            <color indexed="81"/>
            <rFont val="Tahoma"/>
            <family val="2"/>
          </rPr>
          <t>Fendy Tio:</t>
        </r>
        <r>
          <rPr>
            <sz val="9"/>
            <color indexed="81"/>
            <rFont val="Tahoma"/>
            <family val="2"/>
          </rPr>
          <t xml:space="preserve">
Numeric Only</t>
        </r>
      </text>
    </comment>
    <comment ref="AW30" authorId="0" shapeId="0">
      <text>
        <r>
          <rPr>
            <b/>
            <sz val="9"/>
            <color indexed="81"/>
            <rFont val="Tahoma"/>
            <family val="2"/>
          </rPr>
          <t>Fendy Tio:</t>
        </r>
        <r>
          <rPr>
            <sz val="9"/>
            <color indexed="81"/>
            <rFont val="Tahoma"/>
            <family val="2"/>
          </rPr>
          <t xml:space="preserve">
Numeric Only</t>
        </r>
      </text>
    </comment>
    <comment ref="AX30" authorId="0" shapeId="0">
      <text>
        <r>
          <rPr>
            <b/>
            <sz val="9"/>
            <color indexed="81"/>
            <rFont val="Tahoma"/>
            <family val="2"/>
          </rPr>
          <t>Fendy Tio:</t>
        </r>
        <r>
          <rPr>
            <sz val="9"/>
            <color indexed="81"/>
            <rFont val="Tahoma"/>
            <family val="2"/>
          </rPr>
          <t xml:space="preserve">
Numeric Only</t>
        </r>
      </text>
    </comment>
    <comment ref="AY30" authorId="0" shapeId="0">
      <text>
        <r>
          <rPr>
            <b/>
            <sz val="9"/>
            <color indexed="81"/>
            <rFont val="Tahoma"/>
            <family val="2"/>
          </rPr>
          <t>Fendy Tio:</t>
        </r>
        <r>
          <rPr>
            <sz val="9"/>
            <color indexed="81"/>
            <rFont val="Tahoma"/>
            <family val="2"/>
          </rPr>
          <t xml:space="preserve">
Numeric Only</t>
        </r>
      </text>
    </comment>
    <comment ref="AZ30" authorId="0" shapeId="0">
      <text>
        <r>
          <rPr>
            <b/>
            <sz val="9"/>
            <color indexed="81"/>
            <rFont val="Tahoma"/>
            <family val="2"/>
          </rPr>
          <t>Fendy Tio:</t>
        </r>
        <r>
          <rPr>
            <sz val="9"/>
            <color indexed="81"/>
            <rFont val="Tahoma"/>
            <family val="2"/>
          </rPr>
          <t xml:space="preserve">
Numeric Only</t>
        </r>
      </text>
    </comment>
    <comment ref="BA30" authorId="0" shapeId="0">
      <text>
        <r>
          <rPr>
            <b/>
            <sz val="9"/>
            <color indexed="81"/>
            <rFont val="Tahoma"/>
            <family val="2"/>
          </rPr>
          <t>Fendy Tio:</t>
        </r>
        <r>
          <rPr>
            <sz val="9"/>
            <color indexed="81"/>
            <rFont val="Tahoma"/>
            <family val="2"/>
          </rPr>
          <t xml:space="preserve">
Numeric Only</t>
        </r>
      </text>
    </comment>
    <comment ref="BB30" authorId="0" shapeId="0">
      <text>
        <r>
          <rPr>
            <b/>
            <sz val="9"/>
            <color indexed="81"/>
            <rFont val="Tahoma"/>
            <family val="2"/>
          </rPr>
          <t>Fendy Tio:</t>
        </r>
        <r>
          <rPr>
            <sz val="9"/>
            <color indexed="81"/>
            <rFont val="Tahoma"/>
            <family val="2"/>
          </rPr>
          <t xml:space="preserve">
Numeric Only</t>
        </r>
      </text>
    </comment>
    <comment ref="BC30" authorId="0" shapeId="0">
      <text>
        <r>
          <rPr>
            <b/>
            <sz val="9"/>
            <color indexed="81"/>
            <rFont val="Tahoma"/>
            <family val="2"/>
          </rPr>
          <t>Fendy Tio:</t>
        </r>
        <r>
          <rPr>
            <sz val="9"/>
            <color indexed="81"/>
            <rFont val="Tahoma"/>
            <family val="2"/>
          </rPr>
          <t xml:space="preserve">
Numeric Only</t>
        </r>
      </text>
    </comment>
    <comment ref="BD30" authorId="0" shapeId="0">
      <text>
        <r>
          <rPr>
            <b/>
            <sz val="9"/>
            <color indexed="81"/>
            <rFont val="Tahoma"/>
            <family val="2"/>
          </rPr>
          <t>Fendy Tio:</t>
        </r>
        <r>
          <rPr>
            <sz val="9"/>
            <color indexed="81"/>
            <rFont val="Tahoma"/>
            <family val="2"/>
          </rPr>
          <t xml:space="preserve">
Numeric Only</t>
        </r>
      </text>
    </comment>
    <comment ref="BE30" authorId="0" shapeId="0">
      <text>
        <r>
          <rPr>
            <b/>
            <sz val="9"/>
            <color indexed="81"/>
            <rFont val="Tahoma"/>
            <family val="2"/>
          </rPr>
          <t>Fendy Tio:</t>
        </r>
        <r>
          <rPr>
            <sz val="9"/>
            <color indexed="81"/>
            <rFont val="Tahoma"/>
            <family val="2"/>
          </rPr>
          <t xml:space="preserve">
Numeric Only</t>
        </r>
      </text>
    </comment>
    <comment ref="BF30" authorId="0" shapeId="0">
      <text>
        <r>
          <rPr>
            <b/>
            <sz val="9"/>
            <color indexed="81"/>
            <rFont val="Tahoma"/>
            <family val="2"/>
          </rPr>
          <t>Fendy Tio:</t>
        </r>
        <r>
          <rPr>
            <sz val="9"/>
            <color indexed="81"/>
            <rFont val="Tahoma"/>
            <family val="2"/>
          </rPr>
          <t xml:space="preserve">
Numeric Only</t>
        </r>
      </text>
    </comment>
    <comment ref="BG30" authorId="0" shapeId="0">
      <text>
        <r>
          <rPr>
            <b/>
            <sz val="9"/>
            <color indexed="81"/>
            <rFont val="Tahoma"/>
            <family val="2"/>
          </rPr>
          <t>Fendy Tio:</t>
        </r>
        <r>
          <rPr>
            <sz val="9"/>
            <color indexed="81"/>
            <rFont val="Tahoma"/>
            <family val="2"/>
          </rPr>
          <t xml:space="preserve">
Numeric Only</t>
        </r>
      </text>
    </comment>
    <comment ref="BH30" authorId="0" shapeId="0">
      <text>
        <r>
          <rPr>
            <b/>
            <sz val="9"/>
            <color indexed="81"/>
            <rFont val="Tahoma"/>
            <family val="2"/>
          </rPr>
          <t>Fendy Tio:</t>
        </r>
        <r>
          <rPr>
            <sz val="9"/>
            <color indexed="81"/>
            <rFont val="Tahoma"/>
            <family val="2"/>
          </rPr>
          <t xml:space="preserve">
Numeric Only</t>
        </r>
      </text>
    </comment>
    <comment ref="BI30" authorId="0" shapeId="0">
      <text>
        <r>
          <rPr>
            <b/>
            <sz val="9"/>
            <color indexed="81"/>
            <rFont val="Tahoma"/>
            <family val="2"/>
          </rPr>
          <t>Fendy Tio:</t>
        </r>
        <r>
          <rPr>
            <sz val="9"/>
            <color indexed="81"/>
            <rFont val="Tahoma"/>
            <family val="2"/>
          </rPr>
          <t xml:space="preserve">
Numeric Only</t>
        </r>
      </text>
    </comment>
    <comment ref="BJ30" authorId="0" shapeId="0">
      <text>
        <r>
          <rPr>
            <b/>
            <sz val="9"/>
            <color indexed="81"/>
            <rFont val="Tahoma"/>
            <family val="2"/>
          </rPr>
          <t>Fendy Tio:</t>
        </r>
        <r>
          <rPr>
            <sz val="9"/>
            <color indexed="81"/>
            <rFont val="Tahoma"/>
            <family val="2"/>
          </rPr>
          <t xml:space="preserve">
Numeric Only</t>
        </r>
      </text>
    </comment>
    <comment ref="BK30" authorId="0" shapeId="0">
      <text>
        <r>
          <rPr>
            <b/>
            <sz val="9"/>
            <color indexed="81"/>
            <rFont val="Tahoma"/>
            <family val="2"/>
          </rPr>
          <t>Fendy Tio:</t>
        </r>
        <r>
          <rPr>
            <sz val="9"/>
            <color indexed="81"/>
            <rFont val="Tahoma"/>
            <family val="2"/>
          </rPr>
          <t xml:space="preserve">
Numeric Only</t>
        </r>
      </text>
    </comment>
    <comment ref="BL30" authorId="0" shapeId="0">
      <text>
        <r>
          <rPr>
            <b/>
            <sz val="9"/>
            <color indexed="81"/>
            <rFont val="Tahoma"/>
            <family val="2"/>
          </rPr>
          <t>Fendy Tio:</t>
        </r>
        <r>
          <rPr>
            <sz val="9"/>
            <color indexed="81"/>
            <rFont val="Tahoma"/>
            <family val="2"/>
          </rPr>
          <t xml:space="preserve">
Numeric Only</t>
        </r>
      </text>
    </comment>
    <comment ref="BM30" authorId="0" shapeId="0">
      <text>
        <r>
          <rPr>
            <b/>
            <sz val="9"/>
            <color indexed="81"/>
            <rFont val="Tahoma"/>
            <family val="2"/>
          </rPr>
          <t>Fendy Tio:</t>
        </r>
        <r>
          <rPr>
            <sz val="9"/>
            <color indexed="81"/>
            <rFont val="Tahoma"/>
            <family val="2"/>
          </rPr>
          <t xml:space="preserve">
Numeric Only</t>
        </r>
      </text>
    </comment>
    <comment ref="BN30" authorId="0" shapeId="0">
      <text>
        <r>
          <rPr>
            <b/>
            <sz val="9"/>
            <color indexed="81"/>
            <rFont val="Tahoma"/>
            <family val="2"/>
          </rPr>
          <t>Fendy Tio:</t>
        </r>
        <r>
          <rPr>
            <sz val="9"/>
            <color indexed="81"/>
            <rFont val="Tahoma"/>
            <family val="2"/>
          </rPr>
          <t xml:space="preserve">
Numeric Only</t>
        </r>
      </text>
    </comment>
    <comment ref="BO30" authorId="0" shapeId="0">
      <text>
        <r>
          <rPr>
            <b/>
            <sz val="9"/>
            <color indexed="81"/>
            <rFont val="Tahoma"/>
            <family val="2"/>
          </rPr>
          <t>Fendy Tio:</t>
        </r>
        <r>
          <rPr>
            <sz val="9"/>
            <color indexed="81"/>
            <rFont val="Tahoma"/>
            <family val="2"/>
          </rPr>
          <t xml:space="preserve">
Numeric Only</t>
        </r>
      </text>
    </comment>
    <comment ref="BP30" authorId="0" shapeId="0">
      <text>
        <r>
          <rPr>
            <b/>
            <sz val="9"/>
            <color indexed="81"/>
            <rFont val="Tahoma"/>
            <family val="2"/>
          </rPr>
          <t>Fendy Tio:</t>
        </r>
        <r>
          <rPr>
            <sz val="9"/>
            <color indexed="81"/>
            <rFont val="Tahoma"/>
            <family val="2"/>
          </rPr>
          <t xml:space="preserve">
Numeric Only</t>
        </r>
      </text>
    </comment>
    <comment ref="BQ30" authorId="0" shapeId="0">
      <text>
        <r>
          <rPr>
            <b/>
            <sz val="9"/>
            <color indexed="81"/>
            <rFont val="Tahoma"/>
            <family val="2"/>
          </rPr>
          <t>Fendy Tio:</t>
        </r>
        <r>
          <rPr>
            <sz val="9"/>
            <color indexed="81"/>
            <rFont val="Tahoma"/>
            <family val="2"/>
          </rPr>
          <t xml:space="preserve">
Numeric Only</t>
        </r>
      </text>
    </comment>
    <comment ref="BR30" authorId="0" shapeId="0">
      <text>
        <r>
          <rPr>
            <b/>
            <sz val="9"/>
            <color indexed="81"/>
            <rFont val="Tahoma"/>
            <family val="2"/>
          </rPr>
          <t>Fendy Tio:</t>
        </r>
        <r>
          <rPr>
            <sz val="9"/>
            <color indexed="81"/>
            <rFont val="Tahoma"/>
            <family val="2"/>
          </rPr>
          <t xml:space="preserve">
Numeric Only</t>
        </r>
      </text>
    </comment>
    <comment ref="BS30" authorId="0" shapeId="0">
      <text>
        <r>
          <rPr>
            <b/>
            <sz val="9"/>
            <color indexed="81"/>
            <rFont val="Tahoma"/>
            <family val="2"/>
          </rPr>
          <t>Fendy Tio:</t>
        </r>
        <r>
          <rPr>
            <sz val="9"/>
            <color indexed="81"/>
            <rFont val="Tahoma"/>
            <family val="2"/>
          </rPr>
          <t xml:space="preserve">
Numeric Only</t>
        </r>
      </text>
    </comment>
    <comment ref="BT30" authorId="0" shapeId="0">
      <text>
        <r>
          <rPr>
            <b/>
            <sz val="9"/>
            <color indexed="81"/>
            <rFont val="Tahoma"/>
            <family val="2"/>
          </rPr>
          <t>Fendy Tio:</t>
        </r>
        <r>
          <rPr>
            <sz val="9"/>
            <color indexed="81"/>
            <rFont val="Tahoma"/>
            <family val="2"/>
          </rPr>
          <t xml:space="preserve">
Numeric Only</t>
        </r>
      </text>
    </comment>
    <comment ref="BU30" authorId="0" shapeId="0">
      <text>
        <r>
          <rPr>
            <b/>
            <sz val="9"/>
            <color indexed="81"/>
            <rFont val="Tahoma"/>
            <family val="2"/>
          </rPr>
          <t>Fendy Tio:</t>
        </r>
        <r>
          <rPr>
            <sz val="9"/>
            <color indexed="81"/>
            <rFont val="Tahoma"/>
            <family val="2"/>
          </rPr>
          <t xml:space="preserve">
Numeric Only</t>
        </r>
      </text>
    </comment>
    <comment ref="BV30" authorId="0" shapeId="0">
      <text>
        <r>
          <rPr>
            <b/>
            <sz val="9"/>
            <color indexed="81"/>
            <rFont val="Tahoma"/>
            <family val="2"/>
          </rPr>
          <t>Fendy Tio:</t>
        </r>
        <r>
          <rPr>
            <sz val="9"/>
            <color indexed="81"/>
            <rFont val="Tahoma"/>
            <family val="2"/>
          </rPr>
          <t xml:space="preserve">
Numeric Only</t>
        </r>
      </text>
    </comment>
    <comment ref="BW30" authorId="0" shapeId="0">
      <text>
        <r>
          <rPr>
            <b/>
            <sz val="9"/>
            <color indexed="81"/>
            <rFont val="Tahoma"/>
            <family val="2"/>
          </rPr>
          <t>Fendy Tio:</t>
        </r>
        <r>
          <rPr>
            <sz val="9"/>
            <color indexed="81"/>
            <rFont val="Tahoma"/>
            <family val="2"/>
          </rPr>
          <t xml:space="preserve">
Numeric Only</t>
        </r>
      </text>
    </comment>
    <comment ref="BX30" authorId="0" shapeId="0">
      <text>
        <r>
          <rPr>
            <b/>
            <sz val="9"/>
            <color indexed="81"/>
            <rFont val="Tahoma"/>
            <family val="2"/>
          </rPr>
          <t>Fendy Tio:</t>
        </r>
        <r>
          <rPr>
            <sz val="9"/>
            <color indexed="81"/>
            <rFont val="Tahoma"/>
            <family val="2"/>
          </rPr>
          <t xml:space="preserve">
Numeric Only</t>
        </r>
      </text>
    </comment>
    <comment ref="BY30" authorId="0" shapeId="0">
      <text>
        <r>
          <rPr>
            <b/>
            <sz val="9"/>
            <color indexed="81"/>
            <rFont val="Tahoma"/>
            <family val="2"/>
          </rPr>
          <t>Fendy Tio:</t>
        </r>
        <r>
          <rPr>
            <sz val="9"/>
            <color indexed="81"/>
            <rFont val="Tahoma"/>
            <family val="2"/>
          </rPr>
          <t xml:space="preserve">
Numeric Only</t>
        </r>
      </text>
    </comment>
    <comment ref="BZ30" authorId="0" shapeId="0">
      <text>
        <r>
          <rPr>
            <b/>
            <sz val="9"/>
            <color indexed="81"/>
            <rFont val="Tahoma"/>
            <family val="2"/>
          </rPr>
          <t>Fendy Tio:</t>
        </r>
        <r>
          <rPr>
            <sz val="9"/>
            <color indexed="81"/>
            <rFont val="Tahoma"/>
            <family val="2"/>
          </rPr>
          <t xml:space="preserve">
Numeric Only</t>
        </r>
      </text>
    </comment>
    <comment ref="CA30" authorId="0" shapeId="0">
      <text>
        <r>
          <rPr>
            <b/>
            <sz val="9"/>
            <color indexed="81"/>
            <rFont val="Tahoma"/>
            <family val="2"/>
          </rPr>
          <t>Fendy Tio:</t>
        </r>
        <r>
          <rPr>
            <sz val="9"/>
            <color indexed="81"/>
            <rFont val="Tahoma"/>
            <family val="2"/>
          </rPr>
          <t xml:space="preserve">
Numeric Only</t>
        </r>
      </text>
    </comment>
    <comment ref="CB30" authorId="0" shapeId="0">
      <text>
        <r>
          <rPr>
            <b/>
            <sz val="9"/>
            <color indexed="81"/>
            <rFont val="Tahoma"/>
            <family val="2"/>
          </rPr>
          <t>Fendy Tio:</t>
        </r>
        <r>
          <rPr>
            <sz val="9"/>
            <color indexed="81"/>
            <rFont val="Tahoma"/>
            <family val="2"/>
          </rPr>
          <t xml:space="preserve">
Numeric Only</t>
        </r>
      </text>
    </comment>
    <comment ref="CC30" authorId="0" shapeId="0">
      <text>
        <r>
          <rPr>
            <b/>
            <sz val="9"/>
            <color indexed="81"/>
            <rFont val="Tahoma"/>
            <family val="2"/>
          </rPr>
          <t>Fendy Tio:</t>
        </r>
        <r>
          <rPr>
            <sz val="9"/>
            <color indexed="81"/>
            <rFont val="Tahoma"/>
            <family val="2"/>
          </rPr>
          <t xml:space="preserve">
Numeric Only</t>
        </r>
      </text>
    </comment>
    <comment ref="CD30" authorId="0" shapeId="0">
      <text>
        <r>
          <rPr>
            <b/>
            <sz val="9"/>
            <color indexed="81"/>
            <rFont val="Tahoma"/>
            <family val="2"/>
          </rPr>
          <t>Fendy Tio:</t>
        </r>
        <r>
          <rPr>
            <sz val="9"/>
            <color indexed="81"/>
            <rFont val="Tahoma"/>
            <family val="2"/>
          </rPr>
          <t xml:space="preserve">
Numeric Only</t>
        </r>
      </text>
    </comment>
    <comment ref="CE30" authorId="0" shapeId="0">
      <text>
        <r>
          <rPr>
            <b/>
            <sz val="9"/>
            <color indexed="81"/>
            <rFont val="Tahoma"/>
            <family val="2"/>
          </rPr>
          <t>Fendy Tio:</t>
        </r>
        <r>
          <rPr>
            <sz val="9"/>
            <color indexed="81"/>
            <rFont val="Tahoma"/>
            <family val="2"/>
          </rPr>
          <t xml:space="preserve">
Numeric Only</t>
        </r>
      </text>
    </comment>
    <comment ref="CF30" authorId="0" shapeId="0">
      <text>
        <r>
          <rPr>
            <b/>
            <sz val="9"/>
            <color indexed="81"/>
            <rFont val="Tahoma"/>
            <family val="2"/>
          </rPr>
          <t>Fendy Tio:</t>
        </r>
        <r>
          <rPr>
            <sz val="9"/>
            <color indexed="81"/>
            <rFont val="Tahoma"/>
            <family val="2"/>
          </rPr>
          <t xml:space="preserve">
Numeric Only</t>
        </r>
      </text>
    </comment>
    <comment ref="CG30" authorId="0" shapeId="0">
      <text>
        <r>
          <rPr>
            <b/>
            <sz val="9"/>
            <color indexed="81"/>
            <rFont val="Tahoma"/>
            <family val="2"/>
          </rPr>
          <t>Fendy Tio:</t>
        </r>
        <r>
          <rPr>
            <sz val="9"/>
            <color indexed="81"/>
            <rFont val="Tahoma"/>
            <family val="2"/>
          </rPr>
          <t xml:space="preserve">
Numeric Only</t>
        </r>
      </text>
    </comment>
    <comment ref="CH30" authorId="0" shapeId="0">
      <text>
        <r>
          <rPr>
            <b/>
            <sz val="9"/>
            <color indexed="81"/>
            <rFont val="Tahoma"/>
            <family val="2"/>
          </rPr>
          <t>Fendy Tio:</t>
        </r>
        <r>
          <rPr>
            <sz val="9"/>
            <color indexed="81"/>
            <rFont val="Tahoma"/>
            <family val="2"/>
          </rPr>
          <t xml:space="preserve">
Numeric Only</t>
        </r>
      </text>
    </comment>
    <comment ref="CI30" authorId="0" shapeId="0">
      <text>
        <r>
          <rPr>
            <b/>
            <sz val="9"/>
            <color indexed="81"/>
            <rFont val="Tahoma"/>
            <family val="2"/>
          </rPr>
          <t>Fendy Tio:</t>
        </r>
        <r>
          <rPr>
            <sz val="9"/>
            <color indexed="81"/>
            <rFont val="Tahoma"/>
            <family val="2"/>
          </rPr>
          <t xml:space="preserve">
Numeric Only</t>
        </r>
      </text>
    </comment>
    <comment ref="CJ30" authorId="0" shapeId="0">
      <text>
        <r>
          <rPr>
            <b/>
            <sz val="9"/>
            <color indexed="81"/>
            <rFont val="Tahoma"/>
            <family val="2"/>
          </rPr>
          <t>Fendy Tio:</t>
        </r>
        <r>
          <rPr>
            <sz val="9"/>
            <color indexed="81"/>
            <rFont val="Tahoma"/>
            <family val="2"/>
          </rPr>
          <t xml:space="preserve">
Numeric Only</t>
        </r>
      </text>
    </comment>
    <comment ref="CK30" authorId="0" shapeId="0">
      <text>
        <r>
          <rPr>
            <b/>
            <sz val="9"/>
            <color indexed="81"/>
            <rFont val="Tahoma"/>
            <family val="2"/>
          </rPr>
          <t>Fendy Tio:</t>
        </r>
        <r>
          <rPr>
            <sz val="9"/>
            <color indexed="81"/>
            <rFont val="Tahoma"/>
            <family val="2"/>
          </rPr>
          <t xml:space="preserve">
Numeric Only</t>
        </r>
      </text>
    </comment>
    <comment ref="CL30" authorId="0" shapeId="0">
      <text>
        <r>
          <rPr>
            <b/>
            <sz val="9"/>
            <color indexed="81"/>
            <rFont val="Tahoma"/>
            <family val="2"/>
          </rPr>
          <t>Fendy Tio:</t>
        </r>
        <r>
          <rPr>
            <sz val="9"/>
            <color indexed="81"/>
            <rFont val="Tahoma"/>
            <family val="2"/>
          </rPr>
          <t xml:space="preserve">
Numeric Only</t>
        </r>
      </text>
    </comment>
    <comment ref="CM30" authorId="0" shapeId="0">
      <text>
        <r>
          <rPr>
            <b/>
            <sz val="9"/>
            <color indexed="81"/>
            <rFont val="Tahoma"/>
            <family val="2"/>
          </rPr>
          <t>Fendy Tio:</t>
        </r>
        <r>
          <rPr>
            <sz val="9"/>
            <color indexed="81"/>
            <rFont val="Tahoma"/>
            <family val="2"/>
          </rPr>
          <t xml:space="preserve">
Numeric Only</t>
        </r>
      </text>
    </comment>
    <comment ref="CN30" authorId="0" shapeId="0">
      <text>
        <r>
          <rPr>
            <b/>
            <sz val="9"/>
            <color indexed="81"/>
            <rFont val="Tahoma"/>
            <family val="2"/>
          </rPr>
          <t>Fendy Tio:</t>
        </r>
        <r>
          <rPr>
            <sz val="9"/>
            <color indexed="81"/>
            <rFont val="Tahoma"/>
            <family val="2"/>
          </rPr>
          <t xml:space="preserve">
Numeric Only</t>
        </r>
      </text>
    </comment>
    <comment ref="CO30" authorId="0" shapeId="0">
      <text>
        <r>
          <rPr>
            <b/>
            <sz val="9"/>
            <color indexed="81"/>
            <rFont val="Tahoma"/>
            <family val="2"/>
          </rPr>
          <t>Fendy Tio:</t>
        </r>
        <r>
          <rPr>
            <sz val="9"/>
            <color indexed="81"/>
            <rFont val="Tahoma"/>
            <family val="2"/>
          </rPr>
          <t xml:space="preserve">
Numeric Only</t>
        </r>
      </text>
    </comment>
    <comment ref="CP30" authorId="0" shapeId="0">
      <text>
        <r>
          <rPr>
            <b/>
            <sz val="9"/>
            <color indexed="81"/>
            <rFont val="Tahoma"/>
            <family val="2"/>
          </rPr>
          <t>Fendy Tio:</t>
        </r>
        <r>
          <rPr>
            <sz val="9"/>
            <color indexed="81"/>
            <rFont val="Tahoma"/>
            <family val="2"/>
          </rPr>
          <t xml:space="preserve">
Numeric Only</t>
        </r>
      </text>
    </comment>
    <comment ref="CQ30" authorId="0" shapeId="0">
      <text>
        <r>
          <rPr>
            <b/>
            <sz val="9"/>
            <color indexed="81"/>
            <rFont val="Tahoma"/>
            <family val="2"/>
          </rPr>
          <t>Fendy Tio:</t>
        </r>
        <r>
          <rPr>
            <sz val="9"/>
            <color indexed="81"/>
            <rFont val="Tahoma"/>
            <family val="2"/>
          </rPr>
          <t xml:space="preserve">
Numeric Only</t>
        </r>
      </text>
    </comment>
    <comment ref="CR30" authorId="0" shapeId="0">
      <text>
        <r>
          <rPr>
            <b/>
            <sz val="9"/>
            <color indexed="81"/>
            <rFont val="Tahoma"/>
            <family val="2"/>
          </rPr>
          <t>Fendy Tio:</t>
        </r>
        <r>
          <rPr>
            <sz val="9"/>
            <color indexed="81"/>
            <rFont val="Tahoma"/>
            <family val="2"/>
          </rPr>
          <t xml:space="preserve">
Numeric Only</t>
        </r>
      </text>
    </comment>
    <comment ref="CS30" authorId="0" shapeId="0">
      <text>
        <r>
          <rPr>
            <b/>
            <sz val="9"/>
            <color indexed="81"/>
            <rFont val="Tahoma"/>
            <family val="2"/>
          </rPr>
          <t>Fendy Tio:</t>
        </r>
        <r>
          <rPr>
            <sz val="9"/>
            <color indexed="81"/>
            <rFont val="Tahoma"/>
            <family val="2"/>
          </rPr>
          <t xml:space="preserve">
Numeric Only</t>
        </r>
      </text>
    </comment>
    <comment ref="CT30" authorId="0" shapeId="0">
      <text>
        <r>
          <rPr>
            <b/>
            <sz val="9"/>
            <color indexed="81"/>
            <rFont val="Tahoma"/>
            <family val="2"/>
          </rPr>
          <t>Fendy Tio:</t>
        </r>
        <r>
          <rPr>
            <sz val="9"/>
            <color indexed="81"/>
            <rFont val="Tahoma"/>
            <family val="2"/>
          </rPr>
          <t xml:space="preserve">
Numeric Only</t>
        </r>
      </text>
    </comment>
    <comment ref="CU30" authorId="0" shapeId="0">
      <text>
        <r>
          <rPr>
            <b/>
            <sz val="9"/>
            <color indexed="81"/>
            <rFont val="Tahoma"/>
            <family val="2"/>
          </rPr>
          <t>Fendy Tio:</t>
        </r>
        <r>
          <rPr>
            <sz val="9"/>
            <color indexed="81"/>
            <rFont val="Tahoma"/>
            <family val="2"/>
          </rPr>
          <t xml:space="preserve">
Numeric Only</t>
        </r>
      </text>
    </comment>
    <comment ref="CV30" authorId="0" shapeId="0">
      <text>
        <r>
          <rPr>
            <b/>
            <sz val="9"/>
            <color indexed="81"/>
            <rFont val="Tahoma"/>
            <family val="2"/>
          </rPr>
          <t>Fendy Tio:</t>
        </r>
        <r>
          <rPr>
            <sz val="9"/>
            <color indexed="81"/>
            <rFont val="Tahoma"/>
            <family val="2"/>
          </rPr>
          <t xml:space="preserve">
Numeric Only</t>
        </r>
      </text>
    </comment>
    <comment ref="CW30" authorId="0" shapeId="0">
      <text>
        <r>
          <rPr>
            <b/>
            <sz val="9"/>
            <color indexed="81"/>
            <rFont val="Tahoma"/>
            <family val="2"/>
          </rPr>
          <t>Fendy Tio:</t>
        </r>
        <r>
          <rPr>
            <sz val="9"/>
            <color indexed="81"/>
            <rFont val="Tahoma"/>
            <family val="2"/>
          </rPr>
          <t xml:space="preserve">
Numeric Only</t>
        </r>
      </text>
    </comment>
    <comment ref="CX30" authorId="0" shapeId="0">
      <text>
        <r>
          <rPr>
            <b/>
            <sz val="9"/>
            <color indexed="81"/>
            <rFont val="Tahoma"/>
            <family val="2"/>
          </rPr>
          <t>Fendy Tio:</t>
        </r>
        <r>
          <rPr>
            <sz val="9"/>
            <color indexed="81"/>
            <rFont val="Tahoma"/>
            <family val="2"/>
          </rPr>
          <t xml:space="preserve">
Numeric Only</t>
        </r>
      </text>
    </comment>
    <comment ref="CY30" authorId="0" shapeId="0">
      <text>
        <r>
          <rPr>
            <b/>
            <sz val="9"/>
            <color indexed="81"/>
            <rFont val="Tahoma"/>
            <family val="2"/>
          </rPr>
          <t>Fendy Tio:</t>
        </r>
        <r>
          <rPr>
            <sz val="9"/>
            <color indexed="81"/>
            <rFont val="Tahoma"/>
            <family val="2"/>
          </rPr>
          <t xml:space="preserve">
Numeric Only</t>
        </r>
      </text>
    </comment>
    <comment ref="CZ30" authorId="0" shapeId="0">
      <text>
        <r>
          <rPr>
            <b/>
            <sz val="9"/>
            <color indexed="81"/>
            <rFont val="Tahoma"/>
            <family val="2"/>
          </rPr>
          <t>Fendy Tio:</t>
        </r>
        <r>
          <rPr>
            <sz val="9"/>
            <color indexed="81"/>
            <rFont val="Tahoma"/>
            <family val="2"/>
          </rPr>
          <t xml:space="preserve">
Numeric Only</t>
        </r>
      </text>
    </comment>
    <comment ref="DA30" authorId="0" shapeId="0">
      <text>
        <r>
          <rPr>
            <b/>
            <sz val="9"/>
            <color indexed="81"/>
            <rFont val="Tahoma"/>
            <family val="2"/>
          </rPr>
          <t>Fendy Tio:</t>
        </r>
        <r>
          <rPr>
            <sz val="9"/>
            <color indexed="81"/>
            <rFont val="Tahoma"/>
            <family val="2"/>
          </rPr>
          <t xml:space="preserve">
Numeric Only</t>
        </r>
      </text>
    </comment>
    <comment ref="DB30" authorId="0" shapeId="0">
      <text>
        <r>
          <rPr>
            <b/>
            <sz val="9"/>
            <color indexed="81"/>
            <rFont val="Tahoma"/>
            <family val="2"/>
          </rPr>
          <t>Fendy Tio:</t>
        </r>
        <r>
          <rPr>
            <sz val="9"/>
            <color indexed="81"/>
            <rFont val="Tahoma"/>
            <family val="2"/>
          </rPr>
          <t xml:space="preserve">
Numeric Only</t>
        </r>
      </text>
    </comment>
    <comment ref="DC30" authorId="0" shapeId="0">
      <text>
        <r>
          <rPr>
            <b/>
            <sz val="9"/>
            <color indexed="81"/>
            <rFont val="Tahoma"/>
            <family val="2"/>
          </rPr>
          <t>Fendy Tio:</t>
        </r>
        <r>
          <rPr>
            <sz val="9"/>
            <color indexed="81"/>
            <rFont val="Tahoma"/>
            <family val="2"/>
          </rPr>
          <t xml:space="preserve">
Numeric Only</t>
        </r>
      </text>
    </comment>
    <comment ref="DD30" authorId="0" shapeId="0">
      <text>
        <r>
          <rPr>
            <b/>
            <sz val="9"/>
            <color indexed="81"/>
            <rFont val="Tahoma"/>
            <family val="2"/>
          </rPr>
          <t>Fendy Tio:</t>
        </r>
        <r>
          <rPr>
            <sz val="9"/>
            <color indexed="81"/>
            <rFont val="Tahoma"/>
            <family val="2"/>
          </rPr>
          <t xml:space="preserve">
Numeric Only</t>
        </r>
      </text>
    </comment>
    <comment ref="DE30" authorId="0" shapeId="0">
      <text>
        <r>
          <rPr>
            <b/>
            <sz val="9"/>
            <color indexed="81"/>
            <rFont val="Tahoma"/>
            <family val="2"/>
          </rPr>
          <t>Fendy Tio:</t>
        </r>
        <r>
          <rPr>
            <sz val="9"/>
            <color indexed="81"/>
            <rFont val="Tahoma"/>
            <family val="2"/>
          </rPr>
          <t xml:space="preserve">
Numeric Only</t>
        </r>
      </text>
    </comment>
    <comment ref="B31" authorId="0" shapeId="0">
      <text>
        <r>
          <rPr>
            <b/>
            <sz val="9"/>
            <color indexed="81"/>
            <rFont val="Tahoma"/>
            <family val="2"/>
          </rPr>
          <t>Fendy Tio:</t>
        </r>
        <r>
          <rPr>
            <sz val="9"/>
            <color indexed="81"/>
            <rFont val="Tahoma"/>
            <family val="2"/>
          </rPr>
          <t xml:space="preserve">
Numeric Only</t>
        </r>
      </text>
    </comment>
    <comment ref="C31" authorId="0" shapeId="0">
      <text>
        <r>
          <rPr>
            <b/>
            <sz val="9"/>
            <color indexed="81"/>
            <rFont val="Tahoma"/>
            <family val="2"/>
          </rPr>
          <t>Fendy Tio:</t>
        </r>
        <r>
          <rPr>
            <sz val="9"/>
            <color indexed="81"/>
            <rFont val="Tahoma"/>
            <family val="2"/>
          </rPr>
          <t xml:space="preserve">
Numeric Only</t>
        </r>
      </text>
    </comment>
    <comment ref="D31" authorId="0" shapeId="0">
      <text>
        <r>
          <rPr>
            <b/>
            <sz val="9"/>
            <color indexed="81"/>
            <rFont val="Tahoma"/>
            <family val="2"/>
          </rPr>
          <t>Fendy Tio:</t>
        </r>
        <r>
          <rPr>
            <sz val="9"/>
            <color indexed="81"/>
            <rFont val="Tahoma"/>
            <family val="2"/>
          </rPr>
          <t xml:space="preserve">
Numeric Only</t>
        </r>
      </text>
    </comment>
    <comment ref="E31" authorId="0" shapeId="0">
      <text>
        <r>
          <rPr>
            <b/>
            <sz val="9"/>
            <color indexed="81"/>
            <rFont val="Tahoma"/>
            <family val="2"/>
          </rPr>
          <t>Fendy Tio:</t>
        </r>
        <r>
          <rPr>
            <sz val="9"/>
            <color indexed="81"/>
            <rFont val="Tahoma"/>
            <family val="2"/>
          </rPr>
          <t xml:space="preserve">
Numeric Only</t>
        </r>
      </text>
    </comment>
    <comment ref="F31" authorId="0" shapeId="0">
      <text>
        <r>
          <rPr>
            <b/>
            <sz val="9"/>
            <color indexed="81"/>
            <rFont val="Tahoma"/>
            <family val="2"/>
          </rPr>
          <t>Fendy Tio:</t>
        </r>
        <r>
          <rPr>
            <sz val="9"/>
            <color indexed="81"/>
            <rFont val="Tahoma"/>
            <family val="2"/>
          </rPr>
          <t xml:space="preserve">
Numeric Only</t>
        </r>
      </text>
    </comment>
    <comment ref="G31" authorId="0" shapeId="0">
      <text>
        <r>
          <rPr>
            <b/>
            <sz val="9"/>
            <color indexed="81"/>
            <rFont val="Tahoma"/>
            <family val="2"/>
          </rPr>
          <t>Fendy Tio:</t>
        </r>
        <r>
          <rPr>
            <sz val="9"/>
            <color indexed="81"/>
            <rFont val="Tahoma"/>
            <family val="2"/>
          </rPr>
          <t xml:space="preserve">
Numeric Only</t>
        </r>
      </text>
    </comment>
    <comment ref="H31" authorId="0" shapeId="0">
      <text>
        <r>
          <rPr>
            <b/>
            <sz val="9"/>
            <color indexed="81"/>
            <rFont val="Tahoma"/>
            <family val="2"/>
          </rPr>
          <t>Fendy Tio:</t>
        </r>
        <r>
          <rPr>
            <sz val="9"/>
            <color indexed="81"/>
            <rFont val="Tahoma"/>
            <family val="2"/>
          </rPr>
          <t xml:space="preserve">
Numeric Only</t>
        </r>
      </text>
    </comment>
    <comment ref="I31" authorId="0" shapeId="0">
      <text>
        <r>
          <rPr>
            <b/>
            <sz val="9"/>
            <color indexed="81"/>
            <rFont val="Tahoma"/>
            <family val="2"/>
          </rPr>
          <t>Fendy Tio:</t>
        </r>
        <r>
          <rPr>
            <sz val="9"/>
            <color indexed="81"/>
            <rFont val="Tahoma"/>
            <family val="2"/>
          </rPr>
          <t xml:space="preserve">
Numeric Only</t>
        </r>
      </text>
    </comment>
    <comment ref="J31" authorId="0" shapeId="0">
      <text>
        <r>
          <rPr>
            <b/>
            <sz val="9"/>
            <color indexed="81"/>
            <rFont val="Tahoma"/>
            <family val="2"/>
          </rPr>
          <t>Fendy Tio:</t>
        </r>
        <r>
          <rPr>
            <sz val="9"/>
            <color indexed="81"/>
            <rFont val="Tahoma"/>
            <family val="2"/>
          </rPr>
          <t xml:space="preserve">
Numeric Only</t>
        </r>
      </text>
    </comment>
    <comment ref="K31" authorId="0" shapeId="0">
      <text>
        <r>
          <rPr>
            <b/>
            <sz val="9"/>
            <color indexed="81"/>
            <rFont val="Tahoma"/>
            <family val="2"/>
          </rPr>
          <t>Fendy Tio:</t>
        </r>
        <r>
          <rPr>
            <sz val="9"/>
            <color indexed="81"/>
            <rFont val="Tahoma"/>
            <family val="2"/>
          </rPr>
          <t xml:space="preserve">
Numeric Only</t>
        </r>
      </text>
    </comment>
    <comment ref="L31" authorId="0" shapeId="0">
      <text>
        <r>
          <rPr>
            <b/>
            <sz val="9"/>
            <color indexed="81"/>
            <rFont val="Tahoma"/>
            <family val="2"/>
          </rPr>
          <t>Fendy Tio:</t>
        </r>
        <r>
          <rPr>
            <sz val="9"/>
            <color indexed="81"/>
            <rFont val="Tahoma"/>
            <family val="2"/>
          </rPr>
          <t xml:space="preserve">
Numeric Only</t>
        </r>
      </text>
    </comment>
    <comment ref="M31" authorId="0" shapeId="0">
      <text>
        <r>
          <rPr>
            <b/>
            <sz val="9"/>
            <color indexed="81"/>
            <rFont val="Tahoma"/>
            <family val="2"/>
          </rPr>
          <t>Fendy Tio:</t>
        </r>
        <r>
          <rPr>
            <sz val="9"/>
            <color indexed="81"/>
            <rFont val="Tahoma"/>
            <family val="2"/>
          </rPr>
          <t xml:space="preserve">
Numeric Only</t>
        </r>
      </text>
    </comment>
    <comment ref="N31" authorId="0" shapeId="0">
      <text>
        <r>
          <rPr>
            <b/>
            <sz val="9"/>
            <color indexed="81"/>
            <rFont val="Tahoma"/>
            <family val="2"/>
          </rPr>
          <t>Fendy Tio:</t>
        </r>
        <r>
          <rPr>
            <sz val="9"/>
            <color indexed="81"/>
            <rFont val="Tahoma"/>
            <family val="2"/>
          </rPr>
          <t xml:space="preserve">
Numeric Only</t>
        </r>
      </text>
    </comment>
    <comment ref="O31" authorId="0" shapeId="0">
      <text>
        <r>
          <rPr>
            <b/>
            <sz val="9"/>
            <color indexed="81"/>
            <rFont val="Tahoma"/>
            <family val="2"/>
          </rPr>
          <t>Fendy Tio:</t>
        </r>
        <r>
          <rPr>
            <sz val="9"/>
            <color indexed="81"/>
            <rFont val="Tahoma"/>
            <family val="2"/>
          </rPr>
          <t xml:space="preserve">
Numeric Only</t>
        </r>
      </text>
    </comment>
    <comment ref="P31" authorId="0" shapeId="0">
      <text>
        <r>
          <rPr>
            <b/>
            <sz val="9"/>
            <color indexed="81"/>
            <rFont val="Tahoma"/>
            <family val="2"/>
          </rPr>
          <t>Fendy Tio:</t>
        </r>
        <r>
          <rPr>
            <sz val="9"/>
            <color indexed="81"/>
            <rFont val="Tahoma"/>
            <family val="2"/>
          </rPr>
          <t xml:space="preserve">
Numeric Only</t>
        </r>
      </text>
    </comment>
    <comment ref="Q31" authorId="0" shapeId="0">
      <text>
        <r>
          <rPr>
            <b/>
            <sz val="9"/>
            <color indexed="81"/>
            <rFont val="Tahoma"/>
            <family val="2"/>
          </rPr>
          <t>Fendy Tio:</t>
        </r>
        <r>
          <rPr>
            <sz val="9"/>
            <color indexed="81"/>
            <rFont val="Tahoma"/>
            <family val="2"/>
          </rPr>
          <t xml:space="preserve">
Numeric Only</t>
        </r>
      </text>
    </comment>
    <comment ref="R31" authorId="0" shapeId="0">
      <text>
        <r>
          <rPr>
            <b/>
            <sz val="9"/>
            <color indexed="81"/>
            <rFont val="Tahoma"/>
            <family val="2"/>
          </rPr>
          <t>Fendy Tio:</t>
        </r>
        <r>
          <rPr>
            <sz val="9"/>
            <color indexed="81"/>
            <rFont val="Tahoma"/>
            <family val="2"/>
          </rPr>
          <t xml:space="preserve">
Numeric Only</t>
        </r>
      </text>
    </comment>
    <comment ref="S31" authorId="0" shapeId="0">
      <text>
        <r>
          <rPr>
            <b/>
            <sz val="9"/>
            <color indexed="81"/>
            <rFont val="Tahoma"/>
            <family val="2"/>
          </rPr>
          <t>Fendy Tio:</t>
        </r>
        <r>
          <rPr>
            <sz val="9"/>
            <color indexed="81"/>
            <rFont val="Tahoma"/>
            <family val="2"/>
          </rPr>
          <t xml:space="preserve">
Numeric Only</t>
        </r>
      </text>
    </comment>
    <comment ref="T31" authorId="0" shapeId="0">
      <text>
        <r>
          <rPr>
            <b/>
            <sz val="9"/>
            <color indexed="81"/>
            <rFont val="Tahoma"/>
            <family val="2"/>
          </rPr>
          <t>Fendy Tio:</t>
        </r>
        <r>
          <rPr>
            <sz val="9"/>
            <color indexed="81"/>
            <rFont val="Tahoma"/>
            <family val="2"/>
          </rPr>
          <t xml:space="preserve">
Numeric Only</t>
        </r>
      </text>
    </comment>
    <comment ref="U31" authorId="0" shapeId="0">
      <text>
        <r>
          <rPr>
            <b/>
            <sz val="9"/>
            <color indexed="81"/>
            <rFont val="Tahoma"/>
            <family val="2"/>
          </rPr>
          <t>Fendy Tio:</t>
        </r>
        <r>
          <rPr>
            <sz val="9"/>
            <color indexed="81"/>
            <rFont val="Tahoma"/>
            <family val="2"/>
          </rPr>
          <t xml:space="preserve">
Numeric Only</t>
        </r>
      </text>
    </comment>
    <comment ref="V31" authorId="0" shapeId="0">
      <text>
        <r>
          <rPr>
            <b/>
            <sz val="9"/>
            <color indexed="81"/>
            <rFont val="Tahoma"/>
            <family val="2"/>
          </rPr>
          <t>Fendy Tio:</t>
        </r>
        <r>
          <rPr>
            <sz val="9"/>
            <color indexed="81"/>
            <rFont val="Tahoma"/>
            <family val="2"/>
          </rPr>
          <t xml:space="preserve">
Numeric Only</t>
        </r>
      </text>
    </comment>
    <comment ref="W31" authorId="0" shapeId="0">
      <text>
        <r>
          <rPr>
            <b/>
            <sz val="9"/>
            <color indexed="81"/>
            <rFont val="Tahoma"/>
            <family val="2"/>
          </rPr>
          <t>Fendy Tio:</t>
        </r>
        <r>
          <rPr>
            <sz val="9"/>
            <color indexed="81"/>
            <rFont val="Tahoma"/>
            <family val="2"/>
          </rPr>
          <t xml:space="preserve">
Numeric Only</t>
        </r>
      </text>
    </comment>
    <comment ref="X31" authorId="0" shapeId="0">
      <text>
        <r>
          <rPr>
            <b/>
            <sz val="9"/>
            <color indexed="81"/>
            <rFont val="Tahoma"/>
            <family val="2"/>
          </rPr>
          <t>Fendy Tio:</t>
        </r>
        <r>
          <rPr>
            <sz val="9"/>
            <color indexed="81"/>
            <rFont val="Tahoma"/>
            <family val="2"/>
          </rPr>
          <t xml:space="preserve">
Numeric Only</t>
        </r>
      </text>
    </comment>
    <comment ref="Y31" authorId="0" shapeId="0">
      <text>
        <r>
          <rPr>
            <b/>
            <sz val="9"/>
            <color indexed="81"/>
            <rFont val="Tahoma"/>
            <family val="2"/>
          </rPr>
          <t>Fendy Tio:</t>
        </r>
        <r>
          <rPr>
            <sz val="9"/>
            <color indexed="81"/>
            <rFont val="Tahoma"/>
            <family val="2"/>
          </rPr>
          <t xml:space="preserve">
Numeric Only</t>
        </r>
      </text>
    </comment>
    <comment ref="Z31" authorId="0" shapeId="0">
      <text>
        <r>
          <rPr>
            <b/>
            <sz val="9"/>
            <color indexed="81"/>
            <rFont val="Tahoma"/>
            <family val="2"/>
          </rPr>
          <t>Fendy Tio:</t>
        </r>
        <r>
          <rPr>
            <sz val="9"/>
            <color indexed="81"/>
            <rFont val="Tahoma"/>
            <family val="2"/>
          </rPr>
          <t xml:space="preserve">
Numeric Only</t>
        </r>
      </text>
    </comment>
    <comment ref="AA31" authorId="0" shapeId="0">
      <text>
        <r>
          <rPr>
            <b/>
            <sz val="9"/>
            <color indexed="81"/>
            <rFont val="Tahoma"/>
            <family val="2"/>
          </rPr>
          <t>Fendy Tio:</t>
        </r>
        <r>
          <rPr>
            <sz val="9"/>
            <color indexed="81"/>
            <rFont val="Tahoma"/>
            <family val="2"/>
          </rPr>
          <t xml:space="preserve">
Numeric Only</t>
        </r>
      </text>
    </comment>
    <comment ref="AB31" authorId="0" shapeId="0">
      <text>
        <r>
          <rPr>
            <b/>
            <sz val="9"/>
            <color indexed="81"/>
            <rFont val="Tahoma"/>
            <family val="2"/>
          </rPr>
          <t>Fendy Tio:</t>
        </r>
        <r>
          <rPr>
            <sz val="9"/>
            <color indexed="81"/>
            <rFont val="Tahoma"/>
            <family val="2"/>
          </rPr>
          <t xml:space="preserve">
Numeric Only</t>
        </r>
      </text>
    </comment>
    <comment ref="AC31" authorId="0" shapeId="0">
      <text>
        <r>
          <rPr>
            <b/>
            <sz val="9"/>
            <color indexed="81"/>
            <rFont val="Tahoma"/>
            <family val="2"/>
          </rPr>
          <t>Fendy Tio:</t>
        </r>
        <r>
          <rPr>
            <sz val="9"/>
            <color indexed="81"/>
            <rFont val="Tahoma"/>
            <family val="2"/>
          </rPr>
          <t xml:space="preserve">
Numeric Only</t>
        </r>
      </text>
    </comment>
    <comment ref="AD31" authorId="0" shapeId="0">
      <text>
        <r>
          <rPr>
            <b/>
            <sz val="9"/>
            <color indexed="81"/>
            <rFont val="Tahoma"/>
            <family val="2"/>
          </rPr>
          <t>Fendy Tio:</t>
        </r>
        <r>
          <rPr>
            <sz val="9"/>
            <color indexed="81"/>
            <rFont val="Tahoma"/>
            <family val="2"/>
          </rPr>
          <t xml:space="preserve">
Numeric Only</t>
        </r>
      </text>
    </comment>
    <comment ref="AE31" authorId="0" shapeId="0">
      <text>
        <r>
          <rPr>
            <b/>
            <sz val="9"/>
            <color indexed="81"/>
            <rFont val="Tahoma"/>
            <family val="2"/>
          </rPr>
          <t>Fendy Tio:</t>
        </r>
        <r>
          <rPr>
            <sz val="9"/>
            <color indexed="81"/>
            <rFont val="Tahoma"/>
            <family val="2"/>
          </rPr>
          <t xml:space="preserve">
Numeric Only</t>
        </r>
      </text>
    </comment>
    <comment ref="AF31" authorId="0" shapeId="0">
      <text>
        <r>
          <rPr>
            <b/>
            <sz val="9"/>
            <color indexed="81"/>
            <rFont val="Tahoma"/>
            <family val="2"/>
          </rPr>
          <t>Fendy Tio:</t>
        </r>
        <r>
          <rPr>
            <sz val="9"/>
            <color indexed="81"/>
            <rFont val="Tahoma"/>
            <family val="2"/>
          </rPr>
          <t xml:space="preserve">
Numeric Only</t>
        </r>
      </text>
    </comment>
    <comment ref="AG31" authorId="0" shapeId="0">
      <text>
        <r>
          <rPr>
            <b/>
            <sz val="9"/>
            <color indexed="81"/>
            <rFont val="Tahoma"/>
            <family val="2"/>
          </rPr>
          <t>Fendy Tio:</t>
        </r>
        <r>
          <rPr>
            <sz val="9"/>
            <color indexed="81"/>
            <rFont val="Tahoma"/>
            <family val="2"/>
          </rPr>
          <t xml:space="preserve">
Numeric Only</t>
        </r>
      </text>
    </comment>
    <comment ref="AH31" authorId="0" shapeId="0">
      <text>
        <r>
          <rPr>
            <b/>
            <sz val="9"/>
            <color indexed="81"/>
            <rFont val="Tahoma"/>
            <family val="2"/>
          </rPr>
          <t>Fendy Tio:</t>
        </r>
        <r>
          <rPr>
            <sz val="9"/>
            <color indexed="81"/>
            <rFont val="Tahoma"/>
            <family val="2"/>
          </rPr>
          <t xml:space="preserve">
Numeric Only</t>
        </r>
      </text>
    </comment>
    <comment ref="AI31" authorId="0" shapeId="0">
      <text>
        <r>
          <rPr>
            <b/>
            <sz val="9"/>
            <color indexed="81"/>
            <rFont val="Tahoma"/>
            <family val="2"/>
          </rPr>
          <t>Fendy Tio:</t>
        </r>
        <r>
          <rPr>
            <sz val="9"/>
            <color indexed="81"/>
            <rFont val="Tahoma"/>
            <family val="2"/>
          </rPr>
          <t xml:space="preserve">
Numeric Only</t>
        </r>
      </text>
    </comment>
    <comment ref="AJ31" authorId="0" shapeId="0">
      <text>
        <r>
          <rPr>
            <b/>
            <sz val="9"/>
            <color indexed="81"/>
            <rFont val="Tahoma"/>
            <family val="2"/>
          </rPr>
          <t>Fendy Tio:</t>
        </r>
        <r>
          <rPr>
            <sz val="9"/>
            <color indexed="81"/>
            <rFont val="Tahoma"/>
            <family val="2"/>
          </rPr>
          <t xml:space="preserve">
Numeric Only</t>
        </r>
      </text>
    </comment>
    <comment ref="AK31" authorId="0" shapeId="0">
      <text>
        <r>
          <rPr>
            <b/>
            <sz val="9"/>
            <color indexed="81"/>
            <rFont val="Tahoma"/>
            <family val="2"/>
          </rPr>
          <t>Fendy Tio:</t>
        </r>
        <r>
          <rPr>
            <sz val="9"/>
            <color indexed="81"/>
            <rFont val="Tahoma"/>
            <family val="2"/>
          </rPr>
          <t xml:space="preserve">
Numeric Only</t>
        </r>
      </text>
    </comment>
    <comment ref="AL31" authorId="0" shapeId="0">
      <text>
        <r>
          <rPr>
            <b/>
            <sz val="9"/>
            <color indexed="81"/>
            <rFont val="Tahoma"/>
            <family val="2"/>
          </rPr>
          <t>Fendy Tio:</t>
        </r>
        <r>
          <rPr>
            <sz val="9"/>
            <color indexed="81"/>
            <rFont val="Tahoma"/>
            <family val="2"/>
          </rPr>
          <t xml:space="preserve">
Numeric Only</t>
        </r>
      </text>
    </comment>
    <comment ref="AM31" authorId="0" shapeId="0">
      <text>
        <r>
          <rPr>
            <b/>
            <sz val="9"/>
            <color indexed="81"/>
            <rFont val="Tahoma"/>
            <family val="2"/>
          </rPr>
          <t>Fendy Tio:</t>
        </r>
        <r>
          <rPr>
            <sz val="9"/>
            <color indexed="81"/>
            <rFont val="Tahoma"/>
            <family val="2"/>
          </rPr>
          <t xml:space="preserve">
Numeric Only</t>
        </r>
      </text>
    </comment>
    <comment ref="AN31" authorId="0" shapeId="0">
      <text>
        <r>
          <rPr>
            <b/>
            <sz val="9"/>
            <color indexed="81"/>
            <rFont val="Tahoma"/>
            <family val="2"/>
          </rPr>
          <t>Fendy Tio:</t>
        </r>
        <r>
          <rPr>
            <sz val="9"/>
            <color indexed="81"/>
            <rFont val="Tahoma"/>
            <family val="2"/>
          </rPr>
          <t xml:space="preserve">
Numeric Only</t>
        </r>
      </text>
    </comment>
    <comment ref="AO31" authorId="0" shapeId="0">
      <text>
        <r>
          <rPr>
            <b/>
            <sz val="9"/>
            <color indexed="81"/>
            <rFont val="Tahoma"/>
            <family val="2"/>
          </rPr>
          <t>Fendy Tio:</t>
        </r>
        <r>
          <rPr>
            <sz val="9"/>
            <color indexed="81"/>
            <rFont val="Tahoma"/>
            <family val="2"/>
          </rPr>
          <t xml:space="preserve">
Numeric Only</t>
        </r>
      </text>
    </comment>
    <comment ref="AP31" authorId="0" shapeId="0">
      <text>
        <r>
          <rPr>
            <b/>
            <sz val="9"/>
            <color indexed="81"/>
            <rFont val="Tahoma"/>
            <family val="2"/>
          </rPr>
          <t>Fendy Tio:</t>
        </r>
        <r>
          <rPr>
            <sz val="9"/>
            <color indexed="81"/>
            <rFont val="Tahoma"/>
            <family val="2"/>
          </rPr>
          <t xml:space="preserve">
Numeric Only</t>
        </r>
      </text>
    </comment>
    <comment ref="AQ31" authorId="0" shapeId="0">
      <text>
        <r>
          <rPr>
            <b/>
            <sz val="9"/>
            <color indexed="81"/>
            <rFont val="Tahoma"/>
            <family val="2"/>
          </rPr>
          <t>Fendy Tio:</t>
        </r>
        <r>
          <rPr>
            <sz val="9"/>
            <color indexed="81"/>
            <rFont val="Tahoma"/>
            <family val="2"/>
          </rPr>
          <t xml:space="preserve">
Numeric Only</t>
        </r>
      </text>
    </comment>
    <comment ref="AR31" authorId="0" shapeId="0">
      <text>
        <r>
          <rPr>
            <b/>
            <sz val="9"/>
            <color indexed="81"/>
            <rFont val="Tahoma"/>
            <family val="2"/>
          </rPr>
          <t>Fendy Tio:</t>
        </r>
        <r>
          <rPr>
            <sz val="9"/>
            <color indexed="81"/>
            <rFont val="Tahoma"/>
            <family val="2"/>
          </rPr>
          <t xml:space="preserve">
Numeric Only</t>
        </r>
      </text>
    </comment>
    <comment ref="AS31" authorId="0" shapeId="0">
      <text>
        <r>
          <rPr>
            <b/>
            <sz val="9"/>
            <color indexed="81"/>
            <rFont val="Tahoma"/>
            <family val="2"/>
          </rPr>
          <t>Fendy Tio:</t>
        </r>
        <r>
          <rPr>
            <sz val="9"/>
            <color indexed="81"/>
            <rFont val="Tahoma"/>
            <family val="2"/>
          </rPr>
          <t xml:space="preserve">
Numeric Only</t>
        </r>
      </text>
    </comment>
    <comment ref="AT31" authorId="0" shapeId="0">
      <text>
        <r>
          <rPr>
            <b/>
            <sz val="9"/>
            <color indexed="81"/>
            <rFont val="Tahoma"/>
            <family val="2"/>
          </rPr>
          <t>Fendy Tio:</t>
        </r>
        <r>
          <rPr>
            <sz val="9"/>
            <color indexed="81"/>
            <rFont val="Tahoma"/>
            <family val="2"/>
          </rPr>
          <t xml:space="preserve">
Numeric Only</t>
        </r>
      </text>
    </comment>
    <comment ref="AU31" authorId="0" shapeId="0">
      <text>
        <r>
          <rPr>
            <b/>
            <sz val="9"/>
            <color indexed="81"/>
            <rFont val="Tahoma"/>
            <family val="2"/>
          </rPr>
          <t>Fendy Tio:</t>
        </r>
        <r>
          <rPr>
            <sz val="9"/>
            <color indexed="81"/>
            <rFont val="Tahoma"/>
            <family val="2"/>
          </rPr>
          <t xml:space="preserve">
Numeric Only</t>
        </r>
      </text>
    </comment>
    <comment ref="AV31" authorId="0" shapeId="0">
      <text>
        <r>
          <rPr>
            <b/>
            <sz val="9"/>
            <color indexed="81"/>
            <rFont val="Tahoma"/>
            <family val="2"/>
          </rPr>
          <t>Fendy Tio:</t>
        </r>
        <r>
          <rPr>
            <sz val="9"/>
            <color indexed="81"/>
            <rFont val="Tahoma"/>
            <family val="2"/>
          </rPr>
          <t xml:space="preserve">
Numeric Only</t>
        </r>
      </text>
    </comment>
    <comment ref="AW31" authorId="0" shapeId="0">
      <text>
        <r>
          <rPr>
            <b/>
            <sz val="9"/>
            <color indexed="81"/>
            <rFont val="Tahoma"/>
            <family val="2"/>
          </rPr>
          <t>Fendy Tio:</t>
        </r>
        <r>
          <rPr>
            <sz val="9"/>
            <color indexed="81"/>
            <rFont val="Tahoma"/>
            <family val="2"/>
          </rPr>
          <t xml:space="preserve">
Numeric Only</t>
        </r>
      </text>
    </comment>
    <comment ref="AX31" authorId="0" shapeId="0">
      <text>
        <r>
          <rPr>
            <b/>
            <sz val="9"/>
            <color indexed="81"/>
            <rFont val="Tahoma"/>
            <family val="2"/>
          </rPr>
          <t>Fendy Tio:</t>
        </r>
        <r>
          <rPr>
            <sz val="9"/>
            <color indexed="81"/>
            <rFont val="Tahoma"/>
            <family val="2"/>
          </rPr>
          <t xml:space="preserve">
Numeric Only</t>
        </r>
      </text>
    </comment>
    <comment ref="AY31" authorId="0" shapeId="0">
      <text>
        <r>
          <rPr>
            <b/>
            <sz val="9"/>
            <color indexed="81"/>
            <rFont val="Tahoma"/>
            <family val="2"/>
          </rPr>
          <t>Fendy Tio:</t>
        </r>
        <r>
          <rPr>
            <sz val="9"/>
            <color indexed="81"/>
            <rFont val="Tahoma"/>
            <family val="2"/>
          </rPr>
          <t xml:space="preserve">
Numeric Only</t>
        </r>
      </text>
    </comment>
    <comment ref="AZ31" authorId="0" shapeId="0">
      <text>
        <r>
          <rPr>
            <b/>
            <sz val="9"/>
            <color indexed="81"/>
            <rFont val="Tahoma"/>
            <family val="2"/>
          </rPr>
          <t>Fendy Tio:</t>
        </r>
        <r>
          <rPr>
            <sz val="9"/>
            <color indexed="81"/>
            <rFont val="Tahoma"/>
            <family val="2"/>
          </rPr>
          <t xml:space="preserve">
Numeric Only</t>
        </r>
      </text>
    </comment>
    <comment ref="BA31" authorId="0" shapeId="0">
      <text>
        <r>
          <rPr>
            <b/>
            <sz val="9"/>
            <color indexed="81"/>
            <rFont val="Tahoma"/>
            <family val="2"/>
          </rPr>
          <t>Fendy Tio:</t>
        </r>
        <r>
          <rPr>
            <sz val="9"/>
            <color indexed="81"/>
            <rFont val="Tahoma"/>
            <family val="2"/>
          </rPr>
          <t xml:space="preserve">
Numeric Only</t>
        </r>
      </text>
    </comment>
    <comment ref="BB31" authorId="0" shapeId="0">
      <text>
        <r>
          <rPr>
            <b/>
            <sz val="9"/>
            <color indexed="81"/>
            <rFont val="Tahoma"/>
            <family val="2"/>
          </rPr>
          <t>Fendy Tio:</t>
        </r>
        <r>
          <rPr>
            <sz val="9"/>
            <color indexed="81"/>
            <rFont val="Tahoma"/>
            <family val="2"/>
          </rPr>
          <t xml:space="preserve">
Numeric Only</t>
        </r>
      </text>
    </comment>
    <comment ref="BC31" authorId="0" shapeId="0">
      <text>
        <r>
          <rPr>
            <b/>
            <sz val="9"/>
            <color indexed="81"/>
            <rFont val="Tahoma"/>
            <family val="2"/>
          </rPr>
          <t>Fendy Tio:</t>
        </r>
        <r>
          <rPr>
            <sz val="9"/>
            <color indexed="81"/>
            <rFont val="Tahoma"/>
            <family val="2"/>
          </rPr>
          <t xml:space="preserve">
Numeric Only</t>
        </r>
      </text>
    </comment>
    <comment ref="BD31" authorId="0" shapeId="0">
      <text>
        <r>
          <rPr>
            <b/>
            <sz val="9"/>
            <color indexed="81"/>
            <rFont val="Tahoma"/>
            <family val="2"/>
          </rPr>
          <t>Fendy Tio:</t>
        </r>
        <r>
          <rPr>
            <sz val="9"/>
            <color indexed="81"/>
            <rFont val="Tahoma"/>
            <family val="2"/>
          </rPr>
          <t xml:space="preserve">
Numeric Only</t>
        </r>
      </text>
    </comment>
    <comment ref="BE31" authorId="0" shapeId="0">
      <text>
        <r>
          <rPr>
            <b/>
            <sz val="9"/>
            <color indexed="81"/>
            <rFont val="Tahoma"/>
            <family val="2"/>
          </rPr>
          <t>Fendy Tio:</t>
        </r>
        <r>
          <rPr>
            <sz val="9"/>
            <color indexed="81"/>
            <rFont val="Tahoma"/>
            <family val="2"/>
          </rPr>
          <t xml:space="preserve">
Numeric Only</t>
        </r>
      </text>
    </comment>
    <comment ref="BF31" authorId="0" shapeId="0">
      <text>
        <r>
          <rPr>
            <b/>
            <sz val="9"/>
            <color indexed="81"/>
            <rFont val="Tahoma"/>
            <family val="2"/>
          </rPr>
          <t>Fendy Tio:</t>
        </r>
        <r>
          <rPr>
            <sz val="9"/>
            <color indexed="81"/>
            <rFont val="Tahoma"/>
            <family val="2"/>
          </rPr>
          <t xml:space="preserve">
Numeric Only</t>
        </r>
      </text>
    </comment>
    <comment ref="BG31" authorId="0" shapeId="0">
      <text>
        <r>
          <rPr>
            <b/>
            <sz val="9"/>
            <color indexed="81"/>
            <rFont val="Tahoma"/>
            <family val="2"/>
          </rPr>
          <t>Fendy Tio:</t>
        </r>
        <r>
          <rPr>
            <sz val="9"/>
            <color indexed="81"/>
            <rFont val="Tahoma"/>
            <family val="2"/>
          </rPr>
          <t xml:space="preserve">
Numeric Only</t>
        </r>
      </text>
    </comment>
    <comment ref="BH31" authorId="0" shapeId="0">
      <text>
        <r>
          <rPr>
            <b/>
            <sz val="9"/>
            <color indexed="81"/>
            <rFont val="Tahoma"/>
            <family val="2"/>
          </rPr>
          <t>Fendy Tio:</t>
        </r>
        <r>
          <rPr>
            <sz val="9"/>
            <color indexed="81"/>
            <rFont val="Tahoma"/>
            <family val="2"/>
          </rPr>
          <t xml:space="preserve">
Numeric Only</t>
        </r>
      </text>
    </comment>
    <comment ref="BI31" authorId="0" shapeId="0">
      <text>
        <r>
          <rPr>
            <b/>
            <sz val="9"/>
            <color indexed="81"/>
            <rFont val="Tahoma"/>
            <family val="2"/>
          </rPr>
          <t>Fendy Tio:</t>
        </r>
        <r>
          <rPr>
            <sz val="9"/>
            <color indexed="81"/>
            <rFont val="Tahoma"/>
            <family val="2"/>
          </rPr>
          <t xml:space="preserve">
Numeric Only</t>
        </r>
      </text>
    </comment>
    <comment ref="BJ31" authorId="0" shapeId="0">
      <text>
        <r>
          <rPr>
            <b/>
            <sz val="9"/>
            <color indexed="81"/>
            <rFont val="Tahoma"/>
            <family val="2"/>
          </rPr>
          <t>Fendy Tio:</t>
        </r>
        <r>
          <rPr>
            <sz val="9"/>
            <color indexed="81"/>
            <rFont val="Tahoma"/>
            <family val="2"/>
          </rPr>
          <t xml:space="preserve">
Numeric Only</t>
        </r>
      </text>
    </comment>
    <comment ref="BK31" authorId="0" shapeId="0">
      <text>
        <r>
          <rPr>
            <b/>
            <sz val="9"/>
            <color indexed="81"/>
            <rFont val="Tahoma"/>
            <family val="2"/>
          </rPr>
          <t>Fendy Tio:</t>
        </r>
        <r>
          <rPr>
            <sz val="9"/>
            <color indexed="81"/>
            <rFont val="Tahoma"/>
            <family val="2"/>
          </rPr>
          <t xml:space="preserve">
Numeric Only</t>
        </r>
      </text>
    </comment>
    <comment ref="BL31" authorId="0" shapeId="0">
      <text>
        <r>
          <rPr>
            <b/>
            <sz val="9"/>
            <color indexed="81"/>
            <rFont val="Tahoma"/>
            <family val="2"/>
          </rPr>
          <t>Fendy Tio:</t>
        </r>
        <r>
          <rPr>
            <sz val="9"/>
            <color indexed="81"/>
            <rFont val="Tahoma"/>
            <family val="2"/>
          </rPr>
          <t xml:space="preserve">
Numeric Only</t>
        </r>
      </text>
    </comment>
    <comment ref="BM31" authorId="0" shapeId="0">
      <text>
        <r>
          <rPr>
            <b/>
            <sz val="9"/>
            <color indexed="81"/>
            <rFont val="Tahoma"/>
            <family val="2"/>
          </rPr>
          <t>Fendy Tio:</t>
        </r>
        <r>
          <rPr>
            <sz val="9"/>
            <color indexed="81"/>
            <rFont val="Tahoma"/>
            <family val="2"/>
          </rPr>
          <t xml:space="preserve">
Numeric Only</t>
        </r>
      </text>
    </comment>
    <comment ref="BN31" authorId="0" shapeId="0">
      <text>
        <r>
          <rPr>
            <b/>
            <sz val="9"/>
            <color indexed="81"/>
            <rFont val="Tahoma"/>
            <family val="2"/>
          </rPr>
          <t>Fendy Tio:</t>
        </r>
        <r>
          <rPr>
            <sz val="9"/>
            <color indexed="81"/>
            <rFont val="Tahoma"/>
            <family val="2"/>
          </rPr>
          <t xml:space="preserve">
Numeric Only</t>
        </r>
      </text>
    </comment>
    <comment ref="BO31" authorId="0" shapeId="0">
      <text>
        <r>
          <rPr>
            <b/>
            <sz val="9"/>
            <color indexed="81"/>
            <rFont val="Tahoma"/>
            <family val="2"/>
          </rPr>
          <t>Fendy Tio:</t>
        </r>
        <r>
          <rPr>
            <sz val="9"/>
            <color indexed="81"/>
            <rFont val="Tahoma"/>
            <family val="2"/>
          </rPr>
          <t xml:space="preserve">
Numeric Only</t>
        </r>
      </text>
    </comment>
    <comment ref="BP31" authorId="0" shapeId="0">
      <text>
        <r>
          <rPr>
            <b/>
            <sz val="9"/>
            <color indexed="81"/>
            <rFont val="Tahoma"/>
            <family val="2"/>
          </rPr>
          <t>Fendy Tio:</t>
        </r>
        <r>
          <rPr>
            <sz val="9"/>
            <color indexed="81"/>
            <rFont val="Tahoma"/>
            <family val="2"/>
          </rPr>
          <t xml:space="preserve">
Numeric Only</t>
        </r>
      </text>
    </comment>
    <comment ref="BQ31" authorId="0" shapeId="0">
      <text>
        <r>
          <rPr>
            <b/>
            <sz val="9"/>
            <color indexed="81"/>
            <rFont val="Tahoma"/>
            <family val="2"/>
          </rPr>
          <t>Fendy Tio:</t>
        </r>
        <r>
          <rPr>
            <sz val="9"/>
            <color indexed="81"/>
            <rFont val="Tahoma"/>
            <family val="2"/>
          </rPr>
          <t xml:space="preserve">
Numeric Only</t>
        </r>
      </text>
    </comment>
    <comment ref="BR31" authorId="0" shapeId="0">
      <text>
        <r>
          <rPr>
            <b/>
            <sz val="9"/>
            <color indexed="81"/>
            <rFont val="Tahoma"/>
            <family val="2"/>
          </rPr>
          <t>Fendy Tio:</t>
        </r>
        <r>
          <rPr>
            <sz val="9"/>
            <color indexed="81"/>
            <rFont val="Tahoma"/>
            <family val="2"/>
          </rPr>
          <t xml:space="preserve">
Numeric Only</t>
        </r>
      </text>
    </comment>
    <comment ref="BS31" authorId="0" shapeId="0">
      <text>
        <r>
          <rPr>
            <b/>
            <sz val="9"/>
            <color indexed="81"/>
            <rFont val="Tahoma"/>
            <family val="2"/>
          </rPr>
          <t>Fendy Tio:</t>
        </r>
        <r>
          <rPr>
            <sz val="9"/>
            <color indexed="81"/>
            <rFont val="Tahoma"/>
            <family val="2"/>
          </rPr>
          <t xml:space="preserve">
Numeric Only</t>
        </r>
      </text>
    </comment>
    <comment ref="BT31" authorId="0" shapeId="0">
      <text>
        <r>
          <rPr>
            <b/>
            <sz val="9"/>
            <color indexed="81"/>
            <rFont val="Tahoma"/>
            <family val="2"/>
          </rPr>
          <t>Fendy Tio:</t>
        </r>
        <r>
          <rPr>
            <sz val="9"/>
            <color indexed="81"/>
            <rFont val="Tahoma"/>
            <family val="2"/>
          </rPr>
          <t xml:space="preserve">
Numeric Only</t>
        </r>
      </text>
    </comment>
    <comment ref="BU31" authorId="0" shapeId="0">
      <text>
        <r>
          <rPr>
            <b/>
            <sz val="9"/>
            <color indexed="81"/>
            <rFont val="Tahoma"/>
            <family val="2"/>
          </rPr>
          <t>Fendy Tio:</t>
        </r>
        <r>
          <rPr>
            <sz val="9"/>
            <color indexed="81"/>
            <rFont val="Tahoma"/>
            <family val="2"/>
          </rPr>
          <t xml:space="preserve">
Numeric Only</t>
        </r>
      </text>
    </comment>
    <comment ref="BV31" authorId="0" shapeId="0">
      <text>
        <r>
          <rPr>
            <b/>
            <sz val="9"/>
            <color indexed="81"/>
            <rFont val="Tahoma"/>
            <family val="2"/>
          </rPr>
          <t>Fendy Tio:</t>
        </r>
        <r>
          <rPr>
            <sz val="9"/>
            <color indexed="81"/>
            <rFont val="Tahoma"/>
            <family val="2"/>
          </rPr>
          <t xml:space="preserve">
Numeric Only</t>
        </r>
      </text>
    </comment>
    <comment ref="BW31" authorId="0" shapeId="0">
      <text>
        <r>
          <rPr>
            <b/>
            <sz val="9"/>
            <color indexed="81"/>
            <rFont val="Tahoma"/>
            <family val="2"/>
          </rPr>
          <t>Fendy Tio:</t>
        </r>
        <r>
          <rPr>
            <sz val="9"/>
            <color indexed="81"/>
            <rFont val="Tahoma"/>
            <family val="2"/>
          </rPr>
          <t xml:space="preserve">
Numeric Only</t>
        </r>
      </text>
    </comment>
    <comment ref="BX31" authorId="0" shapeId="0">
      <text>
        <r>
          <rPr>
            <b/>
            <sz val="9"/>
            <color indexed="81"/>
            <rFont val="Tahoma"/>
            <family val="2"/>
          </rPr>
          <t>Fendy Tio:</t>
        </r>
        <r>
          <rPr>
            <sz val="9"/>
            <color indexed="81"/>
            <rFont val="Tahoma"/>
            <family val="2"/>
          </rPr>
          <t xml:space="preserve">
Numeric Only</t>
        </r>
      </text>
    </comment>
    <comment ref="BY31" authorId="0" shapeId="0">
      <text>
        <r>
          <rPr>
            <b/>
            <sz val="9"/>
            <color indexed="81"/>
            <rFont val="Tahoma"/>
            <family val="2"/>
          </rPr>
          <t>Fendy Tio:</t>
        </r>
        <r>
          <rPr>
            <sz val="9"/>
            <color indexed="81"/>
            <rFont val="Tahoma"/>
            <family val="2"/>
          </rPr>
          <t xml:space="preserve">
Numeric Only</t>
        </r>
      </text>
    </comment>
    <comment ref="BZ31" authorId="0" shapeId="0">
      <text>
        <r>
          <rPr>
            <b/>
            <sz val="9"/>
            <color indexed="81"/>
            <rFont val="Tahoma"/>
            <family val="2"/>
          </rPr>
          <t>Fendy Tio:</t>
        </r>
        <r>
          <rPr>
            <sz val="9"/>
            <color indexed="81"/>
            <rFont val="Tahoma"/>
            <family val="2"/>
          </rPr>
          <t xml:space="preserve">
Numeric Only</t>
        </r>
      </text>
    </comment>
    <comment ref="CA31" authorId="0" shapeId="0">
      <text>
        <r>
          <rPr>
            <b/>
            <sz val="9"/>
            <color indexed="81"/>
            <rFont val="Tahoma"/>
            <family val="2"/>
          </rPr>
          <t>Fendy Tio:</t>
        </r>
        <r>
          <rPr>
            <sz val="9"/>
            <color indexed="81"/>
            <rFont val="Tahoma"/>
            <family val="2"/>
          </rPr>
          <t xml:space="preserve">
Numeric Only</t>
        </r>
      </text>
    </comment>
    <comment ref="CB31" authorId="0" shapeId="0">
      <text>
        <r>
          <rPr>
            <b/>
            <sz val="9"/>
            <color indexed="81"/>
            <rFont val="Tahoma"/>
            <family val="2"/>
          </rPr>
          <t>Fendy Tio:</t>
        </r>
        <r>
          <rPr>
            <sz val="9"/>
            <color indexed="81"/>
            <rFont val="Tahoma"/>
            <family val="2"/>
          </rPr>
          <t xml:space="preserve">
Numeric Only</t>
        </r>
      </text>
    </comment>
    <comment ref="CC31" authorId="0" shapeId="0">
      <text>
        <r>
          <rPr>
            <b/>
            <sz val="9"/>
            <color indexed="81"/>
            <rFont val="Tahoma"/>
            <family val="2"/>
          </rPr>
          <t>Fendy Tio:</t>
        </r>
        <r>
          <rPr>
            <sz val="9"/>
            <color indexed="81"/>
            <rFont val="Tahoma"/>
            <family val="2"/>
          </rPr>
          <t xml:space="preserve">
Numeric Only</t>
        </r>
      </text>
    </comment>
    <comment ref="CD31" authorId="0" shapeId="0">
      <text>
        <r>
          <rPr>
            <b/>
            <sz val="9"/>
            <color indexed="81"/>
            <rFont val="Tahoma"/>
            <family val="2"/>
          </rPr>
          <t>Fendy Tio:</t>
        </r>
        <r>
          <rPr>
            <sz val="9"/>
            <color indexed="81"/>
            <rFont val="Tahoma"/>
            <family val="2"/>
          </rPr>
          <t xml:space="preserve">
Numeric Only</t>
        </r>
      </text>
    </comment>
    <comment ref="CE31" authorId="0" shapeId="0">
      <text>
        <r>
          <rPr>
            <b/>
            <sz val="9"/>
            <color indexed="81"/>
            <rFont val="Tahoma"/>
            <family val="2"/>
          </rPr>
          <t>Fendy Tio:</t>
        </r>
        <r>
          <rPr>
            <sz val="9"/>
            <color indexed="81"/>
            <rFont val="Tahoma"/>
            <family val="2"/>
          </rPr>
          <t xml:space="preserve">
Numeric Only</t>
        </r>
      </text>
    </comment>
    <comment ref="CF31" authorId="0" shapeId="0">
      <text>
        <r>
          <rPr>
            <b/>
            <sz val="9"/>
            <color indexed="81"/>
            <rFont val="Tahoma"/>
            <family val="2"/>
          </rPr>
          <t>Fendy Tio:</t>
        </r>
        <r>
          <rPr>
            <sz val="9"/>
            <color indexed="81"/>
            <rFont val="Tahoma"/>
            <family val="2"/>
          </rPr>
          <t xml:space="preserve">
Numeric Only</t>
        </r>
      </text>
    </comment>
    <comment ref="CG31" authorId="0" shapeId="0">
      <text>
        <r>
          <rPr>
            <b/>
            <sz val="9"/>
            <color indexed="81"/>
            <rFont val="Tahoma"/>
            <family val="2"/>
          </rPr>
          <t>Fendy Tio:</t>
        </r>
        <r>
          <rPr>
            <sz val="9"/>
            <color indexed="81"/>
            <rFont val="Tahoma"/>
            <family val="2"/>
          </rPr>
          <t xml:space="preserve">
Numeric Only</t>
        </r>
      </text>
    </comment>
    <comment ref="CH31" authorId="0" shapeId="0">
      <text>
        <r>
          <rPr>
            <b/>
            <sz val="9"/>
            <color indexed="81"/>
            <rFont val="Tahoma"/>
            <family val="2"/>
          </rPr>
          <t>Fendy Tio:</t>
        </r>
        <r>
          <rPr>
            <sz val="9"/>
            <color indexed="81"/>
            <rFont val="Tahoma"/>
            <family val="2"/>
          </rPr>
          <t xml:space="preserve">
Numeric Only</t>
        </r>
      </text>
    </comment>
    <comment ref="CI31" authorId="0" shapeId="0">
      <text>
        <r>
          <rPr>
            <b/>
            <sz val="9"/>
            <color indexed="81"/>
            <rFont val="Tahoma"/>
            <family val="2"/>
          </rPr>
          <t>Fendy Tio:</t>
        </r>
        <r>
          <rPr>
            <sz val="9"/>
            <color indexed="81"/>
            <rFont val="Tahoma"/>
            <family val="2"/>
          </rPr>
          <t xml:space="preserve">
Numeric Only</t>
        </r>
      </text>
    </comment>
    <comment ref="CJ31" authorId="0" shapeId="0">
      <text>
        <r>
          <rPr>
            <b/>
            <sz val="9"/>
            <color indexed="81"/>
            <rFont val="Tahoma"/>
            <family val="2"/>
          </rPr>
          <t>Fendy Tio:</t>
        </r>
        <r>
          <rPr>
            <sz val="9"/>
            <color indexed="81"/>
            <rFont val="Tahoma"/>
            <family val="2"/>
          </rPr>
          <t xml:space="preserve">
Numeric Only</t>
        </r>
      </text>
    </comment>
    <comment ref="CK31" authorId="0" shapeId="0">
      <text>
        <r>
          <rPr>
            <b/>
            <sz val="9"/>
            <color indexed="81"/>
            <rFont val="Tahoma"/>
            <family val="2"/>
          </rPr>
          <t>Fendy Tio:</t>
        </r>
        <r>
          <rPr>
            <sz val="9"/>
            <color indexed="81"/>
            <rFont val="Tahoma"/>
            <family val="2"/>
          </rPr>
          <t xml:space="preserve">
Numeric Only</t>
        </r>
      </text>
    </comment>
    <comment ref="CL31" authorId="0" shapeId="0">
      <text>
        <r>
          <rPr>
            <b/>
            <sz val="9"/>
            <color indexed="81"/>
            <rFont val="Tahoma"/>
            <family val="2"/>
          </rPr>
          <t>Fendy Tio:</t>
        </r>
        <r>
          <rPr>
            <sz val="9"/>
            <color indexed="81"/>
            <rFont val="Tahoma"/>
            <family val="2"/>
          </rPr>
          <t xml:space="preserve">
Numeric Only</t>
        </r>
      </text>
    </comment>
    <comment ref="CM31" authorId="0" shapeId="0">
      <text>
        <r>
          <rPr>
            <b/>
            <sz val="9"/>
            <color indexed="81"/>
            <rFont val="Tahoma"/>
            <family val="2"/>
          </rPr>
          <t>Fendy Tio:</t>
        </r>
        <r>
          <rPr>
            <sz val="9"/>
            <color indexed="81"/>
            <rFont val="Tahoma"/>
            <family val="2"/>
          </rPr>
          <t xml:space="preserve">
Numeric Only</t>
        </r>
      </text>
    </comment>
    <comment ref="CN31" authorId="0" shapeId="0">
      <text>
        <r>
          <rPr>
            <b/>
            <sz val="9"/>
            <color indexed="81"/>
            <rFont val="Tahoma"/>
            <family val="2"/>
          </rPr>
          <t>Fendy Tio:</t>
        </r>
        <r>
          <rPr>
            <sz val="9"/>
            <color indexed="81"/>
            <rFont val="Tahoma"/>
            <family val="2"/>
          </rPr>
          <t xml:space="preserve">
Numeric Only</t>
        </r>
      </text>
    </comment>
    <comment ref="CO31" authorId="0" shapeId="0">
      <text>
        <r>
          <rPr>
            <b/>
            <sz val="9"/>
            <color indexed="81"/>
            <rFont val="Tahoma"/>
            <family val="2"/>
          </rPr>
          <t>Fendy Tio:</t>
        </r>
        <r>
          <rPr>
            <sz val="9"/>
            <color indexed="81"/>
            <rFont val="Tahoma"/>
            <family val="2"/>
          </rPr>
          <t xml:space="preserve">
Numeric Only</t>
        </r>
      </text>
    </comment>
    <comment ref="CP31" authorId="0" shapeId="0">
      <text>
        <r>
          <rPr>
            <b/>
            <sz val="9"/>
            <color indexed="81"/>
            <rFont val="Tahoma"/>
            <family val="2"/>
          </rPr>
          <t>Fendy Tio:</t>
        </r>
        <r>
          <rPr>
            <sz val="9"/>
            <color indexed="81"/>
            <rFont val="Tahoma"/>
            <family val="2"/>
          </rPr>
          <t xml:space="preserve">
Numeric Only</t>
        </r>
      </text>
    </comment>
    <comment ref="CQ31" authorId="0" shapeId="0">
      <text>
        <r>
          <rPr>
            <b/>
            <sz val="9"/>
            <color indexed="81"/>
            <rFont val="Tahoma"/>
            <family val="2"/>
          </rPr>
          <t>Fendy Tio:</t>
        </r>
        <r>
          <rPr>
            <sz val="9"/>
            <color indexed="81"/>
            <rFont val="Tahoma"/>
            <family val="2"/>
          </rPr>
          <t xml:space="preserve">
Numeric Only</t>
        </r>
      </text>
    </comment>
    <comment ref="CR31" authorId="0" shapeId="0">
      <text>
        <r>
          <rPr>
            <b/>
            <sz val="9"/>
            <color indexed="81"/>
            <rFont val="Tahoma"/>
            <family val="2"/>
          </rPr>
          <t>Fendy Tio:</t>
        </r>
        <r>
          <rPr>
            <sz val="9"/>
            <color indexed="81"/>
            <rFont val="Tahoma"/>
            <family val="2"/>
          </rPr>
          <t xml:space="preserve">
Numeric Only</t>
        </r>
      </text>
    </comment>
    <comment ref="CS31" authorId="0" shapeId="0">
      <text>
        <r>
          <rPr>
            <b/>
            <sz val="9"/>
            <color indexed="81"/>
            <rFont val="Tahoma"/>
            <family val="2"/>
          </rPr>
          <t>Fendy Tio:</t>
        </r>
        <r>
          <rPr>
            <sz val="9"/>
            <color indexed="81"/>
            <rFont val="Tahoma"/>
            <family val="2"/>
          </rPr>
          <t xml:space="preserve">
Numeric Only</t>
        </r>
      </text>
    </comment>
    <comment ref="CT31" authorId="0" shapeId="0">
      <text>
        <r>
          <rPr>
            <b/>
            <sz val="9"/>
            <color indexed="81"/>
            <rFont val="Tahoma"/>
            <family val="2"/>
          </rPr>
          <t>Fendy Tio:</t>
        </r>
        <r>
          <rPr>
            <sz val="9"/>
            <color indexed="81"/>
            <rFont val="Tahoma"/>
            <family val="2"/>
          </rPr>
          <t xml:space="preserve">
Numeric Only</t>
        </r>
      </text>
    </comment>
    <comment ref="CU31" authorId="0" shapeId="0">
      <text>
        <r>
          <rPr>
            <b/>
            <sz val="9"/>
            <color indexed="81"/>
            <rFont val="Tahoma"/>
            <family val="2"/>
          </rPr>
          <t>Fendy Tio:</t>
        </r>
        <r>
          <rPr>
            <sz val="9"/>
            <color indexed="81"/>
            <rFont val="Tahoma"/>
            <family val="2"/>
          </rPr>
          <t xml:space="preserve">
Numeric Only</t>
        </r>
      </text>
    </comment>
    <comment ref="CV31" authorId="0" shapeId="0">
      <text>
        <r>
          <rPr>
            <b/>
            <sz val="9"/>
            <color indexed="81"/>
            <rFont val="Tahoma"/>
            <family val="2"/>
          </rPr>
          <t>Fendy Tio:</t>
        </r>
        <r>
          <rPr>
            <sz val="9"/>
            <color indexed="81"/>
            <rFont val="Tahoma"/>
            <family val="2"/>
          </rPr>
          <t xml:space="preserve">
Numeric Only</t>
        </r>
      </text>
    </comment>
    <comment ref="CW31" authorId="0" shapeId="0">
      <text>
        <r>
          <rPr>
            <b/>
            <sz val="9"/>
            <color indexed="81"/>
            <rFont val="Tahoma"/>
            <family val="2"/>
          </rPr>
          <t>Fendy Tio:</t>
        </r>
        <r>
          <rPr>
            <sz val="9"/>
            <color indexed="81"/>
            <rFont val="Tahoma"/>
            <family val="2"/>
          </rPr>
          <t xml:space="preserve">
Numeric Only</t>
        </r>
      </text>
    </comment>
    <comment ref="CX31" authorId="0" shapeId="0">
      <text>
        <r>
          <rPr>
            <b/>
            <sz val="9"/>
            <color indexed="81"/>
            <rFont val="Tahoma"/>
            <family val="2"/>
          </rPr>
          <t>Fendy Tio:</t>
        </r>
        <r>
          <rPr>
            <sz val="9"/>
            <color indexed="81"/>
            <rFont val="Tahoma"/>
            <family val="2"/>
          </rPr>
          <t xml:space="preserve">
Numeric Only</t>
        </r>
      </text>
    </comment>
    <comment ref="CY31" authorId="0" shapeId="0">
      <text>
        <r>
          <rPr>
            <b/>
            <sz val="9"/>
            <color indexed="81"/>
            <rFont val="Tahoma"/>
            <family val="2"/>
          </rPr>
          <t>Fendy Tio:</t>
        </r>
        <r>
          <rPr>
            <sz val="9"/>
            <color indexed="81"/>
            <rFont val="Tahoma"/>
            <family val="2"/>
          </rPr>
          <t xml:space="preserve">
Numeric Only</t>
        </r>
      </text>
    </comment>
    <comment ref="CZ31" authorId="0" shapeId="0">
      <text>
        <r>
          <rPr>
            <b/>
            <sz val="9"/>
            <color indexed="81"/>
            <rFont val="Tahoma"/>
            <family val="2"/>
          </rPr>
          <t>Fendy Tio:</t>
        </r>
        <r>
          <rPr>
            <sz val="9"/>
            <color indexed="81"/>
            <rFont val="Tahoma"/>
            <family val="2"/>
          </rPr>
          <t xml:space="preserve">
Numeric Only</t>
        </r>
      </text>
    </comment>
    <comment ref="DB31" authorId="0" shapeId="0">
      <text>
        <r>
          <rPr>
            <b/>
            <sz val="9"/>
            <color indexed="81"/>
            <rFont val="Tahoma"/>
            <family val="2"/>
          </rPr>
          <t>Fendy Tio:</t>
        </r>
        <r>
          <rPr>
            <sz val="9"/>
            <color indexed="81"/>
            <rFont val="Tahoma"/>
            <family val="2"/>
          </rPr>
          <t xml:space="preserve">
Numeric Only</t>
        </r>
      </text>
    </comment>
    <comment ref="DC31" authorId="0" shapeId="0">
      <text>
        <r>
          <rPr>
            <b/>
            <sz val="9"/>
            <color indexed="81"/>
            <rFont val="Tahoma"/>
            <family val="2"/>
          </rPr>
          <t>Fendy Tio:</t>
        </r>
        <r>
          <rPr>
            <sz val="9"/>
            <color indexed="81"/>
            <rFont val="Tahoma"/>
            <family val="2"/>
          </rPr>
          <t xml:space="preserve">
Numeric Only</t>
        </r>
      </text>
    </comment>
    <comment ref="DD31" authorId="0" shapeId="0">
      <text>
        <r>
          <rPr>
            <b/>
            <sz val="9"/>
            <color indexed="81"/>
            <rFont val="Tahoma"/>
            <family val="2"/>
          </rPr>
          <t>Fendy Tio:</t>
        </r>
        <r>
          <rPr>
            <sz val="9"/>
            <color indexed="81"/>
            <rFont val="Tahoma"/>
            <family val="2"/>
          </rPr>
          <t xml:space="preserve">
Numeric Only</t>
        </r>
      </text>
    </comment>
    <comment ref="DE31" authorId="0" shapeId="0">
      <text>
        <r>
          <rPr>
            <b/>
            <sz val="9"/>
            <color indexed="81"/>
            <rFont val="Tahoma"/>
            <family val="2"/>
          </rPr>
          <t>Fendy Tio:</t>
        </r>
        <r>
          <rPr>
            <sz val="9"/>
            <color indexed="81"/>
            <rFont val="Tahoma"/>
            <family val="2"/>
          </rPr>
          <t xml:space="preserve">
Numeric Only</t>
        </r>
      </text>
    </comment>
    <comment ref="B32" authorId="0" shapeId="0">
      <text>
        <r>
          <rPr>
            <b/>
            <sz val="9"/>
            <color indexed="81"/>
            <rFont val="Tahoma"/>
            <family val="2"/>
          </rPr>
          <t>Fendy Tio:</t>
        </r>
        <r>
          <rPr>
            <sz val="9"/>
            <color indexed="81"/>
            <rFont val="Tahoma"/>
            <family val="2"/>
          </rPr>
          <t xml:space="preserve">
Numeric Only</t>
        </r>
      </text>
    </comment>
    <comment ref="C32" authorId="0" shapeId="0">
      <text>
        <r>
          <rPr>
            <b/>
            <sz val="9"/>
            <color indexed="81"/>
            <rFont val="Tahoma"/>
            <family val="2"/>
          </rPr>
          <t>Fendy Tio:</t>
        </r>
        <r>
          <rPr>
            <sz val="9"/>
            <color indexed="81"/>
            <rFont val="Tahoma"/>
            <family val="2"/>
          </rPr>
          <t xml:space="preserve">
Numeric Only</t>
        </r>
      </text>
    </comment>
    <comment ref="D32" authorId="0" shapeId="0">
      <text>
        <r>
          <rPr>
            <b/>
            <sz val="9"/>
            <color indexed="81"/>
            <rFont val="Tahoma"/>
            <family val="2"/>
          </rPr>
          <t>Fendy Tio:</t>
        </r>
        <r>
          <rPr>
            <sz val="9"/>
            <color indexed="81"/>
            <rFont val="Tahoma"/>
            <family val="2"/>
          </rPr>
          <t xml:space="preserve">
Numeric Only</t>
        </r>
      </text>
    </comment>
    <comment ref="E32" authorId="0" shapeId="0">
      <text>
        <r>
          <rPr>
            <b/>
            <sz val="9"/>
            <color indexed="81"/>
            <rFont val="Tahoma"/>
            <family val="2"/>
          </rPr>
          <t>Fendy Tio:</t>
        </r>
        <r>
          <rPr>
            <sz val="9"/>
            <color indexed="81"/>
            <rFont val="Tahoma"/>
            <family val="2"/>
          </rPr>
          <t xml:space="preserve">
Numeric Only</t>
        </r>
      </text>
    </comment>
    <comment ref="F32" authorId="0" shapeId="0">
      <text>
        <r>
          <rPr>
            <b/>
            <sz val="9"/>
            <color indexed="81"/>
            <rFont val="Tahoma"/>
            <family val="2"/>
          </rPr>
          <t>Fendy Tio:</t>
        </r>
        <r>
          <rPr>
            <sz val="9"/>
            <color indexed="81"/>
            <rFont val="Tahoma"/>
            <family val="2"/>
          </rPr>
          <t xml:space="preserve">
Numeric Only</t>
        </r>
      </text>
    </comment>
    <comment ref="G32" authorId="0" shapeId="0">
      <text>
        <r>
          <rPr>
            <b/>
            <sz val="9"/>
            <color indexed="81"/>
            <rFont val="Tahoma"/>
            <family val="2"/>
          </rPr>
          <t>Fendy Tio:</t>
        </r>
        <r>
          <rPr>
            <sz val="9"/>
            <color indexed="81"/>
            <rFont val="Tahoma"/>
            <family val="2"/>
          </rPr>
          <t xml:space="preserve">
Numeric Only</t>
        </r>
      </text>
    </comment>
    <comment ref="H32" authorId="0" shapeId="0">
      <text>
        <r>
          <rPr>
            <b/>
            <sz val="9"/>
            <color indexed="81"/>
            <rFont val="Tahoma"/>
            <family val="2"/>
          </rPr>
          <t>Fendy Tio:</t>
        </r>
        <r>
          <rPr>
            <sz val="9"/>
            <color indexed="81"/>
            <rFont val="Tahoma"/>
            <family val="2"/>
          </rPr>
          <t xml:space="preserve">
Numeric Only</t>
        </r>
      </text>
    </comment>
    <comment ref="I32" authorId="0" shapeId="0">
      <text>
        <r>
          <rPr>
            <b/>
            <sz val="9"/>
            <color indexed="81"/>
            <rFont val="Tahoma"/>
            <family val="2"/>
          </rPr>
          <t>Fendy Tio:</t>
        </r>
        <r>
          <rPr>
            <sz val="9"/>
            <color indexed="81"/>
            <rFont val="Tahoma"/>
            <family val="2"/>
          </rPr>
          <t xml:space="preserve">
Numeric Only</t>
        </r>
      </text>
    </comment>
    <comment ref="J32" authorId="0" shapeId="0">
      <text>
        <r>
          <rPr>
            <b/>
            <sz val="9"/>
            <color indexed="81"/>
            <rFont val="Tahoma"/>
            <family val="2"/>
          </rPr>
          <t>Fendy Tio:</t>
        </r>
        <r>
          <rPr>
            <sz val="9"/>
            <color indexed="81"/>
            <rFont val="Tahoma"/>
            <family val="2"/>
          </rPr>
          <t xml:space="preserve">
Numeric Only</t>
        </r>
      </text>
    </comment>
    <comment ref="K32" authorId="0" shapeId="0">
      <text>
        <r>
          <rPr>
            <b/>
            <sz val="9"/>
            <color indexed="81"/>
            <rFont val="Tahoma"/>
            <family val="2"/>
          </rPr>
          <t>Fendy Tio:</t>
        </r>
        <r>
          <rPr>
            <sz val="9"/>
            <color indexed="81"/>
            <rFont val="Tahoma"/>
            <family val="2"/>
          </rPr>
          <t xml:space="preserve">
Numeric Only</t>
        </r>
      </text>
    </comment>
    <comment ref="L32" authorId="0" shapeId="0">
      <text>
        <r>
          <rPr>
            <b/>
            <sz val="9"/>
            <color indexed="81"/>
            <rFont val="Tahoma"/>
            <family val="2"/>
          </rPr>
          <t>Fendy Tio:</t>
        </r>
        <r>
          <rPr>
            <sz val="9"/>
            <color indexed="81"/>
            <rFont val="Tahoma"/>
            <family val="2"/>
          </rPr>
          <t xml:space="preserve">
Numeric Only</t>
        </r>
      </text>
    </comment>
    <comment ref="M32" authorId="0" shapeId="0">
      <text>
        <r>
          <rPr>
            <b/>
            <sz val="9"/>
            <color indexed="81"/>
            <rFont val="Tahoma"/>
            <family val="2"/>
          </rPr>
          <t>Fendy Tio:</t>
        </r>
        <r>
          <rPr>
            <sz val="9"/>
            <color indexed="81"/>
            <rFont val="Tahoma"/>
            <family val="2"/>
          </rPr>
          <t xml:space="preserve">
Numeric Only</t>
        </r>
      </text>
    </comment>
    <comment ref="N32" authorId="0" shapeId="0">
      <text>
        <r>
          <rPr>
            <b/>
            <sz val="9"/>
            <color indexed="81"/>
            <rFont val="Tahoma"/>
            <family val="2"/>
          </rPr>
          <t>Fendy Tio:</t>
        </r>
        <r>
          <rPr>
            <sz val="9"/>
            <color indexed="81"/>
            <rFont val="Tahoma"/>
            <family val="2"/>
          </rPr>
          <t xml:space="preserve">
Numeric Only</t>
        </r>
      </text>
    </comment>
    <comment ref="O32" authorId="0" shapeId="0">
      <text>
        <r>
          <rPr>
            <b/>
            <sz val="9"/>
            <color indexed="81"/>
            <rFont val="Tahoma"/>
            <family val="2"/>
          </rPr>
          <t>Fendy Tio:</t>
        </r>
        <r>
          <rPr>
            <sz val="9"/>
            <color indexed="81"/>
            <rFont val="Tahoma"/>
            <family val="2"/>
          </rPr>
          <t xml:space="preserve">
Numeric Only</t>
        </r>
      </text>
    </comment>
    <comment ref="P32" authorId="0" shapeId="0">
      <text>
        <r>
          <rPr>
            <b/>
            <sz val="9"/>
            <color indexed="81"/>
            <rFont val="Tahoma"/>
            <family val="2"/>
          </rPr>
          <t>Fendy Tio:</t>
        </r>
        <r>
          <rPr>
            <sz val="9"/>
            <color indexed="81"/>
            <rFont val="Tahoma"/>
            <family val="2"/>
          </rPr>
          <t xml:space="preserve">
Numeric Only</t>
        </r>
      </text>
    </comment>
    <comment ref="Q32" authorId="0" shapeId="0">
      <text>
        <r>
          <rPr>
            <b/>
            <sz val="9"/>
            <color indexed="81"/>
            <rFont val="Tahoma"/>
            <family val="2"/>
          </rPr>
          <t>Fendy Tio:</t>
        </r>
        <r>
          <rPr>
            <sz val="9"/>
            <color indexed="81"/>
            <rFont val="Tahoma"/>
            <family val="2"/>
          </rPr>
          <t xml:space="preserve">
Numeric Only</t>
        </r>
      </text>
    </comment>
    <comment ref="R32" authorId="0" shapeId="0">
      <text>
        <r>
          <rPr>
            <b/>
            <sz val="9"/>
            <color indexed="81"/>
            <rFont val="Tahoma"/>
            <family val="2"/>
          </rPr>
          <t>Fendy Tio:</t>
        </r>
        <r>
          <rPr>
            <sz val="9"/>
            <color indexed="81"/>
            <rFont val="Tahoma"/>
            <family val="2"/>
          </rPr>
          <t xml:space="preserve">
Numeric Only</t>
        </r>
      </text>
    </comment>
    <comment ref="S32" authorId="0" shapeId="0">
      <text>
        <r>
          <rPr>
            <b/>
            <sz val="9"/>
            <color indexed="81"/>
            <rFont val="Tahoma"/>
            <family val="2"/>
          </rPr>
          <t>Fendy Tio:</t>
        </r>
        <r>
          <rPr>
            <sz val="9"/>
            <color indexed="81"/>
            <rFont val="Tahoma"/>
            <family val="2"/>
          </rPr>
          <t xml:space="preserve">
Numeric Only</t>
        </r>
      </text>
    </comment>
    <comment ref="T32" authorId="0" shapeId="0">
      <text>
        <r>
          <rPr>
            <b/>
            <sz val="9"/>
            <color indexed="81"/>
            <rFont val="Tahoma"/>
            <family val="2"/>
          </rPr>
          <t>Fendy Tio:</t>
        </r>
        <r>
          <rPr>
            <sz val="9"/>
            <color indexed="81"/>
            <rFont val="Tahoma"/>
            <family val="2"/>
          </rPr>
          <t xml:space="preserve">
Numeric Only</t>
        </r>
      </text>
    </comment>
    <comment ref="U32" authorId="0" shapeId="0">
      <text>
        <r>
          <rPr>
            <b/>
            <sz val="9"/>
            <color indexed="81"/>
            <rFont val="Tahoma"/>
            <family val="2"/>
          </rPr>
          <t>Fendy Tio:</t>
        </r>
        <r>
          <rPr>
            <sz val="9"/>
            <color indexed="81"/>
            <rFont val="Tahoma"/>
            <family val="2"/>
          </rPr>
          <t xml:space="preserve">
Numeric Only</t>
        </r>
      </text>
    </comment>
    <comment ref="V32" authorId="0" shapeId="0">
      <text>
        <r>
          <rPr>
            <b/>
            <sz val="9"/>
            <color indexed="81"/>
            <rFont val="Tahoma"/>
            <family val="2"/>
          </rPr>
          <t>Fendy Tio:</t>
        </r>
        <r>
          <rPr>
            <sz val="9"/>
            <color indexed="81"/>
            <rFont val="Tahoma"/>
            <family val="2"/>
          </rPr>
          <t xml:space="preserve">
Numeric Only</t>
        </r>
      </text>
    </comment>
    <comment ref="W32" authorId="0" shapeId="0">
      <text>
        <r>
          <rPr>
            <b/>
            <sz val="9"/>
            <color indexed="81"/>
            <rFont val="Tahoma"/>
            <family val="2"/>
          </rPr>
          <t>Fendy Tio:</t>
        </r>
        <r>
          <rPr>
            <sz val="9"/>
            <color indexed="81"/>
            <rFont val="Tahoma"/>
            <family val="2"/>
          </rPr>
          <t xml:space="preserve">
Numeric Only</t>
        </r>
      </text>
    </comment>
    <comment ref="X32" authorId="0" shapeId="0">
      <text>
        <r>
          <rPr>
            <b/>
            <sz val="9"/>
            <color indexed="81"/>
            <rFont val="Tahoma"/>
            <family val="2"/>
          </rPr>
          <t>Fendy Tio:</t>
        </r>
        <r>
          <rPr>
            <sz val="9"/>
            <color indexed="81"/>
            <rFont val="Tahoma"/>
            <family val="2"/>
          </rPr>
          <t xml:space="preserve">
Numeric Only</t>
        </r>
      </text>
    </comment>
    <comment ref="Y32" authorId="0" shapeId="0">
      <text>
        <r>
          <rPr>
            <b/>
            <sz val="9"/>
            <color indexed="81"/>
            <rFont val="Tahoma"/>
            <family val="2"/>
          </rPr>
          <t>Fendy Tio:</t>
        </r>
        <r>
          <rPr>
            <sz val="9"/>
            <color indexed="81"/>
            <rFont val="Tahoma"/>
            <family val="2"/>
          </rPr>
          <t xml:space="preserve">
Numeric Only</t>
        </r>
      </text>
    </comment>
    <comment ref="Z32" authorId="0" shapeId="0">
      <text>
        <r>
          <rPr>
            <b/>
            <sz val="9"/>
            <color indexed="81"/>
            <rFont val="Tahoma"/>
            <family val="2"/>
          </rPr>
          <t>Fendy Tio:</t>
        </r>
        <r>
          <rPr>
            <sz val="9"/>
            <color indexed="81"/>
            <rFont val="Tahoma"/>
            <family val="2"/>
          </rPr>
          <t xml:space="preserve">
Numeric Only</t>
        </r>
      </text>
    </comment>
    <comment ref="AA32" authorId="0" shapeId="0">
      <text>
        <r>
          <rPr>
            <b/>
            <sz val="9"/>
            <color indexed="81"/>
            <rFont val="Tahoma"/>
            <family val="2"/>
          </rPr>
          <t>Fendy Tio:</t>
        </r>
        <r>
          <rPr>
            <sz val="9"/>
            <color indexed="81"/>
            <rFont val="Tahoma"/>
            <family val="2"/>
          </rPr>
          <t xml:space="preserve">
Numeric Only</t>
        </r>
      </text>
    </comment>
    <comment ref="AB32" authorId="0" shapeId="0">
      <text>
        <r>
          <rPr>
            <b/>
            <sz val="9"/>
            <color indexed="81"/>
            <rFont val="Tahoma"/>
            <family val="2"/>
          </rPr>
          <t>Fendy Tio:</t>
        </r>
        <r>
          <rPr>
            <sz val="9"/>
            <color indexed="81"/>
            <rFont val="Tahoma"/>
            <family val="2"/>
          </rPr>
          <t xml:space="preserve">
Numeric Only</t>
        </r>
      </text>
    </comment>
    <comment ref="AC32" authorId="0" shapeId="0">
      <text>
        <r>
          <rPr>
            <b/>
            <sz val="9"/>
            <color indexed="81"/>
            <rFont val="Tahoma"/>
            <family val="2"/>
          </rPr>
          <t>Fendy Tio:</t>
        </r>
        <r>
          <rPr>
            <sz val="9"/>
            <color indexed="81"/>
            <rFont val="Tahoma"/>
            <family val="2"/>
          </rPr>
          <t xml:space="preserve">
Numeric Only</t>
        </r>
      </text>
    </comment>
    <comment ref="AD32" authorId="0" shapeId="0">
      <text>
        <r>
          <rPr>
            <b/>
            <sz val="9"/>
            <color indexed="81"/>
            <rFont val="Tahoma"/>
            <family val="2"/>
          </rPr>
          <t>Fendy Tio:</t>
        </r>
        <r>
          <rPr>
            <sz val="9"/>
            <color indexed="81"/>
            <rFont val="Tahoma"/>
            <family val="2"/>
          </rPr>
          <t xml:space="preserve">
Numeric Only</t>
        </r>
      </text>
    </comment>
    <comment ref="AE32" authorId="0" shapeId="0">
      <text>
        <r>
          <rPr>
            <b/>
            <sz val="9"/>
            <color indexed="81"/>
            <rFont val="Tahoma"/>
            <family val="2"/>
          </rPr>
          <t>Fendy Tio:</t>
        </r>
        <r>
          <rPr>
            <sz val="9"/>
            <color indexed="81"/>
            <rFont val="Tahoma"/>
            <family val="2"/>
          </rPr>
          <t xml:space="preserve">
Numeric Only</t>
        </r>
      </text>
    </comment>
    <comment ref="AF32" authorId="0" shapeId="0">
      <text>
        <r>
          <rPr>
            <b/>
            <sz val="9"/>
            <color indexed="81"/>
            <rFont val="Tahoma"/>
            <family val="2"/>
          </rPr>
          <t>Fendy Tio:</t>
        </r>
        <r>
          <rPr>
            <sz val="9"/>
            <color indexed="81"/>
            <rFont val="Tahoma"/>
            <family val="2"/>
          </rPr>
          <t xml:space="preserve">
Numeric Only</t>
        </r>
      </text>
    </comment>
    <comment ref="AG32" authorId="0" shapeId="0">
      <text>
        <r>
          <rPr>
            <b/>
            <sz val="9"/>
            <color indexed="81"/>
            <rFont val="Tahoma"/>
            <family val="2"/>
          </rPr>
          <t>Fendy Tio:</t>
        </r>
        <r>
          <rPr>
            <sz val="9"/>
            <color indexed="81"/>
            <rFont val="Tahoma"/>
            <family val="2"/>
          </rPr>
          <t xml:space="preserve">
Numeric Only</t>
        </r>
      </text>
    </comment>
    <comment ref="AH32" authorId="0" shapeId="0">
      <text>
        <r>
          <rPr>
            <b/>
            <sz val="9"/>
            <color indexed="81"/>
            <rFont val="Tahoma"/>
            <family val="2"/>
          </rPr>
          <t>Fendy Tio:</t>
        </r>
        <r>
          <rPr>
            <sz val="9"/>
            <color indexed="81"/>
            <rFont val="Tahoma"/>
            <family val="2"/>
          </rPr>
          <t xml:space="preserve">
Numeric Only</t>
        </r>
      </text>
    </comment>
    <comment ref="AI32" authorId="0" shapeId="0">
      <text>
        <r>
          <rPr>
            <b/>
            <sz val="9"/>
            <color indexed="81"/>
            <rFont val="Tahoma"/>
            <family val="2"/>
          </rPr>
          <t>Fendy Tio:</t>
        </r>
        <r>
          <rPr>
            <sz val="9"/>
            <color indexed="81"/>
            <rFont val="Tahoma"/>
            <family val="2"/>
          </rPr>
          <t xml:space="preserve">
Numeric Only</t>
        </r>
      </text>
    </comment>
    <comment ref="AJ32" authorId="0" shapeId="0">
      <text>
        <r>
          <rPr>
            <b/>
            <sz val="9"/>
            <color indexed="81"/>
            <rFont val="Tahoma"/>
            <family val="2"/>
          </rPr>
          <t>Fendy Tio:</t>
        </r>
        <r>
          <rPr>
            <sz val="9"/>
            <color indexed="81"/>
            <rFont val="Tahoma"/>
            <family val="2"/>
          </rPr>
          <t xml:space="preserve">
Numeric Only</t>
        </r>
      </text>
    </comment>
    <comment ref="AK32" authorId="0" shapeId="0">
      <text>
        <r>
          <rPr>
            <b/>
            <sz val="9"/>
            <color indexed="81"/>
            <rFont val="Tahoma"/>
            <family val="2"/>
          </rPr>
          <t>Fendy Tio:</t>
        </r>
        <r>
          <rPr>
            <sz val="9"/>
            <color indexed="81"/>
            <rFont val="Tahoma"/>
            <family val="2"/>
          </rPr>
          <t xml:space="preserve">
Numeric Only</t>
        </r>
      </text>
    </comment>
    <comment ref="AL32" authorId="0" shapeId="0">
      <text>
        <r>
          <rPr>
            <b/>
            <sz val="9"/>
            <color indexed="81"/>
            <rFont val="Tahoma"/>
            <family val="2"/>
          </rPr>
          <t>Fendy Tio:</t>
        </r>
        <r>
          <rPr>
            <sz val="9"/>
            <color indexed="81"/>
            <rFont val="Tahoma"/>
            <family val="2"/>
          </rPr>
          <t xml:space="preserve">
Numeric Only</t>
        </r>
      </text>
    </comment>
    <comment ref="AM32" authorId="0" shapeId="0">
      <text>
        <r>
          <rPr>
            <b/>
            <sz val="9"/>
            <color indexed="81"/>
            <rFont val="Tahoma"/>
            <family val="2"/>
          </rPr>
          <t>Fendy Tio:</t>
        </r>
        <r>
          <rPr>
            <sz val="9"/>
            <color indexed="81"/>
            <rFont val="Tahoma"/>
            <family val="2"/>
          </rPr>
          <t xml:space="preserve">
Numeric Only</t>
        </r>
      </text>
    </comment>
    <comment ref="AN32" authorId="0" shapeId="0">
      <text>
        <r>
          <rPr>
            <b/>
            <sz val="9"/>
            <color indexed="81"/>
            <rFont val="Tahoma"/>
            <family val="2"/>
          </rPr>
          <t>Fendy Tio:</t>
        </r>
        <r>
          <rPr>
            <sz val="9"/>
            <color indexed="81"/>
            <rFont val="Tahoma"/>
            <family val="2"/>
          </rPr>
          <t xml:space="preserve">
Numeric Only</t>
        </r>
      </text>
    </comment>
    <comment ref="AO32" authorId="0" shapeId="0">
      <text>
        <r>
          <rPr>
            <b/>
            <sz val="9"/>
            <color indexed="81"/>
            <rFont val="Tahoma"/>
            <family val="2"/>
          </rPr>
          <t>Fendy Tio:</t>
        </r>
        <r>
          <rPr>
            <sz val="9"/>
            <color indexed="81"/>
            <rFont val="Tahoma"/>
            <family val="2"/>
          </rPr>
          <t xml:space="preserve">
Numeric Only</t>
        </r>
      </text>
    </comment>
    <comment ref="AP32" authorId="0" shapeId="0">
      <text>
        <r>
          <rPr>
            <b/>
            <sz val="9"/>
            <color indexed="81"/>
            <rFont val="Tahoma"/>
            <family val="2"/>
          </rPr>
          <t>Fendy Tio:</t>
        </r>
        <r>
          <rPr>
            <sz val="9"/>
            <color indexed="81"/>
            <rFont val="Tahoma"/>
            <family val="2"/>
          </rPr>
          <t xml:space="preserve">
Numeric Only</t>
        </r>
      </text>
    </comment>
    <comment ref="AQ32" authorId="0" shapeId="0">
      <text>
        <r>
          <rPr>
            <b/>
            <sz val="9"/>
            <color indexed="81"/>
            <rFont val="Tahoma"/>
            <family val="2"/>
          </rPr>
          <t>Fendy Tio:</t>
        </r>
        <r>
          <rPr>
            <sz val="9"/>
            <color indexed="81"/>
            <rFont val="Tahoma"/>
            <family val="2"/>
          </rPr>
          <t xml:space="preserve">
Numeric Only</t>
        </r>
      </text>
    </comment>
    <comment ref="AR32" authorId="0" shapeId="0">
      <text>
        <r>
          <rPr>
            <b/>
            <sz val="9"/>
            <color indexed="81"/>
            <rFont val="Tahoma"/>
            <family val="2"/>
          </rPr>
          <t>Fendy Tio:</t>
        </r>
        <r>
          <rPr>
            <sz val="9"/>
            <color indexed="81"/>
            <rFont val="Tahoma"/>
            <family val="2"/>
          </rPr>
          <t xml:space="preserve">
Numeric Only</t>
        </r>
      </text>
    </comment>
    <comment ref="AS32" authorId="0" shapeId="0">
      <text>
        <r>
          <rPr>
            <b/>
            <sz val="9"/>
            <color indexed="81"/>
            <rFont val="Tahoma"/>
            <family val="2"/>
          </rPr>
          <t>Fendy Tio:</t>
        </r>
        <r>
          <rPr>
            <sz val="9"/>
            <color indexed="81"/>
            <rFont val="Tahoma"/>
            <family val="2"/>
          </rPr>
          <t xml:space="preserve">
Numeric Only</t>
        </r>
      </text>
    </comment>
    <comment ref="AT32" authorId="0" shapeId="0">
      <text>
        <r>
          <rPr>
            <b/>
            <sz val="9"/>
            <color indexed="81"/>
            <rFont val="Tahoma"/>
            <family val="2"/>
          </rPr>
          <t>Fendy Tio:</t>
        </r>
        <r>
          <rPr>
            <sz val="9"/>
            <color indexed="81"/>
            <rFont val="Tahoma"/>
            <family val="2"/>
          </rPr>
          <t xml:space="preserve">
Numeric Only</t>
        </r>
      </text>
    </comment>
    <comment ref="AU32" authorId="0" shapeId="0">
      <text>
        <r>
          <rPr>
            <b/>
            <sz val="9"/>
            <color indexed="81"/>
            <rFont val="Tahoma"/>
            <family val="2"/>
          </rPr>
          <t>Fendy Tio:</t>
        </r>
        <r>
          <rPr>
            <sz val="9"/>
            <color indexed="81"/>
            <rFont val="Tahoma"/>
            <family val="2"/>
          </rPr>
          <t xml:space="preserve">
Numeric Only</t>
        </r>
      </text>
    </comment>
    <comment ref="AV32" authorId="0" shapeId="0">
      <text>
        <r>
          <rPr>
            <b/>
            <sz val="9"/>
            <color indexed="81"/>
            <rFont val="Tahoma"/>
            <family val="2"/>
          </rPr>
          <t>Fendy Tio:</t>
        </r>
        <r>
          <rPr>
            <sz val="9"/>
            <color indexed="81"/>
            <rFont val="Tahoma"/>
            <family val="2"/>
          </rPr>
          <t xml:space="preserve">
Numeric Only</t>
        </r>
      </text>
    </comment>
    <comment ref="AW32" authorId="0" shapeId="0">
      <text>
        <r>
          <rPr>
            <b/>
            <sz val="9"/>
            <color indexed="81"/>
            <rFont val="Tahoma"/>
            <family val="2"/>
          </rPr>
          <t>Fendy Tio:</t>
        </r>
        <r>
          <rPr>
            <sz val="9"/>
            <color indexed="81"/>
            <rFont val="Tahoma"/>
            <family val="2"/>
          </rPr>
          <t xml:space="preserve">
Numeric Only</t>
        </r>
      </text>
    </comment>
    <comment ref="AX32" authorId="0" shapeId="0">
      <text>
        <r>
          <rPr>
            <b/>
            <sz val="9"/>
            <color indexed="81"/>
            <rFont val="Tahoma"/>
            <family val="2"/>
          </rPr>
          <t>Fendy Tio:</t>
        </r>
        <r>
          <rPr>
            <sz val="9"/>
            <color indexed="81"/>
            <rFont val="Tahoma"/>
            <family val="2"/>
          </rPr>
          <t xml:space="preserve">
Numeric Only</t>
        </r>
      </text>
    </comment>
    <comment ref="AY32" authorId="0" shapeId="0">
      <text>
        <r>
          <rPr>
            <b/>
            <sz val="9"/>
            <color indexed="81"/>
            <rFont val="Tahoma"/>
            <family val="2"/>
          </rPr>
          <t>Fendy Tio:</t>
        </r>
        <r>
          <rPr>
            <sz val="9"/>
            <color indexed="81"/>
            <rFont val="Tahoma"/>
            <family val="2"/>
          </rPr>
          <t xml:space="preserve">
Numeric Only</t>
        </r>
      </text>
    </comment>
    <comment ref="AZ32" authorId="0" shapeId="0">
      <text>
        <r>
          <rPr>
            <b/>
            <sz val="9"/>
            <color indexed="81"/>
            <rFont val="Tahoma"/>
            <family val="2"/>
          </rPr>
          <t>Fendy Tio:</t>
        </r>
        <r>
          <rPr>
            <sz val="9"/>
            <color indexed="81"/>
            <rFont val="Tahoma"/>
            <family val="2"/>
          </rPr>
          <t xml:space="preserve">
Numeric Only</t>
        </r>
      </text>
    </comment>
    <comment ref="BA32" authorId="0" shapeId="0">
      <text>
        <r>
          <rPr>
            <b/>
            <sz val="9"/>
            <color indexed="81"/>
            <rFont val="Tahoma"/>
            <family val="2"/>
          </rPr>
          <t>Fendy Tio:</t>
        </r>
        <r>
          <rPr>
            <sz val="9"/>
            <color indexed="81"/>
            <rFont val="Tahoma"/>
            <family val="2"/>
          </rPr>
          <t xml:space="preserve">
Numeric Only</t>
        </r>
      </text>
    </comment>
    <comment ref="BB32" authorId="0" shapeId="0">
      <text>
        <r>
          <rPr>
            <b/>
            <sz val="9"/>
            <color indexed="81"/>
            <rFont val="Tahoma"/>
            <family val="2"/>
          </rPr>
          <t>Fendy Tio:</t>
        </r>
        <r>
          <rPr>
            <sz val="9"/>
            <color indexed="81"/>
            <rFont val="Tahoma"/>
            <family val="2"/>
          </rPr>
          <t xml:space="preserve">
Numeric Only</t>
        </r>
      </text>
    </comment>
    <comment ref="BC32" authorId="0" shapeId="0">
      <text>
        <r>
          <rPr>
            <b/>
            <sz val="9"/>
            <color indexed="81"/>
            <rFont val="Tahoma"/>
            <family val="2"/>
          </rPr>
          <t>Fendy Tio:</t>
        </r>
        <r>
          <rPr>
            <sz val="9"/>
            <color indexed="81"/>
            <rFont val="Tahoma"/>
            <family val="2"/>
          </rPr>
          <t xml:space="preserve">
Numeric Only</t>
        </r>
      </text>
    </comment>
    <comment ref="BD32" authorId="0" shapeId="0">
      <text>
        <r>
          <rPr>
            <b/>
            <sz val="9"/>
            <color indexed="81"/>
            <rFont val="Tahoma"/>
            <family val="2"/>
          </rPr>
          <t>Fendy Tio:</t>
        </r>
        <r>
          <rPr>
            <sz val="9"/>
            <color indexed="81"/>
            <rFont val="Tahoma"/>
            <family val="2"/>
          </rPr>
          <t xml:space="preserve">
Numeric Only</t>
        </r>
      </text>
    </comment>
    <comment ref="BE32" authorId="0" shapeId="0">
      <text>
        <r>
          <rPr>
            <b/>
            <sz val="9"/>
            <color indexed="81"/>
            <rFont val="Tahoma"/>
            <family val="2"/>
          </rPr>
          <t>Fendy Tio:</t>
        </r>
        <r>
          <rPr>
            <sz val="9"/>
            <color indexed="81"/>
            <rFont val="Tahoma"/>
            <family val="2"/>
          </rPr>
          <t xml:space="preserve">
Numeric Only</t>
        </r>
      </text>
    </comment>
    <comment ref="BF32" authorId="0" shapeId="0">
      <text>
        <r>
          <rPr>
            <b/>
            <sz val="9"/>
            <color indexed="81"/>
            <rFont val="Tahoma"/>
            <family val="2"/>
          </rPr>
          <t>Fendy Tio:</t>
        </r>
        <r>
          <rPr>
            <sz val="9"/>
            <color indexed="81"/>
            <rFont val="Tahoma"/>
            <family val="2"/>
          </rPr>
          <t xml:space="preserve">
Numeric Only</t>
        </r>
      </text>
    </comment>
    <comment ref="BG32" authorId="0" shapeId="0">
      <text>
        <r>
          <rPr>
            <b/>
            <sz val="9"/>
            <color indexed="81"/>
            <rFont val="Tahoma"/>
            <family val="2"/>
          </rPr>
          <t>Fendy Tio:</t>
        </r>
        <r>
          <rPr>
            <sz val="9"/>
            <color indexed="81"/>
            <rFont val="Tahoma"/>
            <family val="2"/>
          </rPr>
          <t xml:space="preserve">
Numeric Only</t>
        </r>
      </text>
    </comment>
    <comment ref="BH32" authorId="0" shapeId="0">
      <text>
        <r>
          <rPr>
            <b/>
            <sz val="9"/>
            <color indexed="81"/>
            <rFont val="Tahoma"/>
            <family val="2"/>
          </rPr>
          <t>Fendy Tio:</t>
        </r>
        <r>
          <rPr>
            <sz val="9"/>
            <color indexed="81"/>
            <rFont val="Tahoma"/>
            <family val="2"/>
          </rPr>
          <t xml:space="preserve">
Numeric Only</t>
        </r>
      </text>
    </comment>
    <comment ref="BI32" authorId="0" shapeId="0">
      <text>
        <r>
          <rPr>
            <b/>
            <sz val="9"/>
            <color indexed="81"/>
            <rFont val="Tahoma"/>
            <family val="2"/>
          </rPr>
          <t>Fendy Tio:</t>
        </r>
        <r>
          <rPr>
            <sz val="9"/>
            <color indexed="81"/>
            <rFont val="Tahoma"/>
            <family val="2"/>
          </rPr>
          <t xml:space="preserve">
Numeric Only</t>
        </r>
      </text>
    </comment>
    <comment ref="BJ32" authorId="0" shapeId="0">
      <text>
        <r>
          <rPr>
            <b/>
            <sz val="9"/>
            <color indexed="81"/>
            <rFont val="Tahoma"/>
            <family val="2"/>
          </rPr>
          <t>Fendy Tio:</t>
        </r>
        <r>
          <rPr>
            <sz val="9"/>
            <color indexed="81"/>
            <rFont val="Tahoma"/>
            <family val="2"/>
          </rPr>
          <t xml:space="preserve">
Numeric Only</t>
        </r>
      </text>
    </comment>
    <comment ref="BK32" authorId="0" shapeId="0">
      <text>
        <r>
          <rPr>
            <b/>
            <sz val="9"/>
            <color indexed="81"/>
            <rFont val="Tahoma"/>
            <family val="2"/>
          </rPr>
          <t>Fendy Tio:</t>
        </r>
        <r>
          <rPr>
            <sz val="9"/>
            <color indexed="81"/>
            <rFont val="Tahoma"/>
            <family val="2"/>
          </rPr>
          <t xml:space="preserve">
Numeric Only</t>
        </r>
      </text>
    </comment>
    <comment ref="BL32" authorId="0" shapeId="0">
      <text>
        <r>
          <rPr>
            <b/>
            <sz val="9"/>
            <color indexed="81"/>
            <rFont val="Tahoma"/>
            <family val="2"/>
          </rPr>
          <t>Fendy Tio:</t>
        </r>
        <r>
          <rPr>
            <sz val="9"/>
            <color indexed="81"/>
            <rFont val="Tahoma"/>
            <family val="2"/>
          </rPr>
          <t xml:space="preserve">
Numeric Only</t>
        </r>
      </text>
    </comment>
    <comment ref="BM32" authorId="0" shapeId="0">
      <text>
        <r>
          <rPr>
            <b/>
            <sz val="9"/>
            <color indexed="81"/>
            <rFont val="Tahoma"/>
            <family val="2"/>
          </rPr>
          <t>Fendy Tio:</t>
        </r>
        <r>
          <rPr>
            <sz val="9"/>
            <color indexed="81"/>
            <rFont val="Tahoma"/>
            <family val="2"/>
          </rPr>
          <t xml:space="preserve">
Numeric Only</t>
        </r>
      </text>
    </comment>
    <comment ref="BN32" authorId="0" shapeId="0">
      <text>
        <r>
          <rPr>
            <b/>
            <sz val="9"/>
            <color indexed="81"/>
            <rFont val="Tahoma"/>
            <family val="2"/>
          </rPr>
          <t>Fendy Tio:</t>
        </r>
        <r>
          <rPr>
            <sz val="9"/>
            <color indexed="81"/>
            <rFont val="Tahoma"/>
            <family val="2"/>
          </rPr>
          <t xml:space="preserve">
Numeric Only</t>
        </r>
      </text>
    </comment>
    <comment ref="BO32" authorId="0" shapeId="0">
      <text>
        <r>
          <rPr>
            <b/>
            <sz val="9"/>
            <color indexed="81"/>
            <rFont val="Tahoma"/>
            <family val="2"/>
          </rPr>
          <t>Fendy Tio:</t>
        </r>
        <r>
          <rPr>
            <sz val="9"/>
            <color indexed="81"/>
            <rFont val="Tahoma"/>
            <family val="2"/>
          </rPr>
          <t xml:space="preserve">
Numeric Only</t>
        </r>
      </text>
    </comment>
    <comment ref="BP32" authorId="0" shapeId="0">
      <text>
        <r>
          <rPr>
            <b/>
            <sz val="9"/>
            <color indexed="81"/>
            <rFont val="Tahoma"/>
            <family val="2"/>
          </rPr>
          <t>Fendy Tio:</t>
        </r>
        <r>
          <rPr>
            <sz val="9"/>
            <color indexed="81"/>
            <rFont val="Tahoma"/>
            <family val="2"/>
          </rPr>
          <t xml:space="preserve">
Numeric Only</t>
        </r>
      </text>
    </comment>
    <comment ref="BQ32" authorId="0" shapeId="0">
      <text>
        <r>
          <rPr>
            <b/>
            <sz val="9"/>
            <color indexed="81"/>
            <rFont val="Tahoma"/>
            <family val="2"/>
          </rPr>
          <t>Fendy Tio:</t>
        </r>
        <r>
          <rPr>
            <sz val="9"/>
            <color indexed="81"/>
            <rFont val="Tahoma"/>
            <family val="2"/>
          </rPr>
          <t xml:space="preserve">
Numeric Only</t>
        </r>
      </text>
    </comment>
    <comment ref="BR32" authorId="0" shapeId="0">
      <text>
        <r>
          <rPr>
            <b/>
            <sz val="9"/>
            <color indexed="81"/>
            <rFont val="Tahoma"/>
            <family val="2"/>
          </rPr>
          <t>Fendy Tio:</t>
        </r>
        <r>
          <rPr>
            <sz val="9"/>
            <color indexed="81"/>
            <rFont val="Tahoma"/>
            <family val="2"/>
          </rPr>
          <t xml:space="preserve">
Numeric Only</t>
        </r>
      </text>
    </comment>
    <comment ref="BS32" authorId="0" shapeId="0">
      <text>
        <r>
          <rPr>
            <b/>
            <sz val="9"/>
            <color indexed="81"/>
            <rFont val="Tahoma"/>
            <family val="2"/>
          </rPr>
          <t>Fendy Tio:</t>
        </r>
        <r>
          <rPr>
            <sz val="9"/>
            <color indexed="81"/>
            <rFont val="Tahoma"/>
            <family val="2"/>
          </rPr>
          <t xml:space="preserve">
Numeric Only</t>
        </r>
      </text>
    </comment>
    <comment ref="BT32" authorId="0" shapeId="0">
      <text>
        <r>
          <rPr>
            <b/>
            <sz val="9"/>
            <color indexed="81"/>
            <rFont val="Tahoma"/>
            <family val="2"/>
          </rPr>
          <t>Fendy Tio:</t>
        </r>
        <r>
          <rPr>
            <sz val="9"/>
            <color indexed="81"/>
            <rFont val="Tahoma"/>
            <family val="2"/>
          </rPr>
          <t xml:space="preserve">
Numeric Only</t>
        </r>
      </text>
    </comment>
    <comment ref="BU32" authorId="0" shapeId="0">
      <text>
        <r>
          <rPr>
            <b/>
            <sz val="9"/>
            <color indexed="81"/>
            <rFont val="Tahoma"/>
            <family val="2"/>
          </rPr>
          <t>Fendy Tio:</t>
        </r>
        <r>
          <rPr>
            <sz val="9"/>
            <color indexed="81"/>
            <rFont val="Tahoma"/>
            <family val="2"/>
          </rPr>
          <t xml:space="preserve">
Numeric Only</t>
        </r>
      </text>
    </comment>
    <comment ref="BV32" authorId="0" shapeId="0">
      <text>
        <r>
          <rPr>
            <b/>
            <sz val="9"/>
            <color indexed="81"/>
            <rFont val="Tahoma"/>
            <family val="2"/>
          </rPr>
          <t>Fendy Tio:</t>
        </r>
        <r>
          <rPr>
            <sz val="9"/>
            <color indexed="81"/>
            <rFont val="Tahoma"/>
            <family val="2"/>
          </rPr>
          <t xml:space="preserve">
Numeric Only</t>
        </r>
      </text>
    </comment>
    <comment ref="BW32" authorId="0" shapeId="0">
      <text>
        <r>
          <rPr>
            <b/>
            <sz val="9"/>
            <color indexed="81"/>
            <rFont val="Tahoma"/>
            <family val="2"/>
          </rPr>
          <t>Fendy Tio:</t>
        </r>
        <r>
          <rPr>
            <sz val="9"/>
            <color indexed="81"/>
            <rFont val="Tahoma"/>
            <family val="2"/>
          </rPr>
          <t xml:space="preserve">
Numeric Only</t>
        </r>
      </text>
    </comment>
    <comment ref="BX32" authorId="0" shapeId="0">
      <text>
        <r>
          <rPr>
            <b/>
            <sz val="9"/>
            <color indexed="81"/>
            <rFont val="Tahoma"/>
            <family val="2"/>
          </rPr>
          <t>Fendy Tio:</t>
        </r>
        <r>
          <rPr>
            <sz val="9"/>
            <color indexed="81"/>
            <rFont val="Tahoma"/>
            <family val="2"/>
          </rPr>
          <t xml:space="preserve">
Numeric Only</t>
        </r>
      </text>
    </comment>
    <comment ref="BY32" authorId="0" shapeId="0">
      <text>
        <r>
          <rPr>
            <b/>
            <sz val="9"/>
            <color indexed="81"/>
            <rFont val="Tahoma"/>
            <family val="2"/>
          </rPr>
          <t>Fendy Tio:</t>
        </r>
        <r>
          <rPr>
            <sz val="9"/>
            <color indexed="81"/>
            <rFont val="Tahoma"/>
            <family val="2"/>
          </rPr>
          <t xml:space="preserve">
Numeric Only</t>
        </r>
      </text>
    </comment>
    <comment ref="BZ32" authorId="0" shapeId="0">
      <text>
        <r>
          <rPr>
            <b/>
            <sz val="9"/>
            <color indexed="81"/>
            <rFont val="Tahoma"/>
            <family val="2"/>
          </rPr>
          <t>Fendy Tio:</t>
        </r>
        <r>
          <rPr>
            <sz val="9"/>
            <color indexed="81"/>
            <rFont val="Tahoma"/>
            <family val="2"/>
          </rPr>
          <t xml:space="preserve">
Numeric Only</t>
        </r>
      </text>
    </comment>
    <comment ref="CA32" authorId="0" shapeId="0">
      <text>
        <r>
          <rPr>
            <b/>
            <sz val="9"/>
            <color indexed="81"/>
            <rFont val="Tahoma"/>
            <family val="2"/>
          </rPr>
          <t>Fendy Tio:</t>
        </r>
        <r>
          <rPr>
            <sz val="9"/>
            <color indexed="81"/>
            <rFont val="Tahoma"/>
            <family val="2"/>
          </rPr>
          <t xml:space="preserve">
Numeric Only</t>
        </r>
      </text>
    </comment>
    <comment ref="CB32" authorId="0" shapeId="0">
      <text>
        <r>
          <rPr>
            <b/>
            <sz val="9"/>
            <color indexed="81"/>
            <rFont val="Tahoma"/>
            <family val="2"/>
          </rPr>
          <t>Fendy Tio:</t>
        </r>
        <r>
          <rPr>
            <sz val="9"/>
            <color indexed="81"/>
            <rFont val="Tahoma"/>
            <family val="2"/>
          </rPr>
          <t xml:space="preserve">
Numeric Only</t>
        </r>
      </text>
    </comment>
    <comment ref="CC32" authorId="0" shapeId="0">
      <text>
        <r>
          <rPr>
            <b/>
            <sz val="9"/>
            <color indexed="81"/>
            <rFont val="Tahoma"/>
            <family val="2"/>
          </rPr>
          <t>Fendy Tio:</t>
        </r>
        <r>
          <rPr>
            <sz val="9"/>
            <color indexed="81"/>
            <rFont val="Tahoma"/>
            <family val="2"/>
          </rPr>
          <t xml:space="preserve">
Numeric Only</t>
        </r>
      </text>
    </comment>
    <comment ref="CD32" authorId="0" shapeId="0">
      <text>
        <r>
          <rPr>
            <b/>
            <sz val="9"/>
            <color indexed="81"/>
            <rFont val="Tahoma"/>
            <family val="2"/>
          </rPr>
          <t>Fendy Tio:</t>
        </r>
        <r>
          <rPr>
            <sz val="9"/>
            <color indexed="81"/>
            <rFont val="Tahoma"/>
            <family val="2"/>
          </rPr>
          <t xml:space="preserve">
Numeric Only</t>
        </r>
      </text>
    </comment>
    <comment ref="CE32" authorId="0" shapeId="0">
      <text>
        <r>
          <rPr>
            <b/>
            <sz val="9"/>
            <color indexed="81"/>
            <rFont val="Tahoma"/>
            <family val="2"/>
          </rPr>
          <t>Fendy Tio:</t>
        </r>
        <r>
          <rPr>
            <sz val="9"/>
            <color indexed="81"/>
            <rFont val="Tahoma"/>
            <family val="2"/>
          </rPr>
          <t xml:space="preserve">
Numeric Only</t>
        </r>
      </text>
    </comment>
    <comment ref="CF32" authorId="0" shapeId="0">
      <text>
        <r>
          <rPr>
            <b/>
            <sz val="9"/>
            <color indexed="81"/>
            <rFont val="Tahoma"/>
            <family val="2"/>
          </rPr>
          <t>Fendy Tio:</t>
        </r>
        <r>
          <rPr>
            <sz val="9"/>
            <color indexed="81"/>
            <rFont val="Tahoma"/>
            <family val="2"/>
          </rPr>
          <t xml:space="preserve">
Numeric Only</t>
        </r>
      </text>
    </comment>
    <comment ref="CG32" authorId="0" shapeId="0">
      <text>
        <r>
          <rPr>
            <b/>
            <sz val="9"/>
            <color indexed="81"/>
            <rFont val="Tahoma"/>
            <family val="2"/>
          </rPr>
          <t>Fendy Tio:</t>
        </r>
        <r>
          <rPr>
            <sz val="9"/>
            <color indexed="81"/>
            <rFont val="Tahoma"/>
            <family val="2"/>
          </rPr>
          <t xml:space="preserve">
Numeric Only</t>
        </r>
      </text>
    </comment>
    <comment ref="CH32" authorId="0" shapeId="0">
      <text>
        <r>
          <rPr>
            <b/>
            <sz val="9"/>
            <color indexed="81"/>
            <rFont val="Tahoma"/>
            <family val="2"/>
          </rPr>
          <t>Fendy Tio:</t>
        </r>
        <r>
          <rPr>
            <sz val="9"/>
            <color indexed="81"/>
            <rFont val="Tahoma"/>
            <family val="2"/>
          </rPr>
          <t xml:space="preserve">
Numeric Only</t>
        </r>
      </text>
    </comment>
    <comment ref="CI32" authorId="0" shapeId="0">
      <text>
        <r>
          <rPr>
            <b/>
            <sz val="9"/>
            <color indexed="81"/>
            <rFont val="Tahoma"/>
            <family val="2"/>
          </rPr>
          <t>Fendy Tio:</t>
        </r>
        <r>
          <rPr>
            <sz val="9"/>
            <color indexed="81"/>
            <rFont val="Tahoma"/>
            <family val="2"/>
          </rPr>
          <t xml:space="preserve">
Numeric Only</t>
        </r>
      </text>
    </comment>
    <comment ref="CJ32" authorId="0" shapeId="0">
      <text>
        <r>
          <rPr>
            <b/>
            <sz val="9"/>
            <color indexed="81"/>
            <rFont val="Tahoma"/>
            <family val="2"/>
          </rPr>
          <t>Fendy Tio:</t>
        </r>
        <r>
          <rPr>
            <sz val="9"/>
            <color indexed="81"/>
            <rFont val="Tahoma"/>
            <family val="2"/>
          </rPr>
          <t xml:space="preserve">
Numeric Only</t>
        </r>
      </text>
    </comment>
    <comment ref="CK32" authorId="0" shapeId="0">
      <text>
        <r>
          <rPr>
            <b/>
            <sz val="9"/>
            <color indexed="81"/>
            <rFont val="Tahoma"/>
            <family val="2"/>
          </rPr>
          <t>Fendy Tio:</t>
        </r>
        <r>
          <rPr>
            <sz val="9"/>
            <color indexed="81"/>
            <rFont val="Tahoma"/>
            <family val="2"/>
          </rPr>
          <t xml:space="preserve">
Numeric Only</t>
        </r>
      </text>
    </comment>
    <comment ref="CL32" authorId="0" shapeId="0">
      <text>
        <r>
          <rPr>
            <b/>
            <sz val="9"/>
            <color indexed="81"/>
            <rFont val="Tahoma"/>
            <family val="2"/>
          </rPr>
          <t>Fendy Tio:</t>
        </r>
        <r>
          <rPr>
            <sz val="9"/>
            <color indexed="81"/>
            <rFont val="Tahoma"/>
            <family val="2"/>
          </rPr>
          <t xml:space="preserve">
Numeric Only</t>
        </r>
      </text>
    </comment>
    <comment ref="CM32" authorId="0" shapeId="0">
      <text>
        <r>
          <rPr>
            <b/>
            <sz val="9"/>
            <color indexed="81"/>
            <rFont val="Tahoma"/>
            <family val="2"/>
          </rPr>
          <t>Fendy Tio:</t>
        </r>
        <r>
          <rPr>
            <sz val="9"/>
            <color indexed="81"/>
            <rFont val="Tahoma"/>
            <family val="2"/>
          </rPr>
          <t xml:space="preserve">
Numeric Only</t>
        </r>
      </text>
    </comment>
    <comment ref="CN32" authorId="0" shapeId="0">
      <text>
        <r>
          <rPr>
            <b/>
            <sz val="9"/>
            <color indexed="81"/>
            <rFont val="Tahoma"/>
            <family val="2"/>
          </rPr>
          <t>Fendy Tio:</t>
        </r>
        <r>
          <rPr>
            <sz val="9"/>
            <color indexed="81"/>
            <rFont val="Tahoma"/>
            <family val="2"/>
          </rPr>
          <t xml:space="preserve">
Numeric Only</t>
        </r>
      </text>
    </comment>
    <comment ref="CO32" authorId="0" shapeId="0">
      <text>
        <r>
          <rPr>
            <b/>
            <sz val="9"/>
            <color indexed="81"/>
            <rFont val="Tahoma"/>
            <family val="2"/>
          </rPr>
          <t>Fendy Tio:</t>
        </r>
        <r>
          <rPr>
            <sz val="9"/>
            <color indexed="81"/>
            <rFont val="Tahoma"/>
            <family val="2"/>
          </rPr>
          <t xml:space="preserve">
Numeric Only</t>
        </r>
      </text>
    </comment>
    <comment ref="CP32" authorId="0" shapeId="0">
      <text>
        <r>
          <rPr>
            <b/>
            <sz val="9"/>
            <color indexed="81"/>
            <rFont val="Tahoma"/>
            <family val="2"/>
          </rPr>
          <t>Fendy Tio:</t>
        </r>
        <r>
          <rPr>
            <sz val="9"/>
            <color indexed="81"/>
            <rFont val="Tahoma"/>
            <family val="2"/>
          </rPr>
          <t xml:space="preserve">
Numeric Only</t>
        </r>
      </text>
    </comment>
    <comment ref="CQ32" authorId="0" shapeId="0">
      <text>
        <r>
          <rPr>
            <b/>
            <sz val="9"/>
            <color indexed="81"/>
            <rFont val="Tahoma"/>
            <family val="2"/>
          </rPr>
          <t>Fendy Tio:</t>
        </r>
        <r>
          <rPr>
            <sz val="9"/>
            <color indexed="81"/>
            <rFont val="Tahoma"/>
            <family val="2"/>
          </rPr>
          <t xml:space="preserve">
Numeric Only</t>
        </r>
      </text>
    </comment>
    <comment ref="CR32" authorId="0" shapeId="0">
      <text>
        <r>
          <rPr>
            <b/>
            <sz val="9"/>
            <color indexed="81"/>
            <rFont val="Tahoma"/>
            <family val="2"/>
          </rPr>
          <t>Fendy Tio:</t>
        </r>
        <r>
          <rPr>
            <sz val="9"/>
            <color indexed="81"/>
            <rFont val="Tahoma"/>
            <family val="2"/>
          </rPr>
          <t xml:space="preserve">
Numeric Only</t>
        </r>
      </text>
    </comment>
    <comment ref="CS32" authorId="0" shapeId="0">
      <text>
        <r>
          <rPr>
            <b/>
            <sz val="9"/>
            <color indexed="81"/>
            <rFont val="Tahoma"/>
            <family val="2"/>
          </rPr>
          <t>Fendy Tio:</t>
        </r>
        <r>
          <rPr>
            <sz val="9"/>
            <color indexed="81"/>
            <rFont val="Tahoma"/>
            <family val="2"/>
          </rPr>
          <t xml:space="preserve">
Numeric Only</t>
        </r>
      </text>
    </comment>
    <comment ref="CT32" authorId="0" shapeId="0">
      <text>
        <r>
          <rPr>
            <b/>
            <sz val="9"/>
            <color indexed="81"/>
            <rFont val="Tahoma"/>
            <family val="2"/>
          </rPr>
          <t>Fendy Tio:</t>
        </r>
        <r>
          <rPr>
            <sz val="9"/>
            <color indexed="81"/>
            <rFont val="Tahoma"/>
            <family val="2"/>
          </rPr>
          <t xml:space="preserve">
Numeric Only</t>
        </r>
      </text>
    </comment>
    <comment ref="CU32" authorId="0" shapeId="0">
      <text>
        <r>
          <rPr>
            <b/>
            <sz val="9"/>
            <color indexed="81"/>
            <rFont val="Tahoma"/>
            <family val="2"/>
          </rPr>
          <t>Fendy Tio:</t>
        </r>
        <r>
          <rPr>
            <sz val="9"/>
            <color indexed="81"/>
            <rFont val="Tahoma"/>
            <family val="2"/>
          </rPr>
          <t xml:space="preserve">
Numeric Only</t>
        </r>
      </text>
    </comment>
    <comment ref="CV32" authorId="0" shapeId="0">
      <text>
        <r>
          <rPr>
            <b/>
            <sz val="9"/>
            <color indexed="81"/>
            <rFont val="Tahoma"/>
            <family val="2"/>
          </rPr>
          <t>Fendy Tio:</t>
        </r>
        <r>
          <rPr>
            <sz val="9"/>
            <color indexed="81"/>
            <rFont val="Tahoma"/>
            <family val="2"/>
          </rPr>
          <t xml:space="preserve">
Numeric Only</t>
        </r>
      </text>
    </comment>
    <comment ref="CW32" authorId="0" shapeId="0">
      <text>
        <r>
          <rPr>
            <b/>
            <sz val="9"/>
            <color indexed="81"/>
            <rFont val="Tahoma"/>
            <family val="2"/>
          </rPr>
          <t>Fendy Tio:</t>
        </r>
        <r>
          <rPr>
            <sz val="9"/>
            <color indexed="81"/>
            <rFont val="Tahoma"/>
            <family val="2"/>
          </rPr>
          <t xml:space="preserve">
Numeric Only</t>
        </r>
      </text>
    </comment>
    <comment ref="CX32" authorId="0" shapeId="0">
      <text>
        <r>
          <rPr>
            <b/>
            <sz val="9"/>
            <color indexed="81"/>
            <rFont val="Tahoma"/>
            <family val="2"/>
          </rPr>
          <t>Fendy Tio:</t>
        </r>
        <r>
          <rPr>
            <sz val="9"/>
            <color indexed="81"/>
            <rFont val="Tahoma"/>
            <family val="2"/>
          </rPr>
          <t xml:space="preserve">
Numeric Only</t>
        </r>
      </text>
    </comment>
    <comment ref="CY32" authorId="0" shapeId="0">
      <text>
        <r>
          <rPr>
            <b/>
            <sz val="9"/>
            <color indexed="81"/>
            <rFont val="Tahoma"/>
            <family val="2"/>
          </rPr>
          <t>Fendy Tio:</t>
        </r>
        <r>
          <rPr>
            <sz val="9"/>
            <color indexed="81"/>
            <rFont val="Tahoma"/>
            <family val="2"/>
          </rPr>
          <t xml:space="preserve">
Numeric Only</t>
        </r>
      </text>
    </comment>
    <comment ref="CZ32" authorId="0" shapeId="0">
      <text>
        <r>
          <rPr>
            <b/>
            <sz val="9"/>
            <color indexed="81"/>
            <rFont val="Tahoma"/>
            <family val="2"/>
          </rPr>
          <t>Fendy Tio:</t>
        </r>
        <r>
          <rPr>
            <sz val="9"/>
            <color indexed="81"/>
            <rFont val="Tahoma"/>
            <family val="2"/>
          </rPr>
          <t xml:space="preserve">
Numeric Only</t>
        </r>
      </text>
    </comment>
    <comment ref="DA32" authorId="0" shapeId="0">
      <text>
        <r>
          <rPr>
            <b/>
            <sz val="9"/>
            <color indexed="81"/>
            <rFont val="Tahoma"/>
            <family val="2"/>
          </rPr>
          <t>Fendy Tio:</t>
        </r>
        <r>
          <rPr>
            <sz val="9"/>
            <color indexed="81"/>
            <rFont val="Tahoma"/>
            <family val="2"/>
          </rPr>
          <t xml:space="preserve">
Numeric Only</t>
        </r>
      </text>
    </comment>
    <comment ref="DB32" authorId="0" shapeId="0">
      <text>
        <r>
          <rPr>
            <b/>
            <sz val="9"/>
            <color indexed="81"/>
            <rFont val="Tahoma"/>
            <family val="2"/>
          </rPr>
          <t>Fendy Tio:</t>
        </r>
        <r>
          <rPr>
            <sz val="9"/>
            <color indexed="81"/>
            <rFont val="Tahoma"/>
            <family val="2"/>
          </rPr>
          <t xml:space="preserve">
Numeric Only</t>
        </r>
      </text>
    </comment>
    <comment ref="DC32" authorId="0" shapeId="0">
      <text>
        <r>
          <rPr>
            <b/>
            <sz val="9"/>
            <color indexed="81"/>
            <rFont val="Tahoma"/>
            <family val="2"/>
          </rPr>
          <t>Fendy Tio:</t>
        </r>
        <r>
          <rPr>
            <sz val="9"/>
            <color indexed="81"/>
            <rFont val="Tahoma"/>
            <family val="2"/>
          </rPr>
          <t xml:space="preserve">
Numeric Only</t>
        </r>
      </text>
    </comment>
    <comment ref="DD32" authorId="0" shapeId="0">
      <text>
        <r>
          <rPr>
            <b/>
            <sz val="9"/>
            <color indexed="81"/>
            <rFont val="Tahoma"/>
            <family val="2"/>
          </rPr>
          <t>Fendy Tio:</t>
        </r>
        <r>
          <rPr>
            <sz val="9"/>
            <color indexed="81"/>
            <rFont val="Tahoma"/>
            <family val="2"/>
          </rPr>
          <t xml:space="preserve">
Numeric Only</t>
        </r>
      </text>
    </comment>
    <comment ref="DE32" authorId="0" shapeId="0">
      <text>
        <r>
          <rPr>
            <b/>
            <sz val="9"/>
            <color indexed="81"/>
            <rFont val="Tahoma"/>
            <family val="2"/>
          </rPr>
          <t>Fendy Tio:</t>
        </r>
        <r>
          <rPr>
            <sz val="9"/>
            <color indexed="81"/>
            <rFont val="Tahoma"/>
            <family val="2"/>
          </rPr>
          <t xml:space="preserve">
Numeric Only</t>
        </r>
      </text>
    </comment>
  </commentList>
</comments>
</file>

<file path=xl/comments3.xml><?xml version="1.0" encoding="utf-8"?>
<comments xmlns="http://schemas.openxmlformats.org/spreadsheetml/2006/main">
  <authors>
    <author>Fendy Tio</author>
  </authors>
  <commentList>
    <comment ref="B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C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D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E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F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G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H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I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B22" authorId="0" shapeId="0">
      <text>
        <r>
          <rPr>
            <b/>
            <sz val="9"/>
            <color indexed="81"/>
            <rFont val="Tahoma"/>
            <family val="2"/>
          </rPr>
          <t>Fendy Tio:</t>
        </r>
        <r>
          <rPr>
            <sz val="9"/>
            <color indexed="81"/>
            <rFont val="Tahoma"/>
            <family val="2"/>
          </rPr>
          <t xml:space="preserve">
HARUS DIISI JIKA ID TYPE BUKAN E-KTP/AKTA/NPWP</t>
        </r>
      </text>
    </comment>
    <comment ref="C22" authorId="0" shapeId="0">
      <text>
        <r>
          <rPr>
            <b/>
            <sz val="9"/>
            <color indexed="81"/>
            <rFont val="Tahoma"/>
            <family val="2"/>
          </rPr>
          <t>Fendy Tio:</t>
        </r>
        <r>
          <rPr>
            <sz val="9"/>
            <color indexed="81"/>
            <rFont val="Tahoma"/>
            <family val="2"/>
          </rPr>
          <t xml:space="preserve">
HARUS DIISI JIKA ID TYPE BUKAN E-KTP/AKTA/NPWP</t>
        </r>
      </text>
    </comment>
    <comment ref="D22" authorId="0" shapeId="0">
      <text>
        <r>
          <rPr>
            <b/>
            <sz val="9"/>
            <color indexed="81"/>
            <rFont val="Tahoma"/>
            <family val="2"/>
          </rPr>
          <t>Fendy Tio:</t>
        </r>
        <r>
          <rPr>
            <sz val="9"/>
            <color indexed="81"/>
            <rFont val="Tahoma"/>
            <family val="2"/>
          </rPr>
          <t xml:space="preserve">
HARUS DIISI JIKA ID TYPE BUKAN E-KTP/AKTA/NPWP</t>
        </r>
      </text>
    </comment>
    <comment ref="E22" authorId="0" shapeId="0">
      <text>
        <r>
          <rPr>
            <b/>
            <sz val="9"/>
            <color indexed="81"/>
            <rFont val="Tahoma"/>
            <family val="2"/>
          </rPr>
          <t>Fendy Tio:</t>
        </r>
        <r>
          <rPr>
            <sz val="9"/>
            <color indexed="81"/>
            <rFont val="Tahoma"/>
            <family val="2"/>
          </rPr>
          <t xml:space="preserve">
HARUS DIISI JIKA ID TYPE BUKAN E-KTP/AKTA/NPWP</t>
        </r>
      </text>
    </comment>
    <comment ref="F22" authorId="0" shapeId="0">
      <text>
        <r>
          <rPr>
            <b/>
            <sz val="9"/>
            <color indexed="81"/>
            <rFont val="Tahoma"/>
            <family val="2"/>
          </rPr>
          <t>Fendy Tio:</t>
        </r>
        <r>
          <rPr>
            <sz val="9"/>
            <color indexed="81"/>
            <rFont val="Tahoma"/>
            <family val="2"/>
          </rPr>
          <t xml:space="preserve">
HARUS DIISI JIKA ID TYPE BUKAN E-KTP/AKTA/NPWP</t>
        </r>
      </text>
    </comment>
    <comment ref="G22" authorId="0" shapeId="0">
      <text>
        <r>
          <rPr>
            <b/>
            <sz val="9"/>
            <color indexed="81"/>
            <rFont val="Tahoma"/>
            <family val="2"/>
          </rPr>
          <t>Fendy Tio:</t>
        </r>
        <r>
          <rPr>
            <sz val="9"/>
            <color indexed="81"/>
            <rFont val="Tahoma"/>
            <family val="2"/>
          </rPr>
          <t xml:space="preserve">
HARUS DIISI JIKA ID TYPE BUKAN E-KTP/AKTA/NPWP</t>
        </r>
      </text>
    </comment>
    <comment ref="H22" authorId="0" shapeId="0">
      <text>
        <r>
          <rPr>
            <b/>
            <sz val="9"/>
            <color indexed="81"/>
            <rFont val="Tahoma"/>
            <family val="2"/>
          </rPr>
          <t>Fendy Tio:</t>
        </r>
        <r>
          <rPr>
            <sz val="9"/>
            <color indexed="81"/>
            <rFont val="Tahoma"/>
            <family val="2"/>
          </rPr>
          <t xml:space="preserve">
HARUS DIISI JIKA ID TYPE BUKAN E-KTP/AKTA/NPWP</t>
        </r>
      </text>
    </comment>
    <comment ref="I22" authorId="0" shapeId="0">
      <text>
        <r>
          <rPr>
            <b/>
            <sz val="9"/>
            <color indexed="81"/>
            <rFont val="Tahoma"/>
            <family val="2"/>
          </rPr>
          <t>Fendy Tio:</t>
        </r>
        <r>
          <rPr>
            <sz val="9"/>
            <color indexed="81"/>
            <rFont val="Tahoma"/>
            <family val="2"/>
          </rPr>
          <t xml:space="preserve">
HARUS DIISI JIKA ID TYPE BUKAN E-KTP/AKTA/NPWP</t>
        </r>
      </text>
    </comment>
    <comment ref="J22" authorId="0" shapeId="0">
      <text>
        <r>
          <rPr>
            <b/>
            <sz val="9"/>
            <color indexed="81"/>
            <rFont val="Tahoma"/>
            <family val="2"/>
          </rPr>
          <t>Fendy Tio:</t>
        </r>
        <r>
          <rPr>
            <sz val="9"/>
            <color indexed="81"/>
            <rFont val="Tahoma"/>
            <family val="2"/>
          </rPr>
          <t xml:space="preserve">
HARUS DIISI JIKA ID TYPE BUKAN E-KTP/AKTA/NPWP</t>
        </r>
      </text>
    </comment>
    <comment ref="K22" authorId="0" shapeId="0">
      <text>
        <r>
          <rPr>
            <b/>
            <sz val="9"/>
            <color indexed="81"/>
            <rFont val="Tahoma"/>
            <family val="2"/>
          </rPr>
          <t>Fendy Tio:</t>
        </r>
        <r>
          <rPr>
            <sz val="9"/>
            <color indexed="81"/>
            <rFont val="Tahoma"/>
            <family val="2"/>
          </rPr>
          <t xml:space="preserve">
HARUS DIISI JIKA ID TYPE BUKAN E-KTP/AKTA/NPWP</t>
        </r>
      </text>
    </comment>
    <comment ref="L22" authorId="0" shapeId="0">
      <text>
        <r>
          <rPr>
            <b/>
            <sz val="9"/>
            <color indexed="81"/>
            <rFont val="Tahoma"/>
            <family val="2"/>
          </rPr>
          <t>Fendy Tio:</t>
        </r>
        <r>
          <rPr>
            <sz val="9"/>
            <color indexed="81"/>
            <rFont val="Tahoma"/>
            <family val="2"/>
          </rPr>
          <t xml:space="preserve">
HARUS DIISI JIKA ID TYPE BUKAN E-KTP/AKTA/NPWP</t>
        </r>
      </text>
    </comment>
    <comment ref="M22" authorId="0" shapeId="0">
      <text>
        <r>
          <rPr>
            <b/>
            <sz val="9"/>
            <color indexed="81"/>
            <rFont val="Tahoma"/>
            <family val="2"/>
          </rPr>
          <t>Fendy Tio:</t>
        </r>
        <r>
          <rPr>
            <sz val="9"/>
            <color indexed="81"/>
            <rFont val="Tahoma"/>
            <family val="2"/>
          </rPr>
          <t xml:space="preserve">
HARUS DIISI JIKA ID TYPE BUKAN E-KTP/AKTA/NPWP</t>
        </r>
      </text>
    </comment>
    <comment ref="B24" authorId="0" shapeId="0">
      <text>
        <r>
          <rPr>
            <b/>
            <sz val="9"/>
            <color indexed="81"/>
            <rFont val="Tahoma"/>
            <family val="2"/>
          </rPr>
          <t>Fendy Tio:</t>
        </r>
        <r>
          <rPr>
            <sz val="9"/>
            <color indexed="81"/>
            <rFont val="Tahoma"/>
            <family val="2"/>
          </rPr>
          <t xml:space="preserve">
Numeric Only</t>
        </r>
      </text>
    </comment>
    <comment ref="C24" authorId="0" shapeId="0">
      <text>
        <r>
          <rPr>
            <b/>
            <sz val="9"/>
            <color indexed="81"/>
            <rFont val="Tahoma"/>
            <family val="2"/>
          </rPr>
          <t>Fendy Tio:</t>
        </r>
        <r>
          <rPr>
            <sz val="9"/>
            <color indexed="81"/>
            <rFont val="Tahoma"/>
            <family val="2"/>
          </rPr>
          <t xml:space="preserve">
Numeric Only</t>
        </r>
      </text>
    </comment>
    <comment ref="D24" authorId="0" shapeId="0">
      <text>
        <r>
          <rPr>
            <b/>
            <sz val="9"/>
            <color indexed="81"/>
            <rFont val="Tahoma"/>
            <family val="2"/>
          </rPr>
          <t>Fendy Tio:</t>
        </r>
        <r>
          <rPr>
            <sz val="9"/>
            <color indexed="81"/>
            <rFont val="Tahoma"/>
            <family val="2"/>
          </rPr>
          <t xml:space="preserve">
Numeric Only</t>
        </r>
      </text>
    </comment>
    <comment ref="E24" authorId="0" shapeId="0">
      <text>
        <r>
          <rPr>
            <b/>
            <sz val="9"/>
            <color indexed="81"/>
            <rFont val="Tahoma"/>
            <family val="2"/>
          </rPr>
          <t>Fendy Tio:</t>
        </r>
        <r>
          <rPr>
            <sz val="9"/>
            <color indexed="81"/>
            <rFont val="Tahoma"/>
            <family val="2"/>
          </rPr>
          <t xml:space="preserve">
Numeric Only</t>
        </r>
      </text>
    </comment>
    <comment ref="F24" authorId="0" shapeId="0">
      <text>
        <r>
          <rPr>
            <b/>
            <sz val="9"/>
            <color indexed="81"/>
            <rFont val="Tahoma"/>
            <family val="2"/>
          </rPr>
          <t>Fendy Tio:</t>
        </r>
        <r>
          <rPr>
            <sz val="9"/>
            <color indexed="81"/>
            <rFont val="Tahoma"/>
            <family val="2"/>
          </rPr>
          <t xml:space="preserve">
Numeric Only</t>
        </r>
      </text>
    </comment>
    <comment ref="G24" authorId="0" shapeId="0">
      <text>
        <r>
          <rPr>
            <b/>
            <sz val="9"/>
            <color indexed="81"/>
            <rFont val="Tahoma"/>
            <family val="2"/>
          </rPr>
          <t>Fendy Tio:</t>
        </r>
        <r>
          <rPr>
            <sz val="9"/>
            <color indexed="81"/>
            <rFont val="Tahoma"/>
            <family val="2"/>
          </rPr>
          <t xml:space="preserve">
Numeric Only</t>
        </r>
      </text>
    </comment>
    <comment ref="H24" authorId="0" shapeId="0">
      <text>
        <r>
          <rPr>
            <b/>
            <sz val="9"/>
            <color indexed="81"/>
            <rFont val="Tahoma"/>
            <family val="2"/>
          </rPr>
          <t>Fendy Tio:</t>
        </r>
        <r>
          <rPr>
            <sz val="9"/>
            <color indexed="81"/>
            <rFont val="Tahoma"/>
            <family val="2"/>
          </rPr>
          <t xml:space="preserve">
Numeric Only</t>
        </r>
      </text>
    </comment>
    <comment ref="I24" authorId="0" shapeId="0">
      <text>
        <r>
          <rPr>
            <b/>
            <sz val="9"/>
            <color indexed="81"/>
            <rFont val="Tahoma"/>
            <family val="2"/>
          </rPr>
          <t>Fendy Tio:</t>
        </r>
        <r>
          <rPr>
            <sz val="9"/>
            <color indexed="81"/>
            <rFont val="Tahoma"/>
            <family val="2"/>
          </rPr>
          <t xml:space="preserve">
Numeric Only</t>
        </r>
      </text>
    </comment>
    <comment ref="J24" authorId="0" shapeId="0">
      <text>
        <r>
          <rPr>
            <b/>
            <sz val="9"/>
            <color indexed="81"/>
            <rFont val="Tahoma"/>
            <family val="2"/>
          </rPr>
          <t>Fendy Tio:</t>
        </r>
        <r>
          <rPr>
            <sz val="9"/>
            <color indexed="81"/>
            <rFont val="Tahoma"/>
            <family val="2"/>
          </rPr>
          <t xml:space="preserve">
Numeric Only</t>
        </r>
      </text>
    </comment>
    <comment ref="K24" authorId="0" shapeId="0">
      <text>
        <r>
          <rPr>
            <b/>
            <sz val="9"/>
            <color indexed="81"/>
            <rFont val="Tahoma"/>
            <family val="2"/>
          </rPr>
          <t>Fendy Tio:</t>
        </r>
        <r>
          <rPr>
            <sz val="9"/>
            <color indexed="81"/>
            <rFont val="Tahoma"/>
            <family val="2"/>
          </rPr>
          <t xml:space="preserve">
Numeric Only</t>
        </r>
      </text>
    </comment>
    <comment ref="L24" authorId="0" shapeId="0">
      <text>
        <r>
          <rPr>
            <b/>
            <sz val="9"/>
            <color indexed="81"/>
            <rFont val="Tahoma"/>
            <family val="2"/>
          </rPr>
          <t>Fendy Tio:</t>
        </r>
        <r>
          <rPr>
            <sz val="9"/>
            <color indexed="81"/>
            <rFont val="Tahoma"/>
            <family val="2"/>
          </rPr>
          <t xml:space="preserve">
Numeric Only</t>
        </r>
      </text>
    </comment>
    <comment ref="M24" authorId="0" shapeId="0">
      <text>
        <r>
          <rPr>
            <b/>
            <sz val="9"/>
            <color indexed="81"/>
            <rFont val="Tahoma"/>
            <family val="2"/>
          </rPr>
          <t>Fendy Tio:</t>
        </r>
        <r>
          <rPr>
            <sz val="9"/>
            <color indexed="81"/>
            <rFont val="Tahoma"/>
            <family val="2"/>
          </rPr>
          <t xml:space="preserve">
Numeric Only</t>
        </r>
      </text>
    </comment>
    <comment ref="B27" authorId="0" shapeId="0">
      <text>
        <r>
          <rPr>
            <b/>
            <sz val="9"/>
            <color indexed="81"/>
            <rFont val="Tahoma"/>
            <family val="2"/>
          </rPr>
          <t>Fendy Tio:</t>
        </r>
        <r>
          <rPr>
            <sz val="9"/>
            <color indexed="81"/>
            <rFont val="Tahoma"/>
            <family val="2"/>
          </rPr>
          <t xml:space="preserve">
Numeric Only</t>
        </r>
      </text>
    </comment>
    <comment ref="C27" authorId="0" shapeId="0">
      <text>
        <r>
          <rPr>
            <b/>
            <sz val="9"/>
            <color indexed="81"/>
            <rFont val="Tahoma"/>
            <family val="2"/>
          </rPr>
          <t>Fendy Tio:</t>
        </r>
        <r>
          <rPr>
            <sz val="9"/>
            <color indexed="81"/>
            <rFont val="Tahoma"/>
            <family val="2"/>
          </rPr>
          <t xml:space="preserve">
Numeric Only</t>
        </r>
      </text>
    </comment>
    <comment ref="D27" authorId="0" shapeId="0">
      <text>
        <r>
          <rPr>
            <b/>
            <sz val="9"/>
            <color indexed="81"/>
            <rFont val="Tahoma"/>
            <family val="2"/>
          </rPr>
          <t>Fendy Tio:</t>
        </r>
        <r>
          <rPr>
            <sz val="9"/>
            <color indexed="81"/>
            <rFont val="Tahoma"/>
            <family val="2"/>
          </rPr>
          <t xml:space="preserve">
Numeric Only</t>
        </r>
      </text>
    </comment>
    <comment ref="E27" authorId="0" shapeId="0">
      <text>
        <r>
          <rPr>
            <b/>
            <sz val="9"/>
            <color indexed="81"/>
            <rFont val="Tahoma"/>
            <family val="2"/>
          </rPr>
          <t>Fendy Tio:</t>
        </r>
        <r>
          <rPr>
            <sz val="9"/>
            <color indexed="81"/>
            <rFont val="Tahoma"/>
            <family val="2"/>
          </rPr>
          <t xml:space="preserve">
Numeric Only</t>
        </r>
      </text>
    </comment>
    <comment ref="F27" authorId="0" shapeId="0">
      <text>
        <r>
          <rPr>
            <b/>
            <sz val="9"/>
            <color indexed="81"/>
            <rFont val="Tahoma"/>
            <family val="2"/>
          </rPr>
          <t>Fendy Tio:</t>
        </r>
        <r>
          <rPr>
            <sz val="9"/>
            <color indexed="81"/>
            <rFont val="Tahoma"/>
            <family val="2"/>
          </rPr>
          <t xml:space="preserve">
Numeric Only</t>
        </r>
      </text>
    </comment>
    <comment ref="G27" authorId="0" shapeId="0">
      <text>
        <r>
          <rPr>
            <b/>
            <sz val="9"/>
            <color indexed="81"/>
            <rFont val="Tahoma"/>
            <family val="2"/>
          </rPr>
          <t>Fendy Tio:</t>
        </r>
        <r>
          <rPr>
            <sz val="9"/>
            <color indexed="81"/>
            <rFont val="Tahoma"/>
            <family val="2"/>
          </rPr>
          <t xml:space="preserve">
Numeric Only</t>
        </r>
      </text>
    </comment>
    <comment ref="H27" authorId="0" shapeId="0">
      <text>
        <r>
          <rPr>
            <b/>
            <sz val="9"/>
            <color indexed="81"/>
            <rFont val="Tahoma"/>
            <family val="2"/>
          </rPr>
          <t>Fendy Tio:</t>
        </r>
        <r>
          <rPr>
            <sz val="9"/>
            <color indexed="81"/>
            <rFont val="Tahoma"/>
            <family val="2"/>
          </rPr>
          <t xml:space="preserve">
Numeric Only</t>
        </r>
      </text>
    </comment>
    <comment ref="I27" authorId="0" shapeId="0">
      <text>
        <r>
          <rPr>
            <b/>
            <sz val="9"/>
            <color indexed="81"/>
            <rFont val="Tahoma"/>
            <family val="2"/>
          </rPr>
          <t>Fendy Tio:</t>
        </r>
        <r>
          <rPr>
            <sz val="9"/>
            <color indexed="81"/>
            <rFont val="Tahoma"/>
            <family val="2"/>
          </rPr>
          <t xml:space="preserve">
Numeric Only</t>
        </r>
      </text>
    </comment>
    <comment ref="J27" authorId="0" shapeId="0">
      <text>
        <r>
          <rPr>
            <b/>
            <sz val="9"/>
            <color indexed="81"/>
            <rFont val="Tahoma"/>
            <family val="2"/>
          </rPr>
          <t>Fendy Tio:</t>
        </r>
        <r>
          <rPr>
            <sz val="9"/>
            <color indexed="81"/>
            <rFont val="Tahoma"/>
            <family val="2"/>
          </rPr>
          <t xml:space="preserve">
Numeric Only</t>
        </r>
      </text>
    </comment>
    <comment ref="K27" authorId="0" shapeId="0">
      <text>
        <r>
          <rPr>
            <b/>
            <sz val="9"/>
            <color indexed="81"/>
            <rFont val="Tahoma"/>
            <family val="2"/>
          </rPr>
          <t>Fendy Tio:</t>
        </r>
        <r>
          <rPr>
            <sz val="9"/>
            <color indexed="81"/>
            <rFont val="Tahoma"/>
            <family val="2"/>
          </rPr>
          <t xml:space="preserve">
Numeric Only</t>
        </r>
      </text>
    </comment>
    <comment ref="L27" authorId="0" shapeId="0">
      <text>
        <r>
          <rPr>
            <b/>
            <sz val="9"/>
            <color indexed="81"/>
            <rFont val="Tahoma"/>
            <family val="2"/>
          </rPr>
          <t>Fendy Tio:</t>
        </r>
        <r>
          <rPr>
            <sz val="9"/>
            <color indexed="81"/>
            <rFont val="Tahoma"/>
            <family val="2"/>
          </rPr>
          <t xml:space="preserve">
Numeric Only</t>
        </r>
      </text>
    </comment>
    <comment ref="M27" authorId="0" shapeId="0">
      <text>
        <r>
          <rPr>
            <b/>
            <sz val="9"/>
            <color indexed="81"/>
            <rFont val="Tahoma"/>
            <family val="2"/>
          </rPr>
          <t>Fendy Tio:</t>
        </r>
        <r>
          <rPr>
            <sz val="9"/>
            <color indexed="81"/>
            <rFont val="Tahoma"/>
            <family val="2"/>
          </rPr>
          <t xml:space="preserve">
Numeric Only</t>
        </r>
      </text>
    </comment>
    <comment ref="B28" authorId="0" shapeId="0">
      <text>
        <r>
          <rPr>
            <b/>
            <sz val="9"/>
            <color indexed="81"/>
            <rFont val="Tahoma"/>
            <family val="2"/>
          </rPr>
          <t>Fendy Tio:</t>
        </r>
        <r>
          <rPr>
            <sz val="9"/>
            <color indexed="81"/>
            <rFont val="Tahoma"/>
            <family val="2"/>
          </rPr>
          <t xml:space="preserve">
Numeric Only</t>
        </r>
      </text>
    </comment>
    <comment ref="C28" authorId="0" shapeId="0">
      <text>
        <r>
          <rPr>
            <b/>
            <sz val="9"/>
            <color indexed="81"/>
            <rFont val="Tahoma"/>
            <family val="2"/>
          </rPr>
          <t>Fendy Tio:</t>
        </r>
        <r>
          <rPr>
            <sz val="9"/>
            <color indexed="81"/>
            <rFont val="Tahoma"/>
            <family val="2"/>
          </rPr>
          <t xml:space="preserve">
Numeric Only</t>
        </r>
      </text>
    </comment>
    <comment ref="D28" authorId="0" shapeId="0">
      <text>
        <r>
          <rPr>
            <b/>
            <sz val="9"/>
            <color indexed="81"/>
            <rFont val="Tahoma"/>
            <family val="2"/>
          </rPr>
          <t>Fendy Tio:</t>
        </r>
        <r>
          <rPr>
            <sz val="9"/>
            <color indexed="81"/>
            <rFont val="Tahoma"/>
            <family val="2"/>
          </rPr>
          <t xml:space="preserve">
Numeric Only</t>
        </r>
      </text>
    </comment>
    <comment ref="E28" authorId="0" shapeId="0">
      <text>
        <r>
          <rPr>
            <b/>
            <sz val="9"/>
            <color indexed="81"/>
            <rFont val="Tahoma"/>
            <family val="2"/>
          </rPr>
          <t>Fendy Tio:</t>
        </r>
        <r>
          <rPr>
            <sz val="9"/>
            <color indexed="81"/>
            <rFont val="Tahoma"/>
            <family val="2"/>
          </rPr>
          <t xml:space="preserve">
Numeric Only</t>
        </r>
      </text>
    </comment>
    <comment ref="F28" authorId="0" shapeId="0">
      <text>
        <r>
          <rPr>
            <b/>
            <sz val="9"/>
            <color indexed="81"/>
            <rFont val="Tahoma"/>
            <family val="2"/>
          </rPr>
          <t>Fendy Tio:</t>
        </r>
        <r>
          <rPr>
            <sz val="9"/>
            <color indexed="81"/>
            <rFont val="Tahoma"/>
            <family val="2"/>
          </rPr>
          <t xml:space="preserve">
Numeric Only</t>
        </r>
      </text>
    </comment>
    <comment ref="G28" authorId="0" shapeId="0">
      <text>
        <r>
          <rPr>
            <b/>
            <sz val="9"/>
            <color indexed="81"/>
            <rFont val="Tahoma"/>
            <family val="2"/>
          </rPr>
          <t>Fendy Tio:</t>
        </r>
        <r>
          <rPr>
            <sz val="9"/>
            <color indexed="81"/>
            <rFont val="Tahoma"/>
            <family val="2"/>
          </rPr>
          <t xml:space="preserve">
Numeric Only</t>
        </r>
      </text>
    </comment>
    <comment ref="H28" authorId="0" shapeId="0">
      <text>
        <r>
          <rPr>
            <b/>
            <sz val="9"/>
            <color indexed="81"/>
            <rFont val="Tahoma"/>
            <family val="2"/>
          </rPr>
          <t>Fendy Tio:</t>
        </r>
        <r>
          <rPr>
            <sz val="9"/>
            <color indexed="81"/>
            <rFont val="Tahoma"/>
            <family val="2"/>
          </rPr>
          <t xml:space="preserve">
Numeric Only</t>
        </r>
      </text>
    </comment>
    <comment ref="I28" authorId="0" shapeId="0">
      <text>
        <r>
          <rPr>
            <b/>
            <sz val="9"/>
            <color indexed="81"/>
            <rFont val="Tahoma"/>
            <family val="2"/>
          </rPr>
          <t>Fendy Tio:</t>
        </r>
        <r>
          <rPr>
            <sz val="9"/>
            <color indexed="81"/>
            <rFont val="Tahoma"/>
            <family val="2"/>
          </rPr>
          <t xml:space="preserve">
Numeric Only</t>
        </r>
      </text>
    </comment>
    <comment ref="J28" authorId="0" shapeId="0">
      <text>
        <r>
          <rPr>
            <b/>
            <sz val="9"/>
            <color indexed="81"/>
            <rFont val="Tahoma"/>
            <family val="2"/>
          </rPr>
          <t>Fendy Tio:</t>
        </r>
        <r>
          <rPr>
            <sz val="9"/>
            <color indexed="81"/>
            <rFont val="Tahoma"/>
            <family val="2"/>
          </rPr>
          <t xml:space="preserve">
Numeric Only</t>
        </r>
      </text>
    </comment>
    <comment ref="K28" authorId="0" shapeId="0">
      <text>
        <r>
          <rPr>
            <b/>
            <sz val="9"/>
            <color indexed="81"/>
            <rFont val="Tahoma"/>
            <family val="2"/>
          </rPr>
          <t>Fendy Tio:</t>
        </r>
        <r>
          <rPr>
            <sz val="9"/>
            <color indexed="81"/>
            <rFont val="Tahoma"/>
            <family val="2"/>
          </rPr>
          <t xml:space="preserve">
Numeric Only</t>
        </r>
      </text>
    </comment>
    <comment ref="L28" authorId="0" shapeId="0">
      <text>
        <r>
          <rPr>
            <b/>
            <sz val="9"/>
            <color indexed="81"/>
            <rFont val="Tahoma"/>
            <family val="2"/>
          </rPr>
          <t>Fendy Tio:</t>
        </r>
        <r>
          <rPr>
            <sz val="9"/>
            <color indexed="81"/>
            <rFont val="Tahoma"/>
            <family val="2"/>
          </rPr>
          <t xml:space="preserve">
Numeric Only</t>
        </r>
      </text>
    </comment>
    <comment ref="M28" authorId="0" shapeId="0">
      <text>
        <r>
          <rPr>
            <b/>
            <sz val="9"/>
            <color indexed="81"/>
            <rFont val="Tahoma"/>
            <family val="2"/>
          </rPr>
          <t>Fendy Tio:</t>
        </r>
        <r>
          <rPr>
            <sz val="9"/>
            <color indexed="81"/>
            <rFont val="Tahoma"/>
            <family val="2"/>
          </rPr>
          <t xml:space="preserve">
Numeric Only</t>
        </r>
      </text>
    </comment>
    <comment ref="B29" authorId="0" shapeId="0">
      <text>
        <r>
          <rPr>
            <b/>
            <sz val="9"/>
            <color indexed="81"/>
            <rFont val="Tahoma"/>
            <family val="2"/>
          </rPr>
          <t>Fendy Tio:</t>
        </r>
        <r>
          <rPr>
            <sz val="9"/>
            <color indexed="81"/>
            <rFont val="Tahoma"/>
            <family val="2"/>
          </rPr>
          <t xml:space="preserve">
Numeric Only</t>
        </r>
      </text>
    </comment>
    <comment ref="C29" authorId="0" shapeId="0">
      <text>
        <r>
          <rPr>
            <b/>
            <sz val="9"/>
            <color indexed="81"/>
            <rFont val="Tahoma"/>
            <family val="2"/>
          </rPr>
          <t>Fendy Tio:</t>
        </r>
        <r>
          <rPr>
            <sz val="9"/>
            <color indexed="81"/>
            <rFont val="Tahoma"/>
            <family val="2"/>
          </rPr>
          <t xml:space="preserve">
Numeric Only</t>
        </r>
      </text>
    </comment>
    <comment ref="D29" authorId="0" shapeId="0">
      <text>
        <r>
          <rPr>
            <b/>
            <sz val="9"/>
            <color indexed="81"/>
            <rFont val="Tahoma"/>
            <family val="2"/>
          </rPr>
          <t>Fendy Tio:</t>
        </r>
        <r>
          <rPr>
            <sz val="9"/>
            <color indexed="81"/>
            <rFont val="Tahoma"/>
            <family val="2"/>
          </rPr>
          <t xml:space="preserve">
Numeric Only</t>
        </r>
      </text>
    </comment>
    <comment ref="E29" authorId="0" shapeId="0">
      <text>
        <r>
          <rPr>
            <b/>
            <sz val="9"/>
            <color indexed="81"/>
            <rFont val="Tahoma"/>
            <family val="2"/>
          </rPr>
          <t>Fendy Tio:</t>
        </r>
        <r>
          <rPr>
            <sz val="9"/>
            <color indexed="81"/>
            <rFont val="Tahoma"/>
            <family val="2"/>
          </rPr>
          <t xml:space="preserve">
Numeric Only</t>
        </r>
      </text>
    </comment>
    <comment ref="F29" authorId="0" shapeId="0">
      <text>
        <r>
          <rPr>
            <b/>
            <sz val="9"/>
            <color indexed="81"/>
            <rFont val="Tahoma"/>
            <family val="2"/>
          </rPr>
          <t>Fendy Tio:</t>
        </r>
        <r>
          <rPr>
            <sz val="9"/>
            <color indexed="81"/>
            <rFont val="Tahoma"/>
            <family val="2"/>
          </rPr>
          <t xml:space="preserve">
Numeric Only</t>
        </r>
      </text>
    </comment>
    <comment ref="G29" authorId="0" shapeId="0">
      <text>
        <r>
          <rPr>
            <b/>
            <sz val="9"/>
            <color indexed="81"/>
            <rFont val="Tahoma"/>
            <family val="2"/>
          </rPr>
          <t>Fendy Tio:</t>
        </r>
        <r>
          <rPr>
            <sz val="9"/>
            <color indexed="81"/>
            <rFont val="Tahoma"/>
            <family val="2"/>
          </rPr>
          <t xml:space="preserve">
Numeric Only</t>
        </r>
      </text>
    </comment>
    <comment ref="H29" authorId="0" shapeId="0">
      <text>
        <r>
          <rPr>
            <b/>
            <sz val="9"/>
            <color indexed="81"/>
            <rFont val="Tahoma"/>
            <family val="2"/>
          </rPr>
          <t>Fendy Tio:</t>
        </r>
        <r>
          <rPr>
            <sz val="9"/>
            <color indexed="81"/>
            <rFont val="Tahoma"/>
            <family val="2"/>
          </rPr>
          <t xml:space="preserve">
Numeric Only</t>
        </r>
      </text>
    </comment>
    <comment ref="I29" authorId="0" shapeId="0">
      <text>
        <r>
          <rPr>
            <b/>
            <sz val="9"/>
            <color indexed="81"/>
            <rFont val="Tahoma"/>
            <family val="2"/>
          </rPr>
          <t>Fendy Tio:</t>
        </r>
        <r>
          <rPr>
            <sz val="9"/>
            <color indexed="81"/>
            <rFont val="Tahoma"/>
            <family val="2"/>
          </rPr>
          <t xml:space="preserve">
Numeric Only</t>
        </r>
      </text>
    </comment>
    <comment ref="J29" authorId="0" shapeId="0">
      <text>
        <r>
          <rPr>
            <b/>
            <sz val="9"/>
            <color indexed="81"/>
            <rFont val="Tahoma"/>
            <family val="2"/>
          </rPr>
          <t>Fendy Tio:</t>
        </r>
        <r>
          <rPr>
            <sz val="9"/>
            <color indexed="81"/>
            <rFont val="Tahoma"/>
            <family val="2"/>
          </rPr>
          <t xml:space="preserve">
Numeric Only</t>
        </r>
      </text>
    </comment>
    <comment ref="K29" authorId="0" shapeId="0">
      <text>
        <r>
          <rPr>
            <b/>
            <sz val="9"/>
            <color indexed="81"/>
            <rFont val="Tahoma"/>
            <family val="2"/>
          </rPr>
          <t>Fendy Tio:</t>
        </r>
        <r>
          <rPr>
            <sz val="9"/>
            <color indexed="81"/>
            <rFont val="Tahoma"/>
            <family val="2"/>
          </rPr>
          <t xml:space="preserve">
Numeric Only</t>
        </r>
      </text>
    </comment>
    <comment ref="L29" authorId="0" shapeId="0">
      <text>
        <r>
          <rPr>
            <b/>
            <sz val="9"/>
            <color indexed="81"/>
            <rFont val="Tahoma"/>
            <family val="2"/>
          </rPr>
          <t>Fendy Tio:</t>
        </r>
        <r>
          <rPr>
            <sz val="9"/>
            <color indexed="81"/>
            <rFont val="Tahoma"/>
            <family val="2"/>
          </rPr>
          <t xml:space="preserve">
Numeric Only</t>
        </r>
      </text>
    </comment>
    <comment ref="M29" authorId="0" shapeId="0">
      <text>
        <r>
          <rPr>
            <b/>
            <sz val="9"/>
            <color indexed="81"/>
            <rFont val="Tahoma"/>
            <family val="2"/>
          </rPr>
          <t>Fendy Tio:</t>
        </r>
        <r>
          <rPr>
            <sz val="9"/>
            <color indexed="81"/>
            <rFont val="Tahoma"/>
            <family val="2"/>
          </rPr>
          <t xml:space="preserve">
Numeric Only</t>
        </r>
      </text>
    </comment>
  </commentList>
</comments>
</file>

<file path=xl/comments4.xml><?xml version="1.0" encoding="utf-8"?>
<comments xmlns="http://schemas.openxmlformats.org/spreadsheetml/2006/main">
  <authors>
    <author>Fendy Tio</author>
  </authors>
  <commentList>
    <comment ref="B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C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D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B19" authorId="0" shapeId="0">
      <text>
        <r>
          <rPr>
            <b/>
            <sz val="9"/>
            <color indexed="81"/>
            <rFont val="Tahoma"/>
            <family val="2"/>
          </rPr>
          <t>Fendy Tio:</t>
        </r>
        <r>
          <rPr>
            <sz val="9"/>
            <color indexed="81"/>
            <rFont val="Tahoma"/>
            <family val="2"/>
          </rPr>
          <t xml:space="preserve">
Numeric Only</t>
        </r>
      </text>
    </comment>
    <comment ref="C19" authorId="0" shapeId="0">
      <text>
        <r>
          <rPr>
            <b/>
            <sz val="9"/>
            <color indexed="81"/>
            <rFont val="Tahoma"/>
            <family val="2"/>
          </rPr>
          <t>Fendy Tio:</t>
        </r>
        <r>
          <rPr>
            <sz val="9"/>
            <color indexed="81"/>
            <rFont val="Tahoma"/>
            <family val="2"/>
          </rPr>
          <t xml:space="preserve">
Numeric Only</t>
        </r>
      </text>
    </comment>
    <comment ref="D19" authorId="0" shapeId="0">
      <text>
        <r>
          <rPr>
            <b/>
            <sz val="9"/>
            <color indexed="81"/>
            <rFont val="Tahoma"/>
            <family val="2"/>
          </rPr>
          <t>Fendy Tio:</t>
        </r>
        <r>
          <rPr>
            <sz val="9"/>
            <color indexed="81"/>
            <rFont val="Tahoma"/>
            <family val="2"/>
          </rPr>
          <t xml:space="preserve">
Numeric Only</t>
        </r>
      </text>
    </comment>
    <comment ref="E19" authorId="0" shapeId="0">
      <text>
        <r>
          <rPr>
            <b/>
            <sz val="9"/>
            <color indexed="81"/>
            <rFont val="Tahoma"/>
            <family val="2"/>
          </rPr>
          <t>Fendy Tio:</t>
        </r>
        <r>
          <rPr>
            <sz val="9"/>
            <color indexed="81"/>
            <rFont val="Tahoma"/>
            <family val="2"/>
          </rPr>
          <t xml:space="preserve">
Numeric Only</t>
        </r>
      </text>
    </comment>
    <comment ref="F19" authorId="0" shapeId="0">
      <text>
        <r>
          <rPr>
            <b/>
            <sz val="9"/>
            <color indexed="81"/>
            <rFont val="Tahoma"/>
            <family val="2"/>
          </rPr>
          <t>Fendy Tio:</t>
        </r>
        <r>
          <rPr>
            <sz val="9"/>
            <color indexed="81"/>
            <rFont val="Tahoma"/>
            <family val="2"/>
          </rPr>
          <t xml:space="preserve">
Numeric Only</t>
        </r>
      </text>
    </comment>
    <comment ref="G19" authorId="0" shapeId="0">
      <text>
        <r>
          <rPr>
            <b/>
            <sz val="9"/>
            <color indexed="81"/>
            <rFont val="Tahoma"/>
            <family val="2"/>
          </rPr>
          <t>Fendy Tio:</t>
        </r>
        <r>
          <rPr>
            <sz val="9"/>
            <color indexed="81"/>
            <rFont val="Tahoma"/>
            <family val="2"/>
          </rPr>
          <t xml:space="preserve">
Numeric Only</t>
        </r>
      </text>
    </comment>
    <comment ref="H19" authorId="0" shapeId="0">
      <text>
        <r>
          <rPr>
            <b/>
            <sz val="9"/>
            <color indexed="81"/>
            <rFont val="Tahoma"/>
            <family val="2"/>
          </rPr>
          <t>Fendy Tio:</t>
        </r>
        <r>
          <rPr>
            <sz val="9"/>
            <color indexed="81"/>
            <rFont val="Tahoma"/>
            <family val="2"/>
          </rPr>
          <t xml:space="preserve">
Numeric Only</t>
        </r>
      </text>
    </comment>
  </commentList>
</comments>
</file>

<file path=xl/comments5.xml><?xml version="1.0" encoding="utf-8"?>
<comments xmlns="http://schemas.openxmlformats.org/spreadsheetml/2006/main">
  <authors>
    <author>Fendy Tio</author>
  </authors>
  <commentList>
    <comment ref="I14" authorId="0" shapeId="0">
      <text>
        <r>
          <rPr>
            <b/>
            <sz val="9"/>
            <color indexed="81"/>
            <rFont val="Tahoma"/>
            <family val="2"/>
          </rPr>
          <t>Fendy Tio:</t>
        </r>
        <r>
          <rPr>
            <sz val="9"/>
            <color indexed="81"/>
            <rFont val="Tahoma"/>
            <family val="2"/>
          </rPr>
          <t xml:space="preserve">
input degan 'New' atau 'Select' dengan format New;Select</t>
        </r>
      </text>
    </comment>
    <comment ref="J14" authorId="0" shapeId="0">
      <text>
        <r>
          <rPr>
            <b/>
            <sz val="9"/>
            <color indexed="81"/>
            <rFont val="Tahoma"/>
            <family val="2"/>
          </rPr>
          <t>Fendy Tio:</t>
        </r>
        <r>
          <rPr>
            <sz val="9"/>
            <color indexed="81"/>
            <rFont val="Tahoma"/>
            <family val="2"/>
          </rPr>
          <t xml:space="preserve">
input degan 'New' atau 'Select' dengan format New;Select</t>
        </r>
      </text>
    </comment>
    <comment ref="AJ14" authorId="0" shapeId="0">
      <text>
        <r>
          <rPr>
            <b/>
            <sz val="9"/>
            <color indexed="81"/>
            <rFont val="Tahoma"/>
            <family val="2"/>
          </rPr>
          <t>Fendy Tio:</t>
        </r>
        <r>
          <rPr>
            <sz val="9"/>
            <color indexed="81"/>
            <rFont val="Tahoma"/>
            <family val="2"/>
          </rPr>
          <t xml:space="preserve">
input degan 'New' atau 'Select' dengan format New;Select</t>
        </r>
      </text>
    </comment>
    <comment ref="I17" authorId="0" shapeId="0">
      <text>
        <r>
          <rPr>
            <b/>
            <sz val="9"/>
            <color indexed="81"/>
            <rFont val="Tahoma"/>
            <family val="2"/>
          </rPr>
          <t>Fendy Tio:</t>
        </r>
        <r>
          <rPr>
            <sz val="9"/>
            <color indexed="81"/>
            <rFont val="Tahoma"/>
            <family val="2"/>
          </rPr>
          <t xml:space="preserve">
input degan 'New' atau 'Select' dengan format New;Select</t>
        </r>
      </text>
    </comment>
    <comment ref="J17" authorId="0" shapeId="0">
      <text>
        <r>
          <rPr>
            <b/>
            <sz val="9"/>
            <color indexed="81"/>
            <rFont val="Tahoma"/>
            <family val="2"/>
          </rPr>
          <t>Fendy Tio:</t>
        </r>
        <r>
          <rPr>
            <sz val="9"/>
            <color indexed="81"/>
            <rFont val="Tahoma"/>
            <family val="2"/>
          </rPr>
          <t xml:space="preserve">
input degan 'New' atau 'Select' dengan format New;Select</t>
        </r>
      </text>
    </comment>
    <comment ref="I20" authorId="0" shapeId="0">
      <text>
        <r>
          <rPr>
            <b/>
            <sz val="9"/>
            <color indexed="81"/>
            <rFont val="Tahoma"/>
            <family val="2"/>
          </rPr>
          <t>Fendy Tio:</t>
        </r>
        <r>
          <rPr>
            <sz val="9"/>
            <color indexed="81"/>
            <rFont val="Tahoma"/>
            <family val="2"/>
          </rPr>
          <t xml:space="preserve">
input degan 'New' atau 'Select' dengan format New;Select</t>
        </r>
      </text>
    </comment>
    <comment ref="J20" authorId="0" shapeId="0">
      <text>
        <r>
          <rPr>
            <b/>
            <sz val="9"/>
            <color indexed="81"/>
            <rFont val="Tahoma"/>
            <family val="2"/>
          </rPr>
          <t>Fendy Tio:</t>
        </r>
        <r>
          <rPr>
            <sz val="9"/>
            <color indexed="81"/>
            <rFont val="Tahoma"/>
            <family val="2"/>
          </rPr>
          <t xml:space="preserve">
input degan 'New' atau 'Select' dengan format New;Select</t>
        </r>
      </text>
    </comment>
  </commentList>
</comments>
</file>

<file path=xl/comments6.xml><?xml version="1.0" encoding="utf-8"?>
<comments xmlns="http://schemas.openxmlformats.org/spreadsheetml/2006/main">
  <authors>
    <author>Fendy Tio</author>
    <author>Jeremy Andreas</author>
  </authors>
  <commentList>
    <comment ref="B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C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A18" authorId="1" shapeId="0">
      <text>
        <r>
          <rPr>
            <b/>
            <sz val="9"/>
            <color indexed="81"/>
            <rFont val="Tahoma"/>
            <family val="2"/>
          </rPr>
          <t>Jeremy Andreas:</t>
        </r>
        <r>
          <rPr>
            <sz val="9"/>
            <color indexed="81"/>
            <rFont val="Tahoma"/>
            <family val="2"/>
          </rPr>
          <t xml:space="preserve">
diisi yes/no</t>
        </r>
      </text>
    </comment>
  </commentList>
</comments>
</file>

<file path=xl/comments7.xml><?xml version="1.0" encoding="utf-8"?>
<comments xmlns="http://schemas.openxmlformats.org/spreadsheetml/2006/main">
  <authors>
    <author>Fendy Tio</author>
    <author>Jeremy Andreas</author>
  </authors>
  <commentList>
    <comment ref="L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M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A23" authorId="1" shapeId="0">
      <text>
        <r>
          <rPr>
            <b/>
            <sz val="9"/>
            <color indexed="81"/>
            <rFont val="Tahoma"/>
            <family val="2"/>
          </rPr>
          <t>Jeremy Andreas:</t>
        </r>
        <r>
          <rPr>
            <sz val="9"/>
            <color indexed="81"/>
            <rFont val="Tahoma"/>
            <family val="2"/>
          </rPr>
          <t xml:space="preserve">
wajib isi jika interest type = float rate</t>
        </r>
      </text>
    </comment>
    <comment ref="A26" authorId="1" shapeId="0">
      <text>
        <r>
          <rPr>
            <b/>
            <sz val="9"/>
            <color indexed="81"/>
            <rFont val="Tahoma"/>
            <family val="2"/>
          </rPr>
          <t>Jeremy Andreas:</t>
        </r>
        <r>
          <rPr>
            <sz val="9"/>
            <color indexed="81"/>
            <rFont val="Tahoma"/>
            <family val="2"/>
          </rPr>
          <t xml:space="preserve">
wajib isi jika wop = autodebit (jika ada akun bank)</t>
        </r>
      </text>
    </comment>
    <comment ref="L26" authorId="1" shapeId="0">
      <text>
        <r>
          <rPr>
            <b/>
            <sz val="9"/>
            <color indexed="81"/>
            <rFont val="Tahoma"/>
            <family val="2"/>
          </rPr>
          <t>Jeremy Andreas:</t>
        </r>
        <r>
          <rPr>
            <sz val="9"/>
            <color indexed="81"/>
            <rFont val="Tahoma"/>
            <family val="2"/>
          </rPr>
          <t xml:space="preserve">
input manual tanpa ddl karena setiap cust mempunyai bank account yang berbeda-beda</t>
        </r>
      </text>
    </comment>
    <comment ref="M26" authorId="1" shapeId="0">
      <text>
        <r>
          <rPr>
            <b/>
            <sz val="9"/>
            <color indexed="81"/>
            <rFont val="Tahoma"/>
            <family val="2"/>
          </rPr>
          <t>Jeremy Andreas:</t>
        </r>
        <r>
          <rPr>
            <sz val="9"/>
            <color indexed="81"/>
            <rFont val="Tahoma"/>
            <family val="2"/>
          </rPr>
          <t xml:space="preserve">
input manual tanpa ddl karena setiap cust mempunyai bank account yang berbeda-beda</t>
        </r>
      </text>
    </comment>
    <comment ref="A30" authorId="1" shapeId="0">
      <text>
        <r>
          <rPr>
            <b/>
            <sz val="9"/>
            <color indexed="81"/>
            <rFont val="Tahoma"/>
            <family val="2"/>
          </rPr>
          <t>Jeremy Andreas:</t>
        </r>
        <r>
          <rPr>
            <sz val="9"/>
            <color indexed="81"/>
            <rFont val="Tahoma"/>
            <family val="2"/>
          </rPr>
          <t xml:space="preserve">
Jika copy address dikosongkan, maka wajib input alamat lengkap</t>
        </r>
      </text>
    </comment>
    <comment ref="L30" authorId="1" shapeId="0">
      <text>
        <r>
          <rPr>
            <sz val="11"/>
            <color theme="1"/>
            <rFont val="Calibri"/>
            <family val="2"/>
            <scheme val="minor"/>
          </rPr>
          <t>Jeremy Andreas:
bisa dikosongkan jika tidak ingin copy address</t>
        </r>
      </text>
    </comment>
    <comment ref="M30" authorId="1" shapeId="0">
      <text>
        <r>
          <rPr>
            <sz val="11"/>
            <color theme="1"/>
            <rFont val="Calibri"/>
            <family val="2"/>
            <scheme val="minor"/>
          </rPr>
          <t>Jeremy Andreas:
bisa dikosongkan jika tidak ingin copy address</t>
        </r>
      </text>
    </comment>
    <comment ref="A31" authorId="1" shapeId="0">
      <text>
        <r>
          <rPr>
            <b/>
            <sz val="9"/>
            <color indexed="81"/>
            <rFont val="Tahoma"/>
            <family val="2"/>
          </rPr>
          <t>Jeremy Andreas:</t>
        </r>
        <r>
          <rPr>
            <sz val="9"/>
            <color indexed="81"/>
            <rFont val="Tahoma"/>
            <family val="2"/>
          </rPr>
          <t xml:space="preserve">
tidak perlu isi jika copy address, wajib isi jika tidak copy address</t>
        </r>
      </text>
    </comment>
    <comment ref="A51" authorId="1" shapeId="0">
      <text>
        <r>
          <rPr>
            <b/>
            <sz val="9"/>
            <color indexed="81"/>
            <rFont val="Tahoma"/>
            <family val="2"/>
          </rPr>
          <t>Jeremy Andreas:</t>
        </r>
        <r>
          <rPr>
            <sz val="9"/>
            <color indexed="81"/>
            <rFont val="Tahoma"/>
            <family val="2"/>
          </rPr>
          <t xml:space="preserve">
Muncul dan bisa diisi jika characteristic of credit = credit / pembayaran yang di restrukturisasi</t>
        </r>
      </text>
    </comment>
    <comment ref="A52" authorId="1" shapeId="0">
      <text>
        <r>
          <rPr>
            <b/>
            <sz val="9"/>
            <color indexed="81"/>
            <rFont val="Tahoma"/>
            <family val="2"/>
          </rPr>
          <t>Jeremy Andreas:</t>
        </r>
        <r>
          <rPr>
            <sz val="9"/>
            <color indexed="81"/>
            <rFont val="Tahoma"/>
            <family val="2"/>
          </rPr>
          <t xml:space="preserve">
Muncul dan wajib diisi jika characteristic of credit = Credit / Pembayaran yang di restrukturisasi</t>
        </r>
      </text>
    </comment>
    <comment ref="A57" authorId="1" shapeId="0">
      <text>
        <r>
          <rPr>
            <b/>
            <sz val="9"/>
            <color indexed="81"/>
            <rFont val="Tahoma"/>
            <family val="2"/>
          </rPr>
          <t>Jeremy Andreas:</t>
        </r>
        <r>
          <rPr>
            <sz val="9"/>
            <color indexed="81"/>
            <rFont val="Tahoma"/>
            <family val="2"/>
          </rPr>
          <t xml:space="preserve">
Diisi dalam numeric</t>
        </r>
      </text>
    </comment>
    <comment ref="A58" authorId="1" shapeId="0">
      <text>
        <r>
          <rPr>
            <b/>
            <sz val="9"/>
            <color indexed="81"/>
            <rFont val="Tahoma"/>
            <family val="2"/>
          </rPr>
          <t xml:space="preserve">Jeremy Andreas:
</t>
        </r>
        <r>
          <rPr>
            <sz val="9"/>
            <color indexed="81"/>
            <rFont val="Tahoma"/>
            <family val="2"/>
          </rPr>
          <t>Isian dalam format
MM/DD/YYYY</t>
        </r>
      </text>
    </comment>
    <comment ref="A61" authorId="1" shapeId="0">
      <text>
        <r>
          <rPr>
            <b/>
            <sz val="9"/>
            <color indexed="81"/>
            <rFont val="Tahoma"/>
            <family val="2"/>
          </rPr>
          <t>Jeremy Andreas:</t>
        </r>
        <r>
          <rPr>
            <sz val="9"/>
            <color indexed="81"/>
            <rFont val="Tahoma"/>
            <family val="2"/>
          </rPr>
          <t xml:space="preserve">
Diisi dalam numeric</t>
        </r>
      </text>
    </comment>
    <comment ref="L63" authorId="1" shapeId="0">
      <text>
        <r>
          <rPr>
            <b/>
            <sz val="9"/>
            <color indexed="81"/>
            <rFont val="Tahoma"/>
            <family val="2"/>
          </rPr>
          <t>Jeremy Andreas:</t>
        </r>
        <r>
          <rPr>
            <sz val="9"/>
            <color indexed="81"/>
            <rFont val="Tahoma"/>
            <family val="2"/>
          </rPr>
          <t xml:space="preserve">
dalam bentuk array</t>
        </r>
      </text>
    </comment>
    <comment ref="M63" authorId="1" shapeId="0">
      <text>
        <r>
          <rPr>
            <b/>
            <sz val="9"/>
            <color indexed="81"/>
            <rFont val="Tahoma"/>
            <family val="2"/>
          </rPr>
          <t>Jeremy Andreas:</t>
        </r>
        <r>
          <rPr>
            <sz val="9"/>
            <color indexed="81"/>
            <rFont val="Tahoma"/>
            <family val="2"/>
          </rPr>
          <t xml:space="preserve">
dalam bentuk array</t>
        </r>
      </text>
    </comment>
    <comment ref="L64" authorId="1" shapeId="0">
      <text>
        <r>
          <rPr>
            <b/>
            <sz val="9"/>
            <color indexed="81"/>
            <rFont val="Tahoma"/>
            <family val="2"/>
          </rPr>
          <t>Jeremy Andreas:</t>
        </r>
        <r>
          <rPr>
            <sz val="9"/>
            <color indexed="81"/>
            <rFont val="Tahoma"/>
            <family val="2"/>
          </rPr>
          <t xml:space="preserve">
dalam bentuk array</t>
        </r>
      </text>
    </comment>
    <comment ref="M64" authorId="1" shapeId="0">
      <text>
        <r>
          <rPr>
            <b/>
            <sz val="9"/>
            <color indexed="81"/>
            <rFont val="Tahoma"/>
            <family val="2"/>
          </rPr>
          <t>Jeremy Andreas:</t>
        </r>
        <r>
          <rPr>
            <sz val="9"/>
            <color indexed="81"/>
            <rFont val="Tahoma"/>
            <family val="2"/>
          </rPr>
          <t xml:space="preserve">
dalam bentuk array</t>
        </r>
      </text>
    </comment>
    <comment ref="L65" authorId="1" shapeId="0">
      <text>
        <r>
          <rPr>
            <b/>
            <sz val="9"/>
            <color indexed="81"/>
            <rFont val="Tahoma"/>
            <family val="2"/>
          </rPr>
          <t>Jeremy Andreas:</t>
        </r>
        <r>
          <rPr>
            <sz val="9"/>
            <color indexed="81"/>
            <rFont val="Tahoma"/>
            <family val="2"/>
          </rPr>
          <t xml:space="preserve">
dalam bentuk array</t>
        </r>
      </text>
    </comment>
    <comment ref="M65" authorId="1" shapeId="0">
      <text>
        <r>
          <rPr>
            <b/>
            <sz val="9"/>
            <color indexed="81"/>
            <rFont val="Tahoma"/>
            <family val="2"/>
          </rPr>
          <t>Jeremy Andreas:</t>
        </r>
        <r>
          <rPr>
            <sz val="9"/>
            <color indexed="81"/>
            <rFont val="Tahoma"/>
            <family val="2"/>
          </rPr>
          <t xml:space="preserve">
dalam bentuk array</t>
        </r>
      </text>
    </comment>
  </commentList>
</comments>
</file>

<file path=xl/comments8.xml><?xml version="1.0" encoding="utf-8"?>
<comments xmlns="http://schemas.openxmlformats.org/spreadsheetml/2006/main">
  <authors>
    <author>Fendy Tio</author>
    <author>Jeremy Andreas</author>
  </authors>
  <commentList>
    <comment ref="N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O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P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Q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A23" authorId="1" shapeId="0">
      <text>
        <r>
          <rPr>
            <b/>
            <sz val="9"/>
            <color indexed="81"/>
            <rFont val="Tahoma"/>
            <family val="2"/>
          </rPr>
          <t>Jeremy Andreas:</t>
        </r>
        <r>
          <rPr>
            <sz val="9"/>
            <color indexed="81"/>
            <rFont val="Tahoma"/>
            <family val="2"/>
          </rPr>
          <t xml:space="preserve">
Format MM/DD/YYYY</t>
        </r>
      </text>
    </comment>
  </commentList>
</comments>
</file>

<file path=xl/comments9.xml><?xml version="1.0" encoding="utf-8"?>
<comments xmlns="http://schemas.openxmlformats.org/spreadsheetml/2006/main">
  <authors>
    <author>Fendy Tio</author>
    <author>Jeremy Andreas</author>
  </authors>
  <commentList>
    <comment ref="Q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R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S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T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A12" authorId="1" shapeId="0">
      <text>
        <r>
          <rPr>
            <b/>
            <sz val="9"/>
            <color indexed="81"/>
            <rFont val="Tahoma"/>
            <family val="2"/>
          </rPr>
          <t>Jeremy Andreas:</t>
        </r>
        <r>
          <rPr>
            <sz val="9"/>
            <color indexed="81"/>
            <rFont val="Tahoma"/>
            <family val="2"/>
          </rPr>
          <t xml:space="preserve">
Jika Insured By Customer, hanya perlu mengisi bagian customer. Jika insured by multifinance, hanya perlu mengisi bagian company. Jika insured by customer-multifinance, perlu mengisi keduanya. Jika insured by off system, tidak perlu mengisi keduanya.</t>
        </r>
      </text>
    </comment>
    <comment ref="A15" authorId="1" shapeId="0">
      <text>
        <r>
          <rPr>
            <sz val="11"/>
            <color theme="1"/>
            <rFont val="Calibri"/>
            <family val="2"/>
            <scheme val="minor"/>
          </rPr>
          <t>Jeremy Andreas:
numeric</t>
        </r>
      </text>
    </comment>
    <comment ref="A16" authorId="1" shapeId="0">
      <text>
        <r>
          <rPr>
            <sz val="11"/>
            <color theme="1"/>
            <rFont val="Calibri"/>
            <family val="2"/>
            <scheme val="minor"/>
          </rPr>
          <t>Jeremy Andreas:
numeric</t>
        </r>
      </text>
    </comment>
    <comment ref="A18" authorId="1" shapeId="0">
      <text>
        <r>
          <rPr>
            <sz val="11"/>
            <color theme="1"/>
            <rFont val="Calibri"/>
            <family val="2"/>
            <scheme val="minor"/>
          </rPr>
          <t>Jeremy Andreas:
MM/DD/YYYY format date</t>
        </r>
      </text>
    </comment>
    <comment ref="A19" authorId="1" shapeId="0">
      <text>
        <r>
          <rPr>
            <sz val="11"/>
            <color theme="1"/>
            <rFont val="Calibri"/>
            <family val="2"/>
            <scheme val="minor"/>
          </rPr>
          <t>Jeremy Andreas:
MM/DD/YYYY format date</t>
        </r>
      </text>
    </comment>
    <comment ref="A23" authorId="1" shapeId="0">
      <text>
        <r>
          <rPr>
            <sz val="11"/>
            <color theme="1"/>
            <rFont val="Calibri"/>
            <family val="2"/>
            <scheme val="minor"/>
          </rPr>
          <t>Jeremy Andreas:
numeric</t>
        </r>
      </text>
    </comment>
    <comment ref="A28" authorId="1" shapeId="0">
      <text>
        <r>
          <rPr>
            <sz val="11"/>
            <color theme="1"/>
            <rFont val="Calibri"/>
            <family val="2"/>
            <scheme val="minor"/>
          </rPr>
          <t>Jeremy Andreas:
numeric, wajib diisi jika Cover Period = Partial Tenor atau Over Tenor. Jika cover period = partial tenor, insurance length &lt; tenor. Jika cover period = over tenor, insurance length &gt; tenor.</t>
        </r>
      </text>
    </comment>
    <comment ref="A30" authorId="1" shapeId="0">
      <text>
        <r>
          <rPr>
            <sz val="11"/>
            <color theme="1"/>
            <rFont val="Calibri"/>
            <family val="2"/>
            <scheme val="minor"/>
          </rPr>
          <t>Jeremy Andreas:
jika yes, tidak perlu diisi admin fee &amp; customer stampduty fee. Jika no, perlu mengisinya</t>
        </r>
      </text>
    </comment>
    <comment ref="A31" authorId="1" shapeId="0">
      <text>
        <r>
          <rPr>
            <sz val="11"/>
            <color theme="1"/>
            <rFont val="Calibri"/>
            <family val="2"/>
            <scheme val="minor"/>
          </rPr>
          <t>Jeremy Andreas:
numeric</t>
        </r>
      </text>
    </comment>
    <comment ref="A32" authorId="1" shapeId="0">
      <text>
        <r>
          <rPr>
            <sz val="11"/>
            <color theme="1"/>
            <rFont val="Calibri"/>
            <family val="2"/>
            <scheme val="minor"/>
          </rPr>
          <t>Jeremy Andreas:
numeric</t>
        </r>
      </text>
    </comment>
    <comment ref="A45" authorId="1" shapeId="0">
      <text>
        <r>
          <rPr>
            <b/>
            <sz val="9"/>
            <color indexed="81"/>
            <rFont val="Tahoma"/>
            <family val="2"/>
          </rPr>
          <t>Jeremy Andreas:</t>
        </r>
        <r>
          <rPr>
            <sz val="9"/>
            <color indexed="81"/>
            <rFont val="Tahoma"/>
            <family val="2"/>
          </rPr>
          <t xml:space="preserve">
diisi yes/no sesuai dengan urutan year num, menggunakan pemisah/delimiter ;</t>
        </r>
      </text>
    </comment>
    <comment ref="A46" authorId="1" shapeId="0">
      <text>
        <r>
          <rPr>
            <b/>
            <sz val="9"/>
            <color indexed="81"/>
            <rFont val="Tahoma"/>
            <family val="2"/>
          </rPr>
          <t>Jeremy Andreas:</t>
        </r>
        <r>
          <rPr>
            <sz val="9"/>
            <color indexed="81"/>
            <rFont val="Tahoma"/>
            <family val="2"/>
          </rPr>
          <t xml:space="preserve">
dapat diisi sesuai urutan yearnum menggunakan delimiter ;</t>
        </r>
      </text>
    </comment>
    <comment ref="Q46" authorId="1" shapeId="0">
      <text>
        <r>
          <rPr>
            <b/>
            <sz val="9"/>
            <color indexed="81"/>
            <rFont val="Tahoma"/>
            <family val="2"/>
          </rPr>
          <t>Jeremy Andreas:</t>
        </r>
        <r>
          <rPr>
            <sz val="9"/>
            <color indexed="81"/>
            <rFont val="Tahoma"/>
            <family val="2"/>
          </rPr>
          <t xml:space="preserve">
dapat diisi customer/multifinance</t>
        </r>
      </text>
    </comment>
    <comment ref="R46" authorId="1" shapeId="0">
      <text>
        <r>
          <rPr>
            <b/>
            <sz val="9"/>
            <color indexed="81"/>
            <rFont val="Tahoma"/>
            <family val="2"/>
          </rPr>
          <t>Jeremy Andreas:</t>
        </r>
        <r>
          <rPr>
            <sz val="9"/>
            <color indexed="81"/>
            <rFont val="Tahoma"/>
            <family val="2"/>
          </rPr>
          <t xml:space="preserve">
dapat diisi customer/multifinance</t>
        </r>
      </text>
    </comment>
    <comment ref="S46" authorId="1" shapeId="0">
      <text>
        <r>
          <rPr>
            <b/>
            <sz val="9"/>
            <color indexed="81"/>
            <rFont val="Tahoma"/>
            <family val="2"/>
          </rPr>
          <t>Jeremy Andreas:</t>
        </r>
        <r>
          <rPr>
            <sz val="9"/>
            <color indexed="81"/>
            <rFont val="Tahoma"/>
            <family val="2"/>
          </rPr>
          <t xml:space="preserve">
dapat diisi customer/multifinance</t>
        </r>
      </text>
    </comment>
    <comment ref="T46" authorId="1" shapeId="0">
      <text>
        <r>
          <rPr>
            <b/>
            <sz val="9"/>
            <color indexed="81"/>
            <rFont val="Tahoma"/>
            <family val="2"/>
          </rPr>
          <t>Jeremy Andreas:</t>
        </r>
        <r>
          <rPr>
            <sz val="9"/>
            <color indexed="81"/>
            <rFont val="Tahoma"/>
            <family val="2"/>
          </rPr>
          <t xml:space="preserve">
dapat diisi customer/multifinance</t>
        </r>
      </text>
    </comment>
    <comment ref="A47" authorId="1" shapeId="0">
      <text>
        <r>
          <rPr>
            <b/>
            <sz val="9"/>
            <color indexed="81"/>
            <rFont val="Tahoma"/>
            <family val="2"/>
          </rPr>
          <t>Jeremy Andreas:</t>
        </r>
        <r>
          <rPr>
            <sz val="9"/>
            <color indexed="81"/>
            <rFont val="Tahoma"/>
            <family val="2"/>
          </rPr>
          <t xml:space="preserve">
dapat diisi sesuai urutan yearnum menggunakan delimiter ;</t>
        </r>
      </text>
    </comment>
    <comment ref="A48" authorId="1" shapeId="0">
      <text>
        <r>
          <rPr>
            <b/>
            <sz val="9"/>
            <color indexed="81"/>
            <rFont val="Tahoma"/>
            <family val="2"/>
          </rPr>
          <t>Jeremy Andreas:</t>
        </r>
        <r>
          <rPr>
            <sz val="9"/>
            <color indexed="81"/>
            <rFont val="Tahoma"/>
            <family val="2"/>
          </rPr>
          <t xml:space="preserve">
dapat diisi sesuai urutan yearnum menggunakan delimiter ;</t>
        </r>
      </text>
    </comment>
    <comment ref="A50" authorId="1" shapeId="0">
      <text>
        <r>
          <rPr>
            <b/>
            <sz val="9"/>
            <color indexed="81"/>
            <rFont val="Tahoma"/>
            <family val="2"/>
          </rPr>
          <t>Jeremy Andreas:</t>
        </r>
        <r>
          <rPr>
            <sz val="9"/>
            <color indexed="81"/>
            <rFont val="Tahoma"/>
            <family val="2"/>
          </rPr>
          <t xml:space="preserve">
diisi yes/no dalam array jika ingin mengubah default (apply to all) sesuai urutan yearnum, jika tidak diisi maka akan mengikuti nilai dari apply to all, diisi menggunakan delimiter ;</t>
        </r>
      </text>
    </comment>
    <comment ref="A51" authorId="1" shapeId="0">
      <text>
        <r>
          <rPr>
            <b/>
            <sz val="9"/>
            <color indexed="81"/>
            <rFont val="Tahoma"/>
            <family val="2"/>
          </rPr>
          <t>Jeremy Andreas:</t>
        </r>
        <r>
          <rPr>
            <sz val="9"/>
            <color indexed="81"/>
            <rFont val="Tahoma"/>
            <family val="2"/>
          </rPr>
          <t xml:space="preserve">
diisi yes/no dalam array jika ingin mengubah default (apply to all) sesuai urutan yearnum, jika tidak diisi maka akan mengikuti nilai dari apply to all, diisi menggunakan delimiter ;</t>
        </r>
      </text>
    </comment>
    <comment ref="A52" authorId="1" shapeId="0">
      <text>
        <r>
          <rPr>
            <b/>
            <sz val="9"/>
            <color indexed="81"/>
            <rFont val="Tahoma"/>
            <family val="2"/>
          </rPr>
          <t>Jeremy Andreas:</t>
        </r>
        <r>
          <rPr>
            <sz val="9"/>
            <color indexed="81"/>
            <rFont val="Tahoma"/>
            <family val="2"/>
          </rPr>
          <t xml:space="preserve">
diisi yes/no dalam array jika ingin mengubah default (apply to all) sesuai urutan yearnum, jika tidak diisi maka akan mengikuti nilai dari apply to all, diisi menggunakan delimiter ;</t>
        </r>
      </text>
    </comment>
    <comment ref="A53" authorId="1" shapeId="0">
      <text>
        <r>
          <rPr>
            <b/>
            <sz val="9"/>
            <color indexed="81"/>
            <rFont val="Tahoma"/>
            <family val="2"/>
          </rPr>
          <t>Jeremy Andreas:</t>
        </r>
        <r>
          <rPr>
            <sz val="9"/>
            <color indexed="81"/>
            <rFont val="Tahoma"/>
            <family val="2"/>
          </rPr>
          <t xml:space="preserve">
diisi yes/no dalam array jika ingin mengubah default (apply to all) sesuai urutan yearnum, jika tidak diisi maka akan mengikuti nilai dari apply to all, diisi menggunakan delimiter ;</t>
        </r>
      </text>
    </comment>
    <comment ref="A54" authorId="1" shapeId="0">
      <text>
        <r>
          <rPr>
            <b/>
            <sz val="9"/>
            <color indexed="81"/>
            <rFont val="Tahoma"/>
            <family val="2"/>
          </rPr>
          <t>Jeremy Andreas:</t>
        </r>
        <r>
          <rPr>
            <sz val="9"/>
            <color indexed="81"/>
            <rFont val="Tahoma"/>
            <family val="2"/>
          </rPr>
          <t xml:space="preserve">
diisi yes/no dalam array jika ingin mengubah default (apply to all) sesuai urutan yearnum, jika tidak diisi maka akan mengikuti nilai dari apply to all, diisi menggunakan delimiter ;</t>
        </r>
      </text>
    </comment>
    <comment ref="A55" authorId="1" shapeId="0">
      <text>
        <r>
          <rPr>
            <b/>
            <sz val="9"/>
            <color indexed="81"/>
            <rFont val="Tahoma"/>
            <family val="2"/>
          </rPr>
          <t>Jeremy Andreas:</t>
        </r>
        <r>
          <rPr>
            <sz val="9"/>
            <color indexed="81"/>
            <rFont val="Tahoma"/>
            <family val="2"/>
          </rPr>
          <t xml:space="preserve">
diisi yes/no dalam array jika ingin mengubah default (apply to all) sesuai urutan yearnum, jika tidak diisi maka akan mengikuti nilai dari apply to all, diisi menggunakan delimiter ;</t>
        </r>
      </text>
    </comment>
    <comment ref="A56" authorId="1" shapeId="0">
      <text>
        <r>
          <rPr>
            <b/>
            <sz val="9"/>
            <color indexed="81"/>
            <rFont val="Tahoma"/>
            <family val="2"/>
          </rPr>
          <t>Jeremy Andreas:</t>
        </r>
        <r>
          <rPr>
            <sz val="9"/>
            <color indexed="81"/>
            <rFont val="Tahoma"/>
            <family val="2"/>
          </rPr>
          <t xml:space="preserve">
diisi yes/no dalam array jika ingin mengubah default (apply to all) sesuai urutan yearnum, jika tidak diisi maka akan mengikuti nilai dari apply to all, diisi menggunakan delimiter ;</t>
        </r>
      </text>
    </comment>
    <comment ref="A59" authorId="1" shapeId="0">
      <text>
        <r>
          <rPr>
            <b/>
            <sz val="9"/>
            <color indexed="81"/>
            <rFont val="Tahoma"/>
            <family val="2"/>
          </rPr>
          <t>Jeremy Andreas:</t>
        </r>
        <r>
          <rPr>
            <sz val="9"/>
            <color indexed="81"/>
            <rFont val="Tahoma"/>
            <family val="2"/>
          </rPr>
          <t xml:space="preserve">
diisi index dropdownlist yang ingin dipilih sesuai urutan yearnum, menggunakan delimiter ;</t>
        </r>
      </text>
    </comment>
    <comment ref="A60" authorId="1" shapeId="0">
      <text>
        <r>
          <rPr>
            <b/>
            <sz val="9"/>
            <color indexed="81"/>
            <rFont val="Tahoma"/>
            <family val="2"/>
          </rPr>
          <t>Jeremy Andreas:</t>
        </r>
        <r>
          <rPr>
            <sz val="9"/>
            <color indexed="81"/>
            <rFont val="Tahoma"/>
            <family val="2"/>
          </rPr>
          <t xml:space="preserve">
diisi index dropdownlist yang ingin dipilih sesuai urutan yearnum, menggunakan delimiter ;</t>
        </r>
      </text>
    </comment>
    <comment ref="A61" authorId="1" shapeId="0">
      <text>
        <r>
          <rPr>
            <b/>
            <sz val="9"/>
            <color indexed="81"/>
            <rFont val="Tahoma"/>
            <family val="2"/>
          </rPr>
          <t>Jeremy Andreas:</t>
        </r>
        <r>
          <rPr>
            <sz val="9"/>
            <color indexed="81"/>
            <rFont val="Tahoma"/>
            <family val="2"/>
          </rPr>
          <t xml:space="preserve">
diisi index dropdownlist yang ingin dipilih sesuai urutan yearnum, menggunakan delimiter ;</t>
        </r>
      </text>
    </comment>
    <comment ref="A62" authorId="1" shapeId="0">
      <text>
        <r>
          <rPr>
            <b/>
            <sz val="9"/>
            <color indexed="81"/>
            <rFont val="Tahoma"/>
            <family val="2"/>
          </rPr>
          <t>Jeremy Andreas:</t>
        </r>
        <r>
          <rPr>
            <sz val="9"/>
            <color indexed="81"/>
            <rFont val="Tahoma"/>
            <family val="2"/>
          </rPr>
          <t xml:space="preserve">
diisi index dropdownlist yang ingin dipilih sesuai urutan yearnum, menggunakan delimiter ;</t>
        </r>
      </text>
    </comment>
    <comment ref="A63" authorId="1" shapeId="0">
      <text>
        <r>
          <rPr>
            <b/>
            <sz val="9"/>
            <color indexed="81"/>
            <rFont val="Tahoma"/>
            <family val="2"/>
          </rPr>
          <t>Jeremy Andreas:</t>
        </r>
        <r>
          <rPr>
            <sz val="9"/>
            <color indexed="81"/>
            <rFont val="Tahoma"/>
            <family val="2"/>
          </rPr>
          <t xml:space="preserve">
diisi index dropdownlist yang ingin dipilih sesuai urutan yearnum, menggunakan delimiter ;</t>
        </r>
      </text>
    </comment>
    <comment ref="A64" authorId="1" shapeId="0">
      <text>
        <r>
          <rPr>
            <b/>
            <sz val="9"/>
            <color indexed="81"/>
            <rFont val="Tahoma"/>
            <family val="2"/>
          </rPr>
          <t>Jeremy Andreas:</t>
        </r>
        <r>
          <rPr>
            <sz val="9"/>
            <color indexed="81"/>
            <rFont val="Tahoma"/>
            <family val="2"/>
          </rPr>
          <t xml:space="preserve">
diisi index dropdownlist yang ingin dipilih sesuai urutan yearnum, menggunakan delimiter ;</t>
        </r>
      </text>
    </comment>
    <comment ref="A65" authorId="1" shapeId="0">
      <text>
        <r>
          <rPr>
            <b/>
            <sz val="9"/>
            <color indexed="81"/>
            <rFont val="Tahoma"/>
            <family val="2"/>
          </rPr>
          <t>Jeremy Andreas:</t>
        </r>
        <r>
          <rPr>
            <sz val="9"/>
            <color indexed="81"/>
            <rFont val="Tahoma"/>
            <family val="2"/>
          </rPr>
          <t xml:space="preserve">
diisi index dropdownlist yang ingin dipilih sesuai urutan yearnum, menggunakan delimiter ;</t>
        </r>
      </text>
    </comment>
    <comment ref="A81" authorId="1" shapeId="0">
      <text>
        <r>
          <rPr>
            <sz val="11"/>
            <color theme="1"/>
            <rFont val="Calibri"/>
            <family val="2"/>
            <scheme val="minor"/>
          </rPr>
          <t>Jeremy Andreas:
numeric</t>
        </r>
      </text>
    </comment>
    <comment ref="A82" authorId="1" shapeId="0">
      <text>
        <r>
          <rPr>
            <b/>
            <sz val="9"/>
            <color indexed="81"/>
            <rFont val="Tahoma"/>
            <family val="2"/>
          </rPr>
          <t>Jeremy Andreas:</t>
        </r>
        <r>
          <rPr>
            <sz val="9"/>
            <color indexed="81"/>
            <rFont val="Tahoma"/>
            <family val="2"/>
          </rPr>
          <t xml:space="preserve">
Diskon akan mengikuti nilai disini jika min ada 1 yearnum yang paid by multifinance, Field ini tidak perlu diisi, karena akan terisi otomatis oleh Katalon.</t>
        </r>
      </text>
    </comment>
    <comment ref="B92" authorId="1" shapeId="0">
      <text>
        <r>
          <rPr>
            <b/>
            <sz val="9"/>
            <color indexed="81"/>
            <rFont val="Tahoma"/>
            <family val="2"/>
          </rPr>
          <t>Jeremy Andreas:</t>
        </r>
        <r>
          <rPr>
            <sz val="9"/>
            <color indexed="81"/>
            <rFont val="Tahoma"/>
            <family val="2"/>
          </rPr>
          <t xml:space="preserve">
Angka ini + 1 = Jumlah Yearnum yang akan terbentuk</t>
        </r>
      </text>
    </comment>
  </commentList>
</comments>
</file>

<file path=xl/connections.xml><?xml version="1.0" encoding="utf-8"?>
<connections xmlns="http://schemas.openxmlformats.org/spreadsheetml/2006/main">
  <connection id="1" keepAlive="1" name="Query - Query Application Source" description="Connection to the 'Query Application Source' query in the workbook." type="5" refreshedVersion="6" background="1">
    <dbPr connection="Provider=Microsoft.Mashup.OleDb.1;Data Source=$Workbook$;Location=Query Application Source;Extended Properties=&quot;&quot;" command="SELECT * FROM [Query Application Source]"/>
  </connection>
  <connection id="2" keepAlive="1" name="Query - Query Asset Insco Branch Name" description="Connection to the 'Query Asset Insco Branch Name' query in the workbook." type="5" refreshedVersion="6" background="1" saveData="1">
    <dbPr connection="Provider=Microsoft.Mashup.OleDb.1;Data Source=$Workbook$;Location=Query Asset Insco Branch Name;Extended Properties=&quot;&quot;" command="SELECT * FROM [Query Asset Insco Branch Name]"/>
  </connection>
  <connection id="3" keepAlive="1" name="Query - Query Asset Region" description="Connection to the 'Query Asset Region' query in the workbook." type="5" refreshedVersion="6" background="1" saveData="1">
    <dbPr connection="Provider=Microsoft.Mashup.OleDb.1;Data Source=$Workbook$;Location=Query Asset Region;Extended Properties=&quot;&quot;" command="SELECT * FROM [Query Asset Region]"/>
  </connection>
  <connection id="4" keepAlive="1" name="Query - Query Asset User Relationship Personal" description="Connection to the 'Query Asset User Relationship Personal' query in the workbook." type="5" refreshedVersion="6" background="1" saveData="1">
    <dbPr connection="Provider=Microsoft.Mashup.OleDb.1;Data Source=$Workbook$;Location=Query Asset User Relationship Personal;Extended Properties=&quot;&quot;" command="SELECT * FROM [Query Asset User Relationship Personal]"/>
  </connection>
  <connection id="5" keepAlive="1" name="Query - Query Characteristic Of Credit" description="Connection to the 'Query Characteristic Of Credit' query in the workbook." type="5" refreshedVersion="6" background="1" saveData="1">
    <dbPr connection="Provider=Microsoft.Mashup.OleDb.1;Data Source=$Workbook$;Location=Query Characteristic Of Credit;Extended Properties=&quot;&quot;" command="SELECT * FROM [Query Characteristic Of Credit]"/>
  </connection>
  <connection id="6" keepAlive="1" name="Query - Query Copy Address From App Data Personal" description="Connection to the 'Query Copy Address From App Data Personal' query in the workbook." type="5" refreshedVersion="6" background="1">
    <dbPr connection="Provider=Microsoft.Mashup.OleDb.1;Data Source=$Workbook$;Location=Query Copy Address From App Data Personal;Extended Properties=&quot;&quot;" command="SELECT * FROM [Query Copy Address From App Data Personal]"/>
  </connection>
  <connection id="7" keepAlive="1" name="Query - Query Copy Address From Asset Data Personal" description="Connection to the 'Query Copy Address From Asset Data Personal' query in the workbook." type="5" refreshedVersion="6" background="1">
    <dbPr connection="Provider=Microsoft.Mashup.OleDb.1;Data Source=$Workbook$;Location=Query Copy Address From Asset Data Personal;Extended Properties=&quot;&quot;" command="SELECT * FROM [Query Copy Address From Asset Data Personal]"/>
  </connection>
  <connection id="8" keepAlive="1" name="Query - Query Cover Period" description="Connection to the 'Query Cover Period' query in the workbook." type="5" refreshedVersion="6" background="1" saveData="1">
    <dbPr connection="Provider=Microsoft.Mashup.OleDb.1;Data Source=$Workbook$;Location=Query Cover Period;Extended Properties=&quot;&quot;" command="SELECT * FROM [Query Cover Period]"/>
  </connection>
  <connection id="9" keepAlive="1" name="Query - Query Customer Notification" description="Connection to the 'Query Customer Notification' query in the workbook." type="5" refreshedVersion="6" background="1" saveData="1">
    <dbPr connection="Provider=Microsoft.Mashup.OleDb.1;Data Source=$Workbook$;Location=Query Customer Notification;Extended Properties=&quot;&quot;" command="SELECT * FROM [Query Customer Notification]"/>
  </connection>
  <connection id="10" keepAlive="1" name="Query - Query DP Source Payment Type" description="Connection to the 'Query DP Source Payment Type' query in the workbook." type="5" refreshedVersion="6" background="1">
    <dbPr connection="Provider=Microsoft.Mashup.OleDb.1;Data Source=$Workbook$;Location=Query DP Source Payment Type;Extended Properties=&quot;&quot;" command="SELECT * FROM [Query DP Source Payment Type]"/>
  </connection>
  <connection id="11" keepAlive="1" name="Query - Query First Installment Type" description="Connection to the 'Query First Installment Type' query in the workbook." type="5" refreshedVersion="6" background="1">
    <dbPr connection="Provider=Microsoft.Mashup.OleDb.1;Data Source=$Workbook$;Location=Query First Installment Type;Extended Properties=&quot;&quot;" command="SELECT * FROM [Query First Installment Type]"/>
  </connection>
  <connection id="12" keepAlive="1" name="Query - Query Floating Period" description="Connection to the 'Query Floating Period' query in the workbook." type="5" refreshedVersion="6" background="1" saveData="1">
    <dbPr connection="Provider=Microsoft.Mashup.OleDb.1;Data Source=$Workbook$;Location=Query Floating Period;Extended Properties=&quot;&quot;" command="SELECT * FROM [Query Floating Period]"/>
  </connection>
  <connection id="13" keepAlive="1" name="Query - Query Grace Period Type" description="Connection to the 'Query Grace Period Type' query in the workbook." type="5" refreshedVersion="6" background="1" saveData="1">
    <dbPr connection="Provider=Microsoft.Mashup.OleDb.1;Data Source=$Workbook$;Location=Query Grace Period Type;Extended Properties=&quot;&quot;" command="SELECT * FROM [Query Grace Period Type]"/>
  </connection>
  <connection id="14" keepAlive="1" name="Query - Query Installment Scheme" description="Connection to the 'Query Installment Scheme' query in the workbook." type="5" refreshedVersion="6" background="1" saveData="1">
    <dbPr connection="Provider=Microsoft.Mashup.OleDb.1;Data Source=$Workbook$;Location=Query Installment Scheme;Extended Properties=&quot;&quot;" command="SELECT * FROM [Query Installment Scheme]"/>
  </connection>
  <connection id="15" keepAlive="1" name="Query - Query Installment Source Payment Type" description="Connection to the 'Query Installment Source Payment Type' query in the workbook." type="5" refreshedVersion="6" background="1" saveData="1">
    <dbPr connection="Provider=Microsoft.Mashup.OleDb.1;Data Source=$Workbook$;Location=Query Installment Source Payment Type;Extended Properties=&quot;&quot;" command="SELECT * FROM [Query Installment Source Payment Type]"/>
  </connection>
  <connection id="16" keepAlive="1" name="Query - Query Insurance Main Coverage" description="Connection to the 'Query Insurance Main Coverage' query in the workbook." type="5" refreshedVersion="6" background="1" saveData="1">
    <dbPr connection="Provider=Microsoft.Mashup.OleDb.1;Data Source=$Workbook$;Location=Query Insurance Main Coverage;Extended Properties=&quot;&quot;" command="SELECT * FROM [Query Insurance Main Coverage]"/>
  </connection>
  <connection id="17" keepAlive="1" name="Query - Query Insured By" description="Connection to the 'Query Insured By' query in the workbook." type="5" refreshedVersion="6" background="1" saveData="1">
    <dbPr connection="Provider=Microsoft.Mashup.OleDb.1;Data Source=$Workbook$;Location=Query Insured By;Extended Properties=&quot;&quot;" command="SELECT * FROM [Query Insured By]"/>
  </connection>
  <connection id="18" keepAlive="1" name="Query - Query Interest Type" description="Connection to the 'Query Interest Type' query in the workbook." type="5" refreshedVersion="6" background="1">
    <dbPr connection="Provider=Microsoft.Mashup.OleDb.1;Data Source=$Workbook$;Location=Query Interest Type;Extended Properties=&quot;&quot;" command="SELECT * FROM [Query Interest Type]"/>
  </connection>
  <connection id="19" keepAlive="1" name="Query - Query JobProfessionNonProfessional" description="Connection to the 'Query JobProfessionNonProfessional' query in the workbook." type="5" refreshedVersion="6" background="1" saveData="1">
    <dbPr connection="Provider=Microsoft.Mashup.OleDb.1;Data Source=$Workbook$;Location=Query JobProfessionNonProfessional;Extended Properties=&quot;&quot;" command="SELECT * FROM [Query JobProfessionNonProfessional]"/>
  </connection>
  <connection id="20" keepAlive="1" name="Query - Query JobProfessionProfessional" description="Connection to the 'Query JobProfessionProfessional' query in the workbook." type="5" refreshedVersion="6" background="1" saveData="1">
    <dbPr connection="Provider=Microsoft.Mashup.OleDb.1;Data Source=$Workbook$;Location=Query JobProfessionProfessional;Extended Properties=&quot;&quot;" command="SELECT * FROM [Query JobProfessionProfessional]"/>
  </connection>
  <connection id="21" keepAlive="1" name="Query - Query JobProfessionSME" description="Connection to the 'Query JobProfessionSME' query in the workbook." type="5" refreshedVersion="6" background="1" saveData="1">
    <dbPr connection="Provider=Microsoft.Mashup.OleDb.1;Data Source=$Workbook$;Location=Query JobProfessionSME;Extended Properties=&quot;&quot;" command="SELECT * FROM [Query JobProfessionSME]"/>
  </connection>
  <connection id="22" keepAlive="1" name="Query - Query Owner Type" description="Connection to the 'Query Owner Type' query in the workbook." type="5" refreshedVersion="6" background="1" saveData="1">
    <dbPr connection="Provider=Microsoft.Mashup.OleDb.1;Data Source=$Workbook$;Location=Query Owner Type;Extended Properties=&quot;&quot;" command="SELECT * FROM [Query Owner Type]"/>
  </connection>
  <connection id="23" keepAlive="1" name="Query - Query Ownership Code" description="Connection to the 'Query Ownership Code' query in the workbook." type="5" refreshedVersion="6" background="1" saveData="1">
    <dbPr connection="Provider=Microsoft.Mashup.OleDb.1;Data Source=$Workbook$;Location=Query Ownership Code;Extended Properties=&quot;&quot;" command="SELECT * FROM [Query Ownership Code]"/>
  </connection>
  <connection id="24" keepAlive="1" name="Query - Query Payment Frequency" description="Connection to the 'Query Payment Frequency' query in the workbook." type="5" refreshedVersion="6" background="1">
    <dbPr connection="Provider=Microsoft.Mashup.OleDb.1;Data Source=$Workbook$;Location=Query Payment Frequency;Extended Properties=&quot;&quot;" command="SELECT * FROM [Query Payment Frequency]"/>
  </connection>
  <connection id="25" keepAlive="1" name="Query - Query Payment Type" description="Connection to the 'Query Payment Type' query in the workbook." type="5" refreshedVersion="6" background="1" saveData="1">
    <dbPr connection="Provider=Microsoft.Mashup.OleDb.1;Data Source=$Workbook$;Location=Query Payment Type;Extended Properties=&quot;&quot;" command="SELECT * FROM [Query Payment Type]"/>
  </connection>
  <connection id="26" keepAlive="1" name="Query - Query Provision Calculation Base" description="Connection to the 'Query Provision Calculation Base' query in the workbook." type="5" refreshedVersion="6" background="1">
    <dbPr connection="Provider=Microsoft.Mashup.OleDb.1;Data Source=$Workbook$;Location=Query Provision Calculation Base;Extended Properties=&quot;&quot;" command="SELECT * FROM [Query Provision Calculation Base]"/>
  </connection>
  <connection id="27" keepAlive="1" name="Query - Query Ref Master App Data" description="Connection to the 'Query Ref Master App Data' query in the workbook." type="5" refreshedVersion="6" background="1">
    <dbPr connection="Provider=Microsoft.Mashup.OleDb.1;Data Source=$Workbook$;Location=Query Ref Master App Data;Extended Properties=&quot;&quot;" command="SELECT * FROM [Query Ref Master App Data]"/>
  </connection>
  <connection id="28" keepAlive="1" name="Query - Query Subsidy Allocation" description="Connection to the 'Query Subsidy Allocation' query in the workbook." type="5" refreshedVersion="6" background="1" saveData="1">
    <dbPr connection="Provider=Microsoft.Mashup.OleDb.1;Data Source=$Workbook$;Location=Query Subsidy Allocation;Extended Properties=&quot;&quot;" command="SELECT * FROM [Query Subsidy Allocation]"/>
  </connection>
  <connection id="29" keepAlive="1" name="Query - Query Subsidy From Type" description="Connection to the 'Query Subsidy From Type' query in the workbook." type="5" refreshedVersion="6" background="1">
    <dbPr connection="Provider=Microsoft.Mashup.OleDb.1;Data Source=$Workbook$;Location=Query Subsidy From Type;Extended Properties=&quot;&quot;" command="SELECT * FROM [Query Subsidy From Type]"/>
  </connection>
  <connection id="30" keepAlive="1" name="Query - Query Subsidy Source" description="Connection to the 'Query Subsidy Source' query in the workbook." type="5" refreshedVersion="6" background="1">
    <dbPr connection="Provider=Microsoft.Mashup.OleDb.1;Data Source=$Workbook$;Location=Query Subsidy Source;Extended Properties=&quot;&quot;" command="SELECT * FROM [Query Subsidy Source]"/>
  </connection>
  <connection id="31" keepAlive="1" name="Query - Query Way Of Restructure" description="Connection to the 'Query Way Of Restructure' query in the workbook." type="5" refreshedVersion="6" background="1">
    <dbPr connection="Provider=Microsoft.Mashup.OleDb.1;Data Source=$Workbook$;Location=Query Way Of Restructure;Extended Properties=&quot;&quot;" command="SELECT * FROM [Query Way Of Restructure]"/>
  </connection>
  <connection id="32" keepAlive="1" name="Query - Query WOP" description="Connection to the 'Query WOP' query in the workbook." type="5" refreshedVersion="6" background="1" saveData="1">
    <dbPr connection="Provider=Microsoft.Mashup.OleDb.1;Data Source=$Workbook$;Location=Query WOP;Extended Properties=&quot;&quot;" command="SELECT * FROM [Query WOP]"/>
  </connection>
  <connection id="33" keepAlive="1" name="Query - QueryAuthorityAML" description="Connection to the 'QueryAuthorityAML' query in the workbook." type="5" refreshedVersion="6" background="1" saveData="1">
    <dbPr connection="Provider=Microsoft.Mashup.OleDb.1;Data Source=$Workbook$;Location=QueryAuthorityAML;Extended Properties=&quot;&quot;" command="SELECT * FROM [QueryAuthorityAML]"/>
  </connection>
  <connection id="34" keepAlive="1" name="Query - QueryCompanyType" description="Connection to the 'QueryCompanyType' query in the workbook." type="5" refreshedVersion="6" background="1" saveData="1">
    <dbPr connection="Provider=Microsoft.Mashup.OleDb.1;Data Source=$Workbook$;Location=QueryCompanyType;Extended Properties=&quot;&quot;" command="SELECT * FROM [QueryCompanyType]"/>
  </connection>
  <connection id="35" keepAlive="1" name="Query - QueryCountry" description="Connection to the 'QueryCountry' query in the workbook." type="5" refreshedVersion="6" background="1" saveData="1">
    <dbPr connection="Provider=Microsoft.Mashup.OleDb.1;Data Source=$Workbook$;Location=QueryCountry;Extended Properties=&quot;&quot;" command="SELECT * FROM [QueryCountry]"/>
  </connection>
  <connection id="36" keepAlive="1" name="Query - QueryCustomerModelCompany" description="Connection to the 'QueryCustomerModelCompany' query in the workbook." type="5" refreshedVersion="6" background="1">
    <dbPr connection="Provider=Microsoft.Mashup.OleDb.1;Data Source=$Workbook$;Location=QueryCustomerModelCompany;Extended Properties=&quot;&quot;" command="SELECT * FROM [QueryCustomerModelCompany]"/>
  </connection>
  <connection id="37" keepAlive="1" name="Query - QueryCustomerModelPersonal" description="Connection to the 'QueryCustomerModelPersonal' query in the workbook." type="5" refreshedVersion="6" background="1">
    <dbPr connection="Provider=Microsoft.Mashup.OleDb.1;Data Source=$Workbook$;Location=QueryCustomerModelPersonal;Extended Properties=&quot;&quot;" command="SELECT * FROM [QueryCustomerModelPersonal]"/>
  </connection>
  <connection id="38" keepAlive="1" name="Query - QueryDepartmentAML" description="Connection to the 'QueryDepartmentAML' query in the workbook." type="5" refreshedVersion="6" background="1" saveData="1">
    <dbPr connection="Provider=Microsoft.Mashup.OleDb.1;Data Source=$Workbook$;Location=QueryDepartmentAML;Extended Properties=&quot;&quot;" command="SELECT * FROM [QueryDepartmentAML]"/>
  </connection>
  <connection id="39" keepAlive="1" name="Query - QueryEconomicSectorSLIK" description="Connection to the 'QueryEconomicSectorSLIK' query in the workbook." type="5" refreshedVersion="6" background="1" saveData="1">
    <dbPr connection="Provider=Microsoft.Mashup.OleDb.1;Data Source=$Workbook$;Location=QueryEconomicSectorSLIK;Extended Properties=&quot;&quot;" command="SELECT * FROM [QueryEconomicSectorSLIK]"/>
  </connection>
  <connection id="40" keepAlive="1" name="Query - QueryGender" description="Connection to the 'QueryGender' query in the workbook." type="5" refreshedVersion="6" background="1">
    <dbPr connection="Provider=Microsoft.Mashup.OleDb.1;Data Source=$Workbook$;Location=QueryGender;Extended Properties=&quot;&quot;" command="SELECT * FROM [QueryGender]"/>
  </connection>
  <connection id="41" keepAlive="1" name="Query - QueryGuarantorRelationshipCompany" description="Connection to the 'QueryGuarantorRelationshipCompany' query in the workbook." type="5" refreshedVersion="6" background="1">
    <dbPr connection="Provider=Microsoft.Mashup.OleDb.1;Data Source=$Workbook$;Location=QueryGuarantorRelationshipCompany;Extended Properties=&quot;&quot;" command="SELECT * FROM [QueryGuarantorRelationshipCompany]"/>
  </connection>
  <connection id="42" keepAlive="1" name="Query - QueryGuarantorRelationshipPersonal" description="Connection to the 'QueryGuarantorRelationshipPersonal' query in the workbook." type="5" refreshedVersion="6" background="1" saveData="1">
    <dbPr connection="Provider=Microsoft.Mashup.OleDb.1;Data Source=$Workbook$;Location=QueryGuarantorRelationshipPersonal;Extended Properties=&quot;&quot;" command="SELECT * FROM [QueryGuarantorRelationshipPersonal]"/>
  </connection>
  <connection id="43" keepAlive="1" name="Query - QueryIdType" description="Connection to the 'QueryIdType' query in the workbook." type="5" refreshedVersion="6" background="1">
    <dbPr connection="Provider=Microsoft.Mashup.OleDb.1;Data Source=$Workbook$;Location=QueryIdType;Extended Properties=&quot;&quot;" command="SELECT * FROM [QueryIdType]"/>
  </connection>
  <connection id="44" keepAlive="1" name="Query - QueryJobPosition" description="Connection to the 'QueryJobPosition' query in the workbook." type="5" refreshedVersion="6" background="1" saveData="1">
    <dbPr connection="Provider=Microsoft.Mashup.OleDb.1;Data Source=$Workbook$;Location=QueryJobPosition;Extended Properties=&quot;&quot;" command="SELECT * FROM [QueryJobPosition]"/>
  </connection>
  <connection id="45" keepAlive="1" name="Query - QueryJobProfessionEmployee" description="Connection to the 'QueryJobProfessionEmployee' query in the workbook." type="5" refreshedVersion="6" background="1">
    <dbPr connection="Provider=Microsoft.Mashup.OleDb.1;Data Source=$Workbook$;Location=QueryJobProfessionEmployee;Extended Properties=&quot;&quot;" command="SELECT * FROM [QueryJobProfessionEmployee]"/>
  </connection>
  <connection id="46" keepAlive="1" name="Query - QueryLifeInscoBranchName" description="Connection to the 'QueryLifeInscoBranchName' query in the workbook." type="5" refreshedVersion="6" background="1" saveData="1">
    <dbPr connection="Provider=Microsoft.Mashup.OleDb.1;Data Source=$Workbook$;Location=QueryLifeInscoBranchName;Extended Properties=&quot;&quot;" command="SELECT * FROM [QueryLifeInscoBranchName]"/>
  </connection>
  <connection id="47" keepAlive="1" name="Query - QueryMaritalStatus" description="Connection to the 'QueryMaritalStatus' query in the workbook." type="5" refreshedVersion="6" background="1">
    <dbPr connection="Provider=Microsoft.Mashup.OleDb.1;Data Source=$Workbook$;Location=QueryMaritalStatus;Extended Properties=&quot;&quot;" command="SELECT * FROM [QueryMaritalStatus]"/>
  </connection>
  <connection id="48" keepAlive="1" name="Query - QueryNationality" description="Connection to the 'QueryNationality' query in the workbook." type="5" refreshedVersion="6" background="1" saveData="1">
    <dbPr connection="Provider=Microsoft.Mashup.OleDb.1;Data Source=$Workbook$;Location=QueryNationality;Extended Properties=&quot;&quot;" command="SELECT * FROM [QueryNationality]"/>
  </connection>
  <connection id="49" keepAlive="1" name="Query - QueryOwnership" description="Connection to the 'QueryOwnership' query in the workbook." type="5" refreshedVersion="6" background="1" saveData="1">
    <dbPr connection="Provider=Microsoft.Mashup.OleDb.1;Data Source=$Workbook$;Location=QueryOwnership;Extended Properties=&quot;&quot;" command="SELECT * FROM [QueryOwnership]"/>
  </connection>
  <connection id="50" keepAlive="1" name="Query - QueryPremiumPaymentMethod" description="Connection to the 'QueryPremiumPaymentMethod' query in the workbook." type="5" refreshedVersion="6" background="1" saveData="1">
    <dbPr connection="Provider=Microsoft.Mashup.OleDb.1;Data Source=$Workbook$;Location=QueryPremiumPaymentMethod;Extended Properties=&quot;&quot;" command="SELECT * FROM [QueryPremiumPaymentMethod]"/>
  </connection>
  <connection id="51" keepAlive="1" name="Query - r3db-server ad-ins com\r3: LOS" description="Connection to the 'r3db-server ad-ins com\r3: LOS' query in the workbook." type="5" refreshedVersion="6" background="1" saveData="1">
    <dbPr connection="Provider=Microsoft.Mashup.OleDb.1;Data Source=$Workbook$;Location=r3db-server ad-ins com\r3: LOS;Extended Properties=&quot;&quot;" command="SELECT * FROM [r3db-server ad-ins com\r3: LOS]"/>
  </connection>
</connections>
</file>

<file path=xl/sharedStrings.xml><?xml version="1.0" encoding="utf-8"?>
<sst xmlns="http://schemas.openxmlformats.org/spreadsheetml/2006/main" count="8780" uniqueCount="3844">
  <si>
    <t>Count</t>
  </si>
  <si>
    <t>CountofFamily</t>
  </si>
  <si>
    <t>CountofGuarantorPersonal</t>
  </si>
  <si>
    <t>CountofGuarantorCompany</t>
  </si>
  <si>
    <t>CountofReferantor</t>
  </si>
  <si>
    <t>CountofAccessories</t>
  </si>
  <si>
    <t>CountUploadDocument</t>
  </si>
  <si>
    <t>Role</t>
  </si>
  <si>
    <t>checksortpaging</t>
  </si>
  <si>
    <t>checkstoreDB</t>
  </si>
  <si>
    <t>checkRule</t>
  </si>
  <si>
    <t>checkAppView</t>
  </si>
  <si>
    <t>Testing</t>
  </si>
  <si>
    <t>Yes</t>
  </si>
  <si>
    <t>Status</t>
  </si>
  <si>
    <t>Unexecuted</t>
  </si>
  <si>
    <t>Reason Failed</t>
  </si>
  <si>
    <t>-</t>
  </si>
  <si>
    <t>Objective</t>
  </si>
  <si>
    <t>LOS-001-6</t>
  </si>
  <si>
    <t>LOS-002</t>
  </si>
  <si>
    <t>LOS-003</t>
  </si>
  <si>
    <t>LOS-004</t>
  </si>
  <si>
    <t>LOS-005</t>
  </si>
  <si>
    <t>LOS-006</t>
  </si>
  <si>
    <t>LOS-007</t>
  </si>
  <si>
    <t>LOS-008</t>
  </si>
  <si>
    <t>LOS-009</t>
  </si>
  <si>
    <t>LOS-010</t>
  </si>
  <si>
    <t>LOS-017</t>
  </si>
  <si>
    <t>LOS-019</t>
  </si>
  <si>
    <t>LOS-020</t>
  </si>
  <si>
    <t>LOS-022</t>
  </si>
  <si>
    <t>Is Mandatory Complete</t>
  </si>
  <si>
    <t>Edit NAP Back to Step</t>
  </si>
  <si>
    <t>CUST</t>
  </si>
  <si>
    <t>Edit AppNo</t>
  </si>
  <si>
    <t>app8</t>
  </si>
  <si>
    <t>app9</t>
  </si>
  <si>
    <t>app10</t>
  </si>
  <si>
    <t>app2</t>
  </si>
  <si>
    <t>$Copy App no</t>
  </si>
  <si>
    <t>app5</t>
  </si>
  <si>
    <t>Copy App</t>
  </si>
  <si>
    <t>No</t>
  </si>
  <si>
    <t>$Product Offering Code</t>
  </si>
  <si>
    <t>MRA CF4W PROD OFFERING</t>
  </si>
  <si>
    <t>AppNo</t>
  </si>
  <si>
    <t>app1</t>
  </si>
  <si>
    <t>app3</t>
  </si>
  <si>
    <t>app4</t>
  </si>
  <si>
    <t>app6</t>
  </si>
  <si>
    <t>app7</t>
  </si>
  <si>
    <t>app17</t>
  </si>
  <si>
    <t>app22</t>
  </si>
  <si>
    <t>Input By</t>
  </si>
  <si>
    <t>Input Data</t>
  </si>
  <si>
    <t>LookUp</t>
  </si>
  <si>
    <t>Customer Main Data</t>
  </si>
  <si>
    <t>$Customer No</t>
  </si>
  <si>
    <t>0002CUST20211204000</t>
  </si>
  <si>
    <t>0002CUST20211204027</t>
  </si>
  <si>
    <t>$Customer Name</t>
  </si>
  <si>
    <t>FT TIO</t>
  </si>
  <si>
    <t>FT SURYA</t>
  </si>
  <si>
    <t>$ID No (by LookUp)</t>
  </si>
  <si>
    <t>1234567890111222</t>
  </si>
  <si>
    <t>2132920184028000</t>
  </si>
  <si>
    <t>$Customer Legal Name</t>
  </si>
  <si>
    <t>FT TI</t>
  </si>
  <si>
    <t>FT MER</t>
  </si>
  <si>
    <t>FT SUR</t>
  </si>
  <si>
    <t>$Birth Place</t>
  </si>
  <si>
    <t>Medan</t>
  </si>
  <si>
    <t>Bogor</t>
  </si>
  <si>
    <t>$ID Type</t>
  </si>
  <si>
    <t>E-KTP</t>
  </si>
  <si>
    <t>ID Expired Date</t>
  </si>
  <si>
    <t>$Marital Status</t>
  </si>
  <si>
    <t>Married</t>
  </si>
  <si>
    <t>Single</t>
  </si>
  <si>
    <t>$Mobile Phone</t>
  </si>
  <si>
    <t>0821321839125</t>
  </si>
  <si>
    <t>08129939391</t>
  </si>
  <si>
    <t>$Customer Model</t>
  </si>
  <si>
    <t>Employee</t>
  </si>
  <si>
    <t>Professional</t>
  </si>
  <si>
    <t>Non Professional</t>
  </si>
  <si>
    <t>Small Medium Enterprise</t>
  </si>
  <si>
    <t>$Gender</t>
  </si>
  <si>
    <t>Male</t>
  </si>
  <si>
    <t>$Birth Date</t>
  </si>
  <si>
    <t>10/04/2000</t>
  </si>
  <si>
    <t>08/07/1992</t>
  </si>
  <si>
    <t>08/29/1992</t>
  </si>
  <si>
    <t>08/30/1992</t>
  </si>
  <si>
    <t>$ID No (by Input Data)</t>
  </si>
  <si>
    <t>1234567AB0111222</t>
  </si>
  <si>
    <t>12345678901112223</t>
  </si>
  <si>
    <t>123456789011122</t>
  </si>
  <si>
    <t>2939812741239912</t>
  </si>
  <si>
    <t>2939812741237215</t>
  </si>
  <si>
    <t>2939812741236481</t>
  </si>
  <si>
    <t>Tax ID No</t>
  </si>
  <si>
    <t>2991874318288113</t>
  </si>
  <si>
    <t>271829391029382</t>
  </si>
  <si>
    <t>829148732818231</t>
  </si>
  <si>
    <t>$Mother Maiden Name</t>
  </si>
  <si>
    <t>Ibu Mark Lou</t>
  </si>
  <si>
    <t>ibu tia</t>
  </si>
  <si>
    <t>MOMMY FT MER</t>
  </si>
  <si>
    <t>ibu SURR</t>
  </si>
  <si>
    <t>$Email</t>
  </si>
  <si>
    <t>markl.com</t>
  </si>
  <si>
    <t>markl@gmail.com</t>
  </si>
  <si>
    <t>ftti@gmail.com</t>
  </si>
  <si>
    <t>FTTIO@GMAIL.COM</t>
  </si>
  <si>
    <t>Attribute</t>
  </si>
  <si>
    <t>Department AML Code</t>
  </si>
  <si>
    <t>$Department AML</t>
  </si>
  <si>
    <t>LAINNYA</t>
  </si>
  <si>
    <t>INSTITUSI ILMU AGAMA</t>
  </si>
  <si>
    <t>Authority AML Code</t>
  </si>
  <si>
    <t>Authority AML</t>
  </si>
  <si>
    <t>PEMERIKSA</t>
  </si>
  <si>
    <t>Legal Address</t>
  </si>
  <si>
    <t>$Address</t>
  </si>
  <si>
    <t>JL Sudirman 5</t>
  </si>
  <si>
    <t>$RT</t>
  </si>
  <si>
    <t>001</t>
  </si>
  <si>
    <t>$RW</t>
  </si>
  <si>
    <t>002</t>
  </si>
  <si>
    <t>$Zipcode</t>
  </si>
  <si>
    <t>$Kecamatan</t>
  </si>
  <si>
    <t>kebon jeruk</t>
  </si>
  <si>
    <t>$Kelurahan</t>
  </si>
  <si>
    <t>$City</t>
  </si>
  <si>
    <t>jakarta barat</t>
  </si>
  <si>
    <t>$OwnerShip Status</t>
  </si>
  <si>
    <t>Self - Owned</t>
  </si>
  <si>
    <t>Family Main Data</t>
  </si>
  <si>
    <t>0002CUST20211204062</t>
  </si>
  <si>
    <t>0002CUST20211204061</t>
  </si>
  <si>
    <t>FT SANI</t>
  </si>
  <si>
    <t>FT BOTOL</t>
  </si>
  <si>
    <t>3190923920380002</t>
  </si>
  <si>
    <t>2312313923920000</t>
  </si>
  <si>
    <t>$Customer Relation</t>
  </si>
  <si>
    <t>Spouse</t>
  </si>
  <si>
    <t>Other</t>
  </si>
  <si>
    <t>Friend</t>
  </si>
  <si>
    <t>$Family Legal Name</t>
  </si>
  <si>
    <t>Julia Merz</t>
  </si>
  <si>
    <t>SURYA</t>
  </si>
  <si>
    <t>FT LO</t>
  </si>
  <si>
    <t>BALI</t>
  </si>
  <si>
    <t>JAKARTA</t>
  </si>
  <si>
    <t>ID Expired Date (MM/DD/YYYY)</t>
  </si>
  <si>
    <t>0812912471237</t>
  </si>
  <si>
    <t>081293871232</t>
  </si>
  <si>
    <t>$Profession Code</t>
  </si>
  <si>
    <t>Profession Name</t>
  </si>
  <si>
    <t>Keamanan/Satpam</t>
  </si>
  <si>
    <t>Debt Collector</t>
  </si>
  <si>
    <t>Pelajar/Mahasiswa</t>
  </si>
  <si>
    <t>AGEN / SUPPLIER / DISTRIBUTOR</t>
  </si>
  <si>
    <t>Employee Establishment Date</t>
  </si>
  <si>
    <t>Female</t>
  </si>
  <si>
    <t>$Birth Date (MM/DD/YYYY)</t>
  </si>
  <si>
    <t>04/01/1998</t>
  </si>
  <si>
    <t>11/15/2000</t>
  </si>
  <si>
    <t>11/28/2000</t>
  </si>
  <si>
    <t>09/15/2000</t>
  </si>
  <si>
    <t>1234567890041001</t>
  </si>
  <si>
    <t>1233815719869237</t>
  </si>
  <si>
    <t>1233815719867281</t>
  </si>
  <si>
    <t>1233815719868321</t>
  </si>
  <si>
    <t>283812938031294</t>
  </si>
  <si>
    <t>293938479988112</t>
  </si>
  <si>
    <t>MOMMY</t>
  </si>
  <si>
    <t>IBU SURIAA</t>
  </si>
  <si>
    <t>IBU FT LOOOO</t>
  </si>
  <si>
    <t>TIOOOO MOM</t>
  </si>
  <si>
    <t>julz@gmail.com</t>
  </si>
  <si>
    <t>SURY4@gmail.com</t>
  </si>
  <si>
    <t>Nationality</t>
  </si>
  <si>
    <t>Local</t>
  </si>
  <si>
    <t>Foreigner</t>
  </si>
  <si>
    <t>$Country Code</t>
  </si>
  <si>
    <t>$Country</t>
  </si>
  <si>
    <t>Albania</t>
  </si>
  <si>
    <t>Greenland</t>
  </si>
  <si>
    <t>Job Position Code</t>
  </si>
  <si>
    <t>Job Position</t>
  </si>
  <si>
    <t>SEKRETARIS ORGANISASI</t>
  </si>
  <si>
    <t>KOMISARIS UTAMA</t>
  </si>
  <si>
    <t>$Department AML Code</t>
  </si>
  <si>
    <t>$Department AML Desc</t>
  </si>
  <si>
    <t>Authority AML Desc</t>
  </si>
  <si>
    <t>PENGAWAS</t>
  </si>
  <si>
    <t>ANALIS</t>
  </si>
  <si>
    <t>Copy Address</t>
  </si>
  <si>
    <t>JALAN JAYA NO 99</t>
  </si>
  <si>
    <t>005</t>
  </si>
  <si>
    <t>$ZipCode</t>
  </si>
  <si>
    <t>11530</t>
  </si>
  <si>
    <t>KEBON JERUK</t>
  </si>
  <si>
    <t>JAKARTA BARAT</t>
  </si>
  <si>
    <t>$Ownership</t>
  </si>
  <si>
    <t>KPR</t>
  </si>
  <si>
    <t>Notes</t>
  </si>
  <si>
    <t xml:space="preserve">Sheet ini digunakan untuk mengecek status save dari tiap anggota family data </t>
  </si>
  <si>
    <t xml:space="preserve">Sheet ini digunakan untuk mengecek status save dari tab family data </t>
  </si>
  <si>
    <t>Guarantor Main Data</t>
  </si>
  <si>
    <t>0002CUST20211226042</t>
  </si>
  <si>
    <t>0002CUST20211204136</t>
  </si>
  <si>
    <t>FT KENT</t>
  </si>
  <si>
    <t>FT KAMIS</t>
  </si>
  <si>
    <t>2839287392833293</t>
  </si>
  <si>
    <t>2139217401273822</t>
  </si>
  <si>
    <t>$Guarantor Relationship</t>
  </si>
  <si>
    <t>Acquaintance</t>
  </si>
  <si>
    <t>Sister</t>
  </si>
  <si>
    <t>Father</t>
  </si>
  <si>
    <t>Brother</t>
  </si>
  <si>
    <t>$Guarantor Legal Name</t>
  </si>
  <si>
    <t>SAN</t>
  </si>
  <si>
    <t>Mulyawati</t>
  </si>
  <si>
    <t>FT FLA</t>
  </si>
  <si>
    <t>toni</t>
  </si>
  <si>
    <t>Jakarta</t>
  </si>
  <si>
    <t>Bandung</t>
  </si>
  <si>
    <t>AKTA</t>
  </si>
  <si>
    <t>081293123703</t>
  </si>
  <si>
    <t>081293123704</t>
  </si>
  <si>
    <t>08293992188</t>
  </si>
  <si>
    <t>081293123702</t>
  </si>
  <si>
    <t>02/01/1995</t>
  </si>
  <si>
    <t>12/23/2001</t>
  </si>
  <si>
    <t>09/12/2003</t>
  </si>
  <si>
    <t>8124791264721631</t>
  </si>
  <si>
    <t>2137732832810000</t>
  </si>
  <si>
    <t>9239827717272949</t>
  </si>
  <si>
    <t>812479126472164</t>
  </si>
  <si>
    <t>299102923841824</t>
  </si>
  <si>
    <t>291928382772124</t>
  </si>
  <si>
    <t>IBU SANDI</t>
  </si>
  <si>
    <t>IBU Mulyawati</t>
  </si>
  <si>
    <t>FLA MOTHER</t>
  </si>
  <si>
    <t>mama toni</t>
  </si>
  <si>
    <t>SANDI@gmail.com</t>
  </si>
  <si>
    <t>budi@gmail.com</t>
  </si>
  <si>
    <t>fla@gmail.com</t>
  </si>
  <si>
    <t>toni@gmail.com</t>
  </si>
  <si>
    <t>LEMBAGA BANTUAN HUKUM</t>
  </si>
  <si>
    <t xml:space="preserve">Authority AML </t>
  </si>
  <si>
    <t>PELAKSANA</t>
  </si>
  <si>
    <t>JALAN ABADI NO 74</t>
  </si>
  <si>
    <t>JL. Jakarta Barat No 20B</t>
  </si>
  <si>
    <t>08</t>
  </si>
  <si>
    <t>003</t>
  </si>
  <si>
    <t>02</t>
  </si>
  <si>
    <t>$Ownership Status</t>
  </si>
  <si>
    <t>Rented</t>
  </si>
  <si>
    <t>0002CUST20211204070</t>
  </si>
  <si>
    <t>0002CUST20200600138</t>
  </si>
  <si>
    <t>FT COMPANY</t>
  </si>
  <si>
    <t>PELANGI UTAMA</t>
  </si>
  <si>
    <t>$Customer Relationship</t>
  </si>
  <si>
    <t>Board of Director</t>
  </si>
  <si>
    <t>Commissioner</t>
  </si>
  <si>
    <t>CV LOPO</t>
  </si>
  <si>
    <t>FT COMPA</t>
  </si>
  <si>
    <t>FT COMPANY LOOP</t>
  </si>
  <si>
    <t>$Tax ID No</t>
  </si>
  <si>
    <t>213817598633152</t>
  </si>
  <si>
    <t>213721293203000</t>
  </si>
  <si>
    <t>213817598636983</t>
  </si>
  <si>
    <t>$Company Type</t>
  </si>
  <si>
    <t>CV</t>
  </si>
  <si>
    <t>PT</t>
  </si>
  <si>
    <t>Koperasi</t>
  </si>
  <si>
    <t>Corporate</t>
  </si>
  <si>
    <t>Non Corporate</t>
  </si>
  <si>
    <t>JL. Kenangka No 88G</t>
  </si>
  <si>
    <t>Kebon jeruk</t>
  </si>
  <si>
    <t>Dinas</t>
  </si>
  <si>
    <t>$AppNo</t>
  </si>
  <si>
    <t>$Customer Action</t>
  </si>
  <si>
    <t>Select SimilarData</t>
  </si>
  <si>
    <t>Negative Check</t>
  </si>
  <si>
    <t>$Family Name</t>
  </si>
  <si>
    <t>;</t>
  </si>
  <si>
    <t>FT LO;FT BOTOL</t>
  </si>
  <si>
    <t>$Family Action</t>
  </si>
  <si>
    <t>Select ApplicationInProcess</t>
  </si>
  <si>
    <t>New</t>
  </si>
  <si>
    <t>Select SimilarData;</t>
  </si>
  <si>
    <t>Yes;No</t>
  </si>
  <si>
    <t>$Guarantor Name</t>
  </si>
  <si>
    <t>Mulyawati;FT COMPA</t>
  </si>
  <si>
    <t>FT KAMIS;FT COMPANY LOOP</t>
  </si>
  <si>
    <t>$Guarantor Action</t>
  </si>
  <si>
    <t>New;Select ApplicationInProcess</t>
  </si>
  <si>
    <t>Select SimilarData;Select SimilarData</t>
  </si>
  <si>
    <t>;Select SimilarData</t>
  </si>
  <si>
    <t>No;No</t>
  </si>
  <si>
    <t>No;Yes</t>
  </si>
  <si>
    <t>Jika action yang dipilih merupakan 'Select' Maka Katalon akan select data pada index ke-1</t>
  </si>
  <si>
    <t>$Referantor Category</t>
  </si>
  <si>
    <t>Agency</t>
  </si>
  <si>
    <t>Customer</t>
  </si>
  <si>
    <t>$Referantor Name</t>
  </si>
  <si>
    <t>RAT1</t>
  </si>
  <si>
    <t>AGENCY COMPANY GROSS VAT</t>
  </si>
  <si>
    <t>JA AGENCY</t>
  </si>
  <si>
    <t>Pelangi Utama</t>
  </si>
  <si>
    <t>AGENCY BINTANG COMPANY</t>
  </si>
  <si>
    <t>Referantor Type</t>
  </si>
  <si>
    <t>$Bank Account (Index)</t>
  </si>
  <si>
    <t>$Tax Calculation Method</t>
  </si>
  <si>
    <t>Nett</t>
  </si>
  <si>
    <t>Gross</t>
  </si>
  <si>
    <t>Is Vat</t>
  </si>
  <si>
    <t>Sales Information</t>
  </si>
  <si>
    <t>$MO Code</t>
  </si>
  <si>
    <t>U0005</t>
  </si>
  <si>
    <t>MO Head Name</t>
  </si>
  <si>
    <t>REYNARD</t>
  </si>
  <si>
    <t>$MO Name</t>
  </si>
  <si>
    <t>USER5</t>
  </si>
  <si>
    <t>MO Notes</t>
  </si>
  <si>
    <t>Application Information</t>
  </si>
  <si>
    <t>$Application Source</t>
  </si>
  <si>
    <t>GIIAS 2022</t>
  </si>
  <si>
    <t>ANDREAS LIE</t>
  </si>
  <si>
    <t>First Installment Type</t>
  </si>
  <si>
    <t>Arrear</t>
  </si>
  <si>
    <t>Advance</t>
  </si>
  <si>
    <t>$Payment Frequency</t>
  </si>
  <si>
    <t>Monthly</t>
  </si>
  <si>
    <t>Bimonthly</t>
  </si>
  <si>
    <t>Quarterly</t>
  </si>
  <si>
    <t>Trimester</t>
  </si>
  <si>
    <t>Annualy</t>
  </si>
  <si>
    <t>$Tenor</t>
  </si>
  <si>
    <t>DP Source Payment Type</t>
  </si>
  <si>
    <t>INVESTASI</t>
  </si>
  <si>
    <t>Interest Type</t>
  </si>
  <si>
    <t>Fixed Rate</t>
  </si>
  <si>
    <t>$Floating Period</t>
  </si>
  <si>
    <t>$Installment Scheme</t>
  </si>
  <si>
    <t>Regular Fixed</t>
  </si>
  <si>
    <t>$Way Of Payment</t>
  </si>
  <si>
    <t>Auto Debit</t>
  </si>
  <si>
    <t>Cash</t>
  </si>
  <si>
    <t>Pick-Up</t>
  </si>
  <si>
    <t>Bank Transfer</t>
  </si>
  <si>
    <t>$Customer Bank Account (Index)</t>
  </si>
  <si>
    <t>$Customer Notification By</t>
  </si>
  <si>
    <t>SMS</t>
  </si>
  <si>
    <t>Call</t>
  </si>
  <si>
    <t>Installment Source Payment Type</t>
  </si>
  <si>
    <t>SETORAN MODAL</t>
  </si>
  <si>
    <t>Mailing Address</t>
  </si>
  <si>
    <t>Copy Address From</t>
  </si>
  <si>
    <t>Legal</t>
  </si>
  <si>
    <t>JL KBN</t>
  </si>
  <si>
    <t>JL AKOLAS 2</t>
  </si>
  <si>
    <t>NYENGSERET</t>
  </si>
  <si>
    <t>ASTANA ANYAR</t>
  </si>
  <si>
    <t>$Kota</t>
  </si>
  <si>
    <t>Phone 1 Area</t>
  </si>
  <si>
    <t>Phone 1 Number</t>
  </si>
  <si>
    <t>Phone 1 Extension</t>
  </si>
  <si>
    <t>Phone 2 Area</t>
  </si>
  <si>
    <t>Phone 2 Number</t>
  </si>
  <si>
    <t>Phone 2 Extension</t>
  </si>
  <si>
    <t>Phone 3 Area</t>
  </si>
  <si>
    <t>Phone 3 Number</t>
  </si>
  <si>
    <t>Phone 3 Extension</t>
  </si>
  <si>
    <t>Fax Area</t>
  </si>
  <si>
    <t>Fax Number</t>
  </si>
  <si>
    <t>Restructuring Data</t>
  </si>
  <si>
    <t>$Characteristic of Credit</t>
  </si>
  <si>
    <t>Credit / Pembayaran yang Di Restrukturisasi</t>
  </si>
  <si>
    <t>Lainnya</t>
  </si>
  <si>
    <t>Previous Agreement No</t>
  </si>
  <si>
    <t>$Way of Restructure</t>
  </si>
  <si>
    <t>Penambahan Fasilitas</t>
  </si>
  <si>
    <t>Perpanjangan Jangka Waktu</t>
  </si>
  <si>
    <t>Economic Sector Code</t>
  </si>
  <si>
    <t>$Economic Sector Description</t>
  </si>
  <si>
    <t>446. Jasa Kegiatan Lainnya</t>
  </si>
  <si>
    <t>447. Jasa Perorangan yang Melayani Rumah Tangga</t>
  </si>
  <si>
    <t>Application Attribute</t>
  </si>
  <si>
    <t>$Blacklist APPI</t>
  </si>
  <si>
    <t>NO</t>
  </si>
  <si>
    <t>YES</t>
  </si>
  <si>
    <t>APPI Score</t>
  </si>
  <si>
    <t>Date App Data</t>
  </si>
  <si>
    <t>06/27/2022</t>
  </si>
  <si>
    <t>Ref Master App Data Code</t>
  </si>
  <si>
    <t>$Ref Master App Data Description</t>
  </si>
  <si>
    <t>Pameran</t>
  </si>
  <si>
    <t>$Jumlah Asset</t>
  </si>
  <si>
    <t>Cross Application / Agreement Information</t>
  </si>
  <si>
    <t>Application No</t>
  </si>
  <si>
    <t>0004APP20211100002</t>
  </si>
  <si>
    <t>Agreement No</t>
  </si>
  <si>
    <t>0004AGR20211103603</t>
  </si>
  <si>
    <t>Customer Name</t>
  </si>
  <si>
    <t>MRA LIANA</t>
  </si>
  <si>
    <t>Supplier Info</t>
  </si>
  <si>
    <t>$Supplier Code</t>
  </si>
  <si>
    <t>0002SB20211103134</t>
  </si>
  <si>
    <t>$Supplier Name</t>
  </si>
  <si>
    <t>MRA SUPPLIER COMPANY</t>
  </si>
  <si>
    <t>$Sales Person</t>
  </si>
  <si>
    <t>A SUPPLIER SALES</t>
  </si>
  <si>
    <t>Admin Head</t>
  </si>
  <si>
    <t>A ADMIN MRA</t>
  </si>
  <si>
    <t>Asset Information</t>
  </si>
  <si>
    <t>$Asset Code</t>
  </si>
  <si>
    <t>MRA ASSET MOBIL.MOBIL 2.MOBIL 3</t>
  </si>
  <si>
    <t>$Asset Condition</t>
  </si>
  <si>
    <t>Used</t>
  </si>
  <si>
    <t>$Asset Price</t>
  </si>
  <si>
    <t>$Asset Usage</t>
  </si>
  <si>
    <t>Commercial</t>
  </si>
  <si>
    <t>Color</t>
  </si>
  <si>
    <t>RED</t>
  </si>
  <si>
    <t>BPKP City Issuer District Code</t>
  </si>
  <si>
    <t>BANDUNG, KOTA.</t>
  </si>
  <si>
    <t>BPKP issue Date</t>
  </si>
  <si>
    <t>$Manufacturing Year</t>
  </si>
  <si>
    <t>$Down Payment Type</t>
  </si>
  <si>
    <t>Amount</t>
  </si>
  <si>
    <t>Percentage</t>
  </si>
  <si>
    <t>$Down Payment %</t>
  </si>
  <si>
    <t>$Down Payment Amt</t>
  </si>
  <si>
    <t>$Chasis Number</t>
  </si>
  <si>
    <t>x912389201d</t>
  </si>
  <si>
    <t>sfsa123</t>
  </si>
  <si>
    <t>basdwqe</t>
  </si>
  <si>
    <t>basdwqe1</t>
  </si>
  <si>
    <t>basdwqe6</t>
  </si>
  <si>
    <t>basdwqea</t>
  </si>
  <si>
    <t>basdwqef</t>
  </si>
  <si>
    <t>basdwqefs</t>
  </si>
  <si>
    <t>basdwqega</t>
  </si>
  <si>
    <t>basdwqede</t>
  </si>
  <si>
    <t>$Engine Number</t>
  </si>
  <si>
    <t>l234125c</t>
  </si>
  <si>
    <t>verg4123</t>
  </si>
  <si>
    <t>maskf123</t>
  </si>
  <si>
    <t>maskf1232</t>
  </si>
  <si>
    <t>maskf1237</t>
  </si>
  <si>
    <t>maskf123b</t>
  </si>
  <si>
    <t>maskf123g</t>
  </si>
  <si>
    <t>maskf123sd</t>
  </si>
  <si>
    <t>maskf123gg</t>
  </si>
  <si>
    <t>maskf123dd</t>
  </si>
  <si>
    <t>$License Plate Number</t>
  </si>
  <si>
    <t>7c32tfdsa</t>
  </si>
  <si>
    <t>wfkkask2</t>
  </si>
  <si>
    <t>lsdaoo6433</t>
  </si>
  <si>
    <t>lsdaoo64333</t>
  </si>
  <si>
    <t>lsdaoo64338</t>
  </si>
  <si>
    <t>lsdaoo6433c</t>
  </si>
  <si>
    <t>lsdaoo6433h</t>
  </si>
  <si>
    <t>f8ds8ah</t>
  </si>
  <si>
    <t>lsdaoo6433ca</t>
  </si>
  <si>
    <t>lsdaoo6433ee</t>
  </si>
  <si>
    <t>$Serial 4</t>
  </si>
  <si>
    <t>22vsasda4</t>
  </si>
  <si>
    <t>mciaisdk1</t>
  </si>
  <si>
    <t>dsao1020</t>
  </si>
  <si>
    <t>dsao10204</t>
  </si>
  <si>
    <t>dsao10209</t>
  </si>
  <si>
    <t>dsao1020d</t>
  </si>
  <si>
    <t>dsao1020i</t>
  </si>
  <si>
    <t>dsao1020ga</t>
  </si>
  <si>
    <t>dsao1020bd</t>
  </si>
  <si>
    <t>dsao1020ff</t>
  </si>
  <si>
    <t>$Serial 5</t>
  </si>
  <si>
    <t>brhkkaskjd23</t>
  </si>
  <si>
    <t>laskdio12</t>
  </si>
  <si>
    <t>lvjdsak164</t>
  </si>
  <si>
    <t>lvjdsak1645</t>
  </si>
  <si>
    <t>lvjdsak1640</t>
  </si>
  <si>
    <t>lvjdsak164e</t>
  </si>
  <si>
    <t>lvjdsak164j</t>
  </si>
  <si>
    <t>lvjdsak164h</t>
  </si>
  <si>
    <t>Asset Attribute</t>
  </si>
  <si>
    <t>$Asset Region</t>
  </si>
  <si>
    <t>REGION1</t>
  </si>
  <si>
    <t>REGION2</t>
  </si>
  <si>
    <t>Asset User</t>
  </si>
  <si>
    <t>Self Usage</t>
  </si>
  <si>
    <t>$User Name</t>
  </si>
  <si>
    <t>WRY SATU NIKAH</t>
  </si>
  <si>
    <t>$User Relationship</t>
  </si>
  <si>
    <t>Parent</t>
  </si>
  <si>
    <t>Self Customer</t>
  </si>
  <si>
    <t>Asset Owner</t>
  </si>
  <si>
    <t>Self Owner</t>
  </si>
  <si>
    <t>$Owner Type</t>
  </si>
  <si>
    <t>Personal</t>
  </si>
  <si>
    <t>Company</t>
  </si>
  <si>
    <t>$Owner Name</t>
  </si>
  <si>
    <t>WRY SATU</t>
  </si>
  <si>
    <t>$Owner Relationship</t>
  </si>
  <si>
    <t>Owner Profession Code</t>
  </si>
  <si>
    <t>Owner Profession Name (PERSONAL)</t>
  </si>
  <si>
    <t>Legislator (DPR/DPRD/MPR/DPD)</t>
  </si>
  <si>
    <t>TNI/Polisi</t>
  </si>
  <si>
    <t>Owner Profession (COMPANY)</t>
  </si>
  <si>
    <t>$Owner ID Type</t>
  </si>
  <si>
    <t>$Owner ID No</t>
  </si>
  <si>
    <t>1231233451233431</t>
  </si>
  <si>
    <t>1231233451233451</t>
  </si>
  <si>
    <t>Owner Mobile Phone</t>
  </si>
  <si>
    <t>8219391231412</t>
  </si>
  <si>
    <t>Asset Owner &amp; Asset Location Address</t>
  </si>
  <si>
    <t>$Copy Address From</t>
  </si>
  <si>
    <t>LEGAL</t>
  </si>
  <si>
    <t>JL ASDAHA</t>
  </si>
  <si>
    <t>JL ASDA</t>
  </si>
  <si>
    <t>Fraud Checking</t>
  </si>
  <si>
    <t>$Check Rapindo</t>
  </si>
  <si>
    <t>Asset Document</t>
  </si>
  <si>
    <t>Received</t>
  </si>
  <si>
    <t>Document No</t>
  </si>
  <si>
    <t>Expired Date</t>
  </si>
  <si>
    <t>Document Notes</t>
  </si>
  <si>
    <t>abc</t>
  </si>
  <si>
    <t>Calculate DP Result</t>
  </si>
  <si>
    <t>Total Calculation DP Percentage</t>
  </si>
  <si>
    <t>Total Calculation DP Amount</t>
  </si>
  <si>
    <t>Is Complete Mandatory</t>
  </si>
  <si>
    <t>0002SB20211203142</t>
  </si>
  <si>
    <t>FT SUPPLIER BARU</t>
  </si>
  <si>
    <t>$Accessories Code</t>
  </si>
  <si>
    <t>MRA_BLACKBOX</t>
  </si>
  <si>
    <t>MRA_PARKING CAMERA</t>
  </si>
  <si>
    <t>$Accessories Name</t>
  </si>
  <si>
    <t>BLACK BOX</t>
  </si>
  <si>
    <t>CAMERA PARKING</t>
  </si>
  <si>
    <t>$Accessories Price</t>
  </si>
  <si>
    <t>AVX</t>
  </si>
  <si>
    <t>Insurance Information</t>
  </si>
  <si>
    <t>$Insured By</t>
  </si>
  <si>
    <t>Multifinance</t>
  </si>
  <si>
    <t>Customer - Multifinance</t>
  </si>
  <si>
    <t>Off System</t>
  </si>
  <si>
    <t>$Insco Branch Name</t>
  </si>
  <si>
    <t>ASTRAMF</t>
  </si>
  <si>
    <t>$Coverage Amount</t>
  </si>
  <si>
    <t>Policy No</t>
  </si>
  <si>
    <t>Policy Name</t>
  </si>
  <si>
    <t>$Start Date</t>
  </si>
  <si>
    <t>$End Date</t>
  </si>
  <si>
    <t>Insurance Notes</t>
  </si>
  <si>
    <t>Region1</t>
  </si>
  <si>
    <t>Region2</t>
  </si>
  <si>
    <t>$Cover Period</t>
  </si>
  <si>
    <t>Full Tenor</t>
  </si>
  <si>
    <t>Over Tenor</t>
  </si>
  <si>
    <t>Partial Tenor</t>
  </si>
  <si>
    <t>$Payment Type</t>
  </si>
  <si>
    <t>MRA INSURANCE COMPANY</t>
  </si>
  <si>
    <t>$Insurance Length</t>
  </si>
  <si>
    <t>Insurance Fee</t>
  </si>
  <si>
    <t>IsFeeUseDefault</t>
  </si>
  <si>
    <t>Admin Fee</t>
  </si>
  <si>
    <t>Customer Stampduty Fee</t>
  </si>
  <si>
    <t>Insurance Coverage</t>
  </si>
  <si>
    <t>$Main Coverage</t>
  </si>
  <si>
    <t>Total Loss Only</t>
  </si>
  <si>
    <t>All Risk</t>
  </si>
  <si>
    <t>Additional Coverage</t>
  </si>
  <si>
    <t>$Flood</t>
  </si>
  <si>
    <t>$TPL</t>
  </si>
  <si>
    <t>$Act of God</t>
  </si>
  <si>
    <t>$SRCC</t>
  </si>
  <si>
    <t>$Tanggung Jawab Hukum Terhadap Penumpang</t>
  </si>
  <si>
    <t>$Kecelakaan Diri Untuk Penumpang</t>
  </si>
  <si>
    <t>$Terrorist</t>
  </si>
  <si>
    <t>$Theft &amp; Robbery</t>
  </si>
  <si>
    <t>Edit Generated Insurance Table</t>
  </si>
  <si>
    <t>Capitalized</t>
  </si>
  <si>
    <t>yes;yes;yes;yes;yes</t>
  </si>
  <si>
    <t>yes;no;yes;yes;no</t>
  </si>
  <si>
    <t>no;no;no;no;no</t>
  </si>
  <si>
    <t>no;no;yes;no;no</t>
  </si>
  <si>
    <t>yes;no;no;no;no</t>
  </si>
  <si>
    <t>Paid By</t>
  </si>
  <si>
    <t>customer;customer;customer;customer;customer</t>
  </si>
  <si>
    <t>Sum Insured (%)</t>
  </si>
  <si>
    <t>Main Coverage</t>
  </si>
  <si>
    <t>Flood</t>
  </si>
  <si>
    <t>TPL</t>
  </si>
  <si>
    <t>Act of God</t>
  </si>
  <si>
    <t>SRCC</t>
  </si>
  <si>
    <t>Tanggung Jawab Hukum Terhadap Penumpang</t>
  </si>
  <si>
    <t>Kecelakaan Diri Untuk Penumpang</t>
  </si>
  <si>
    <t>Terrorist</t>
  </si>
  <si>
    <t>Theft &amp; Robbery</t>
  </si>
  <si>
    <t>Sum Insured Amount</t>
  </si>
  <si>
    <t>Sum Insured Amount Flood</t>
  </si>
  <si>
    <t>1;0;2;1;1</t>
  </si>
  <si>
    <t>Sum Insured Amount TPL</t>
  </si>
  <si>
    <t>2;1;0;1;1</t>
  </si>
  <si>
    <t>Sum Insured Amount Act of God</t>
  </si>
  <si>
    <t>3;4;5;1;1</t>
  </si>
  <si>
    <t>Sum Insured Amount SRCC</t>
  </si>
  <si>
    <t>1;2;0;1;1</t>
  </si>
  <si>
    <t>Sum Insured Amount Tanggung Jawab Hukum Terhadap Penumpang</t>
  </si>
  <si>
    <t>1;0;1;1;1</t>
  </si>
  <si>
    <t>Sum Insured Amount Kecelakaan Diri Untuk Penumpang</t>
  </si>
  <si>
    <t>0;1;0;1;1</t>
  </si>
  <si>
    <t>Sum Insured Amount Terrorist</t>
  </si>
  <si>
    <t>1;1;1;1;1</t>
  </si>
  <si>
    <t>Sum Insured Amount Theft &amp; Robbery</t>
  </si>
  <si>
    <t>1;1;0;0;0</t>
  </si>
  <si>
    <t>Sum Insured Amount Loading</t>
  </si>
  <si>
    <t>Rate</t>
  </si>
  <si>
    <t>Main Premi Rate</t>
  </si>
  <si>
    <t>Additional Premi Rate</t>
  </si>
  <si>
    <t>Flood Premi Rate</t>
  </si>
  <si>
    <t>TPL Premi Rate</t>
  </si>
  <si>
    <t>Act of God Premi Rate</t>
  </si>
  <si>
    <t>SRCC Premi Rate</t>
  </si>
  <si>
    <t>Tanggung Jawab Hukum Terhadap Penumpang Premi Rate</t>
  </si>
  <si>
    <t>Kecelakaan Diri Untuk Penumpang Premi Rate</t>
  </si>
  <si>
    <t>Terrorist Premi Rate</t>
  </si>
  <si>
    <t>Loading</t>
  </si>
  <si>
    <t>Total Premium</t>
  </si>
  <si>
    <t>Discount</t>
  </si>
  <si>
    <t>Discount Amount (Paid By MF)</t>
  </si>
  <si>
    <t>6786500</t>
  </si>
  <si>
    <t>6478501</t>
  </si>
  <si>
    <t>Capitalize if GS_Value Partial</t>
  </si>
  <si>
    <t>Full Capitalize Amount</t>
  </si>
  <si>
    <t>Capitalize Amount</t>
  </si>
  <si>
    <t>Calculate Fee Result</t>
  </si>
  <si>
    <t>19814500</t>
  </si>
  <si>
    <t>38143500</t>
  </si>
  <si>
    <t>Total Fee</t>
  </si>
  <si>
    <t>Total Asset Price</t>
  </si>
  <si>
    <t>Total Asset Price + Accessories Price</t>
  </si>
  <si>
    <t>Catatan dalam mengisi Section Generated Insurance Table</t>
  </si>
  <si>
    <t xml:space="preserve">Jika ingin mengisi Section Generated Insurance Table, wajib menggunakan delimiter atau pemisah ; sebanyak </t>
  </si>
  <si>
    <t>Section atau arraynya dapat dikosongkan jika tidak ada yang diubah dari default Insurance Coverage yang tampil pada CONFINS</t>
  </si>
  <si>
    <t>Year num yang terbentuk sebanyak</t>
  </si>
  <si>
    <t xml:space="preserve">Existing Excel sheet ini dapat menambahkan field baru pada subsection additional coverage (section Insurance Coverage dan Edit Generated Insurance Table) dan subsection sum insured amount (section Edit Generated Insurance Table). Penambahan field HARUS dilakukan sejajar, dalam arti jika menambahkan pada additional coverage, pada sum insured amount juga harus ditambahkan field tersebut. </t>
  </si>
  <si>
    <t>Life Insurance Info</t>
  </si>
  <si>
    <t>$Is Cover Life Insurance</t>
  </si>
  <si>
    <t>$Life Insco Branch Name</t>
  </si>
  <si>
    <t>MRA LIFE INSCO BRANCH 1</t>
  </si>
  <si>
    <t>$Premium Payment Method</t>
  </si>
  <si>
    <t>Full Capitalized</t>
  </si>
  <si>
    <t>Full Paid in Advance</t>
  </si>
  <si>
    <t>Paid in Advance &amp; Capitalized Mix</t>
  </si>
  <si>
    <t>$Capitalized Premium Percentage</t>
  </si>
  <si>
    <t>Life Insurance Subject</t>
  </si>
  <si>
    <t>$Subject Customer</t>
  </si>
  <si>
    <t>$Subject Guarantor</t>
  </si>
  <si>
    <t>$Subject Spouse</t>
  </si>
  <si>
    <t xml:space="preserve">$Guarantor Name </t>
  </si>
  <si>
    <t>FT BUDIAWAN</t>
  </si>
  <si>
    <t>Life Insurance Fee</t>
  </si>
  <si>
    <t>$Admin Fee Amt</t>
  </si>
  <si>
    <t>Edit</t>
  </si>
  <si>
    <t>Subsidy</t>
  </si>
  <si>
    <t>$Subsidy From Type</t>
  </si>
  <si>
    <t>Insurance</t>
  </si>
  <si>
    <t>Supplier</t>
  </si>
  <si>
    <t>$Subsid From Value</t>
  </si>
  <si>
    <t>MRA Insurance Company</t>
  </si>
  <si>
    <t>$Allocation From</t>
  </si>
  <si>
    <t>Discount Admin Fee</t>
  </si>
  <si>
    <t>Discount Insurance</t>
  </si>
  <si>
    <t>Subsidy Rate</t>
  </si>
  <si>
    <t>Subsidy DP</t>
  </si>
  <si>
    <t>$Subsidy Source</t>
  </si>
  <si>
    <t>Other Income</t>
  </si>
  <si>
    <t>AP Deduction</t>
  </si>
  <si>
    <t>$Subsidy Value Type</t>
  </si>
  <si>
    <t>$Subsidy Value Amount</t>
  </si>
  <si>
    <t>$Subsidy Value Percentage</t>
  </si>
  <si>
    <t>Fees</t>
  </si>
  <si>
    <t>Fees Use Default Value?</t>
  </si>
  <si>
    <t>Additional Admin</t>
  </si>
  <si>
    <t>Notary Fee</t>
  </si>
  <si>
    <t>Other Fee</t>
  </si>
  <si>
    <t>Fiducia Fee</t>
  </si>
  <si>
    <t>Admin Fee Capitalize Checbox</t>
  </si>
  <si>
    <t>Admin Fee Capitalize Input Amount</t>
  </si>
  <si>
    <t>Additional Admin Capitalize Checbox</t>
  </si>
  <si>
    <t>Additional Admin Capitalize Input Amount</t>
  </si>
  <si>
    <t>Notary Fee Capitalize Checbox</t>
  </si>
  <si>
    <t>Notary Fee Capitalize Input Amount</t>
  </si>
  <si>
    <t>Other Fee Capitalize Checbox</t>
  </si>
  <si>
    <t>Other Fee Capitalize Input Amount</t>
  </si>
  <si>
    <t>Fiducia Fee Capitalize Checbox</t>
  </si>
  <si>
    <t>Fiducia Fee Capitalize Input Amount</t>
  </si>
  <si>
    <t>Provision Fee Type</t>
  </si>
  <si>
    <t>Provision Fee Calculation Base</t>
  </si>
  <si>
    <t>OTR-DP</t>
  </si>
  <si>
    <t>OTR-DP + Ins Cptlz + Fee Cptlz(Excl. Provision)</t>
  </si>
  <si>
    <t>Provision Fee Percentage</t>
  </si>
  <si>
    <t>Provision Fee Amount</t>
  </si>
  <si>
    <t>Provision Fee Capitalize Checbox</t>
  </si>
  <si>
    <t>Provision Fee Capitalize Input Amount</t>
  </si>
  <si>
    <t>Financial Data</t>
  </si>
  <si>
    <t>Rate Type</t>
  </si>
  <si>
    <t>Effective Rate</t>
  </si>
  <si>
    <t>14.692175</t>
  </si>
  <si>
    <t>Flat Rate</t>
  </si>
  <si>
    <t>Use Grace Period</t>
  </si>
  <si>
    <t>$Grace Period</t>
  </si>
  <si>
    <t>$Grace Period Type</t>
  </si>
  <si>
    <t>Interest Only</t>
  </si>
  <si>
    <t>Roll Over</t>
  </si>
  <si>
    <t>TDP Paid at MF</t>
  </si>
  <si>
    <t>Supplier Rate</t>
  </si>
  <si>
    <t>Override Subsidy Discount Insurance Amount?</t>
  </si>
  <si>
    <t>Rounding</t>
  </si>
  <si>
    <t>Total Subsidy DP</t>
  </si>
  <si>
    <t>Calculate Result</t>
  </si>
  <si>
    <t>Total Asset Price Incl Accessory</t>
  </si>
  <si>
    <t>Total Asset Accesory Price</t>
  </si>
  <si>
    <t>Total Fee Capitalized</t>
  </si>
  <si>
    <t>Total Insurance Capitalized</t>
  </si>
  <si>
    <t>DP Asset &amp; Accessory</t>
  </si>
  <si>
    <t>DP Nett</t>
  </si>
  <si>
    <t>Calculation Provision Percentage</t>
  </si>
  <si>
    <t>Calculation Provision Amount</t>
  </si>
  <si>
    <t>Calculation Result From Simulation File</t>
  </si>
  <si>
    <t xml:space="preserve">TDP </t>
  </si>
  <si>
    <t>NTF</t>
  </si>
  <si>
    <t>Installment Amount</t>
  </si>
  <si>
    <t>Total Interest</t>
  </si>
  <si>
    <t>Total AR</t>
  </si>
  <si>
    <t>Gross Yield</t>
  </si>
  <si>
    <t>DP Nett Percentage</t>
  </si>
  <si>
    <t>Required Yes Uncheck</t>
  </si>
  <si>
    <t>KARTU TANDA PENDUDUK (KTP) PASANGAN;REKENING LISTRIK</t>
  </si>
  <si>
    <t>REKENING LISTRIK</t>
  </si>
  <si>
    <t>$Promise Date</t>
  </si>
  <si>
    <t>03/03/2023;</t>
  </si>
  <si>
    <t>05/05/2023</t>
  </si>
  <si>
    <t>Required No Check</t>
  </si>
  <si>
    <t>Expired Date Document</t>
  </si>
  <si>
    <t>Waived Check</t>
  </si>
  <si>
    <t>Secara default:
-Jika required yes, check akan tercentang. 
-Jika required no, check tidak akan tercentang
-Waive tidak tercentang
Apabila ingin menginput diluar default, maka perlu mengisi tabel di atas, jika tidak maka tabel diatas dapat dikosongkan</t>
  </si>
  <si>
    <t>$Document path</t>
  </si>
  <si>
    <t>C:\Users\jeremy.andreas\Pictures\Untitled</t>
  </si>
  <si>
    <t>C:\Users\fendy.tio\Pictures\Untitled</t>
  </si>
  <si>
    <t>$Nama Document</t>
  </si>
  <si>
    <t>Document 3</t>
  </si>
  <si>
    <t>Document 4</t>
  </si>
  <si>
    <t>Document 5</t>
  </si>
  <si>
    <t>Document 6</t>
  </si>
  <si>
    <t>Jenis Document</t>
  </si>
  <si>
    <t>Foto Customer/ Interview</t>
  </si>
  <si>
    <t>MOU ID</t>
  </si>
  <si>
    <t>MOU123</t>
  </si>
  <si>
    <t>MOU124</t>
  </si>
  <si>
    <t>MOU125</t>
  </si>
  <si>
    <t>MOU126</t>
  </si>
  <si>
    <t>Allocation Type</t>
  </si>
  <si>
    <t>Supplier Commission Data</t>
  </si>
  <si>
    <t>Delete Supplier Name</t>
  </si>
  <si>
    <t>Admin Fee Amt</t>
  </si>
  <si>
    <t>Admin Fee %</t>
  </si>
  <si>
    <t>Upping Rate Amt</t>
  </si>
  <si>
    <t>Upping Rate %</t>
  </si>
  <si>
    <t>Provision Fee Amt</t>
  </si>
  <si>
    <t>Provision Fee %</t>
  </si>
  <si>
    <t>Insurance Income Amt</t>
  </si>
  <si>
    <t>Insurance Income %</t>
  </si>
  <si>
    <t>Life Insurance Income Amt</t>
  </si>
  <si>
    <t>Life Insurance Income %</t>
  </si>
  <si>
    <t>Supplier Employee Commission Data</t>
  </si>
  <si>
    <t>Delete (Supp Employee Name)</t>
  </si>
  <si>
    <t>A ADMIN MRA;MRA MITA;A SUPPLIER SALES;B SALES PERSON MRA;B ADMIN MRA;UDIN SUPPL EMP MRA</t>
  </si>
  <si>
    <t>Delete (Supp Employee Position)</t>
  </si>
  <si>
    <t>ADMIN HEAD;SPV;SALES PERSON;SALES PERSON;ADMIN HEAD;SALES PERSON</t>
  </si>
  <si>
    <t>1;1;1;1;1;1</t>
  </si>
  <si>
    <t>1;1;1;1;1;2</t>
  </si>
  <si>
    <t>1;1;1;1;1;3</t>
  </si>
  <si>
    <t>1;1;1;1;1;4</t>
  </si>
  <si>
    <t>1;1;1;1;1;5</t>
  </si>
  <si>
    <t>1;1;1;1;1;6</t>
  </si>
  <si>
    <t>1000;1000;1000;1000;1000;1000</t>
  </si>
  <si>
    <t>1000;1000;1000;1000;1000;1001</t>
  </si>
  <si>
    <t>1000;1000;1000;1000;1000;1003</t>
  </si>
  <si>
    <t>3;2;1;3;2;1</t>
  </si>
  <si>
    <t>3;2;1;3;2;2</t>
  </si>
  <si>
    <t>0.8;1.3;2;2;2;5</t>
  </si>
  <si>
    <t>0.8;1.3;2;2;2;6</t>
  </si>
  <si>
    <t>0.8;1.3;2;2;2;7</t>
  </si>
  <si>
    <t>0.8;1.3;2;2;2;8</t>
  </si>
  <si>
    <t>0.8;1.3;2;2;2;9</t>
  </si>
  <si>
    <t>0.8;1.3;2;2;2;10</t>
  </si>
  <si>
    <t>1.2;2;1;2;1;2</t>
  </si>
  <si>
    <t>1.2;2;1;2;1;3</t>
  </si>
  <si>
    <t>1.2;2;1;2;1;5</t>
  </si>
  <si>
    <t>1.2;2;1;2;1;6</t>
  </si>
  <si>
    <t>1.2;2;1;2;1;7</t>
  </si>
  <si>
    <t>1.2;2;1;2;1;8</t>
  </si>
  <si>
    <t>1.2;2;1;2;1;9</t>
  </si>
  <si>
    <t>1.2;2;1;2;1;10</t>
  </si>
  <si>
    <t>1;1;3;1.5;4;6</t>
  </si>
  <si>
    <t>1;1;3;1.5;4;7</t>
  </si>
  <si>
    <t>1;1;3;1.5;4;9</t>
  </si>
  <si>
    <t>1;1;3;1.5;4;10</t>
  </si>
  <si>
    <t>1;1;3;1.5;4;11</t>
  </si>
  <si>
    <t>1;1;3;1.5;4;12</t>
  </si>
  <si>
    <t>1;1;3;1.5;4;13</t>
  </si>
  <si>
    <t>1;1;3;1.5;4;14</t>
  </si>
  <si>
    <t>1;1;2;3;4;5</t>
  </si>
  <si>
    <t>1;1;2;3;4;6</t>
  </si>
  <si>
    <t>1;1;2;3;4;8</t>
  </si>
  <si>
    <t>1;1;2;3;4;9</t>
  </si>
  <si>
    <t>1;1;2;3;4;10</t>
  </si>
  <si>
    <t>1;1;2;3;4;11</t>
  </si>
  <si>
    <t>1;1;2;3;4;12</t>
  </si>
  <si>
    <t>1;1;2;3;4;13</t>
  </si>
  <si>
    <t>;;;;;</t>
  </si>
  <si>
    <t>2;1;3;1;2;3</t>
  </si>
  <si>
    <t>2;1;3;1;2;4</t>
  </si>
  <si>
    <t>Packet Amt</t>
  </si>
  <si>
    <t>Packet %</t>
  </si>
  <si>
    <t>Referantor Commission Data</t>
  </si>
  <si>
    <t>Delete (Referantor Name)</t>
  </si>
  <si>
    <t>1;1;1;1</t>
  </si>
  <si>
    <t>1000;1000;1000</t>
  </si>
  <si>
    <t>1;1;0.5;2</t>
  </si>
  <si>
    <t>1;1;0.5;3</t>
  </si>
  <si>
    <t>1;1;0.5;5</t>
  </si>
  <si>
    <t>1;1;0.5;6</t>
  </si>
  <si>
    <t>1;1;0.5;7</t>
  </si>
  <si>
    <t>1;1;0.5;8</t>
  </si>
  <si>
    <t>1;1;0.5;9</t>
  </si>
  <si>
    <t>1;1;0.5;10</t>
  </si>
  <si>
    <t>3;2;1;2.5</t>
  </si>
  <si>
    <t>3;2;1;2.6</t>
  </si>
  <si>
    <t>3;2;1;2.8</t>
  </si>
  <si>
    <t>3;2;1;2.9</t>
  </si>
  <si>
    <t>3;2;1;2.10</t>
  </si>
  <si>
    <t>3;2;1;2.11</t>
  </si>
  <si>
    <t>3;2;1;2.12</t>
  </si>
  <si>
    <t>3;2;1;2.13</t>
  </si>
  <si>
    <t>6;3;0.85;3.33</t>
  </si>
  <si>
    <t>6;3;0.85;3.34</t>
  </si>
  <si>
    <t>6;3;0.85;3.36</t>
  </si>
  <si>
    <t>6;3;0.85;3.37</t>
  </si>
  <si>
    <t>6;3;0.85;3.38</t>
  </si>
  <si>
    <t>6;3;0.85;3.39</t>
  </si>
  <si>
    <t>6;3;0.85;3.40</t>
  </si>
  <si>
    <t>6;3;0.85;3.41</t>
  </si>
  <si>
    <t>5;4;1.3;1.25</t>
  </si>
  <si>
    <t>5;4;1.3;1.26</t>
  </si>
  <si>
    <t>5;4;1.3;1.28</t>
  </si>
  <si>
    <t>5;4;1.3;1.29</t>
  </si>
  <si>
    <t>5;4;1.3;1.30</t>
  </si>
  <si>
    <t>5;4;1.3;1.31</t>
  </si>
  <si>
    <t>5;4;1.3;1.32</t>
  </si>
  <si>
    <t>5;4;1.3;1.33</t>
  </si>
  <si>
    <t>Return Commission &amp; Reserved Fund</t>
  </si>
  <si>
    <t>Return Flag</t>
  </si>
  <si>
    <t>Done</t>
  </si>
  <si>
    <t>Return To</t>
  </si>
  <si>
    <t>Edit Application Data</t>
  </si>
  <si>
    <t>Return Reason</t>
  </si>
  <si>
    <t>Data is incomplete</t>
  </si>
  <si>
    <t>Return Notes</t>
  </si>
  <si>
    <t>Test Note</t>
  </si>
  <si>
    <t>Return Execution Notes</t>
  </si>
  <si>
    <t>Input Persentase bisa dibuat dalam format desimal</t>
  </si>
  <si>
    <t>Note Penggunaan Delimiter pada sheet ini (Tab Commission Data)</t>
  </si>
  <si>
    <t>- Delimiter menggunakan ; 
- Apabila data tidak ingin diganti/ ingin menggunakan nilai default pada CONFINS secara parsial, tetap harus menggunakan delimiter
- Jika misalnya ada 3 list, dan user hanya ingin input fee pada list terakhir dan sisanya default maka diisi ";;nilaiterakhir" (tanpa petik) delimiter tetap digunakan meskipun data pertama dan kedua tidak ingin diganti/menggunakan nilai default
-Jika tidak ingin mengganti/ ingin menggunakan nilai default pada CONFINS secara keseluruhan list pada suatu fee/income commission, dapat mengosongkan field amt/% (tanpa delimiter)</t>
  </si>
  <si>
    <t>Note Allocate Commission From</t>
  </si>
  <si>
    <t>Bagian Allocate Commission from karena dinamis (sesuai rule) maka dapat ditambahkan field yang belum ada pada section masing-masing. Dengan cara menambahkan field tersebut dibawah fee/income terakhir (dengan format sama yaitu amt dan dilanjutkan dengan %)</t>
  </si>
  <si>
    <t>Reserve Fund Amt</t>
  </si>
  <si>
    <t>$Reserve Fund 1</t>
  </si>
  <si>
    <t>$Reserve Fund 2</t>
  </si>
  <si>
    <t>$Reserve Fund 3</t>
  </si>
  <si>
    <t>$Reserve Fund 4</t>
  </si>
  <si>
    <t>$Reserve Fund 5</t>
  </si>
  <si>
    <t>Total</t>
  </si>
  <si>
    <t>Other Reason</t>
  </si>
  <si>
    <t>Tes Catatan</t>
  </si>
  <si>
    <t>def</t>
  </si>
  <si>
    <t>Note</t>
  </si>
  <si>
    <t>Jika ada penambahan field, ditempatkan pada row sesuai dengan urutan pada rule file dengan nama field diawali dengan $</t>
  </si>
  <si>
    <t>CopyApp</t>
  </si>
  <si>
    <t>$Customer</t>
  </si>
  <si>
    <t>$Take Action</t>
  </si>
  <si>
    <t>$Family</t>
  </si>
  <si>
    <t>$Guarantor</t>
  </si>
  <si>
    <t>JOB PROFESSION EMP</t>
  </si>
  <si>
    <t>JOB POSITION CODE</t>
  </si>
  <si>
    <t>COUNTRY NAME</t>
  </si>
  <si>
    <t>COUNTRY CODE</t>
  </si>
  <si>
    <t>JOB POSITION NAME</t>
  </si>
  <si>
    <t>DEPARTMENT AML</t>
  </si>
  <si>
    <t>DEPARTMENT AML CODE</t>
  </si>
  <si>
    <t>AUTHORITY AML</t>
  </si>
  <si>
    <t>AUTHORITY AML2</t>
  </si>
  <si>
    <t>ID TYPE</t>
  </si>
  <si>
    <t>MARITAL STATUS</t>
  </si>
  <si>
    <t>NATIONALITY</t>
  </si>
  <si>
    <t>OWNERSHIP</t>
  </si>
  <si>
    <t>GUARANTOR_RELATIONSHIP_PERSONAL</t>
  </si>
  <si>
    <t>GENDER</t>
  </si>
  <si>
    <t>CUSTOMER MODEL PERSONAL</t>
  </si>
  <si>
    <t>GUARANTOR_RELATIONSHIP_COMPANY</t>
  </si>
  <si>
    <t>CUSTOMER MODEL COMPANY</t>
  </si>
  <si>
    <t>COMPANY TYPE</t>
  </si>
  <si>
    <t>LIFE INSCO BRANCH NAME</t>
  </si>
  <si>
    <t>Premium Payment Method</t>
  </si>
  <si>
    <t>ECONOMIC SECTOR NAME</t>
  </si>
  <si>
    <t>ECONOMIC SECTOR CODE</t>
  </si>
  <si>
    <t>REF MASTER APPDATA DESCRIPTION</t>
  </si>
  <si>
    <t>REF MASTER APPDATA CODE</t>
  </si>
  <si>
    <t>APPLICATION SOURCE</t>
  </si>
  <si>
    <t>FIRST INSTALLMENT TYPE</t>
  </si>
  <si>
    <t>PAYMENT FREQUENCY</t>
  </si>
  <si>
    <t>DP SOURCE PAYMENT TYPE</t>
  </si>
  <si>
    <t>INSTALLMENT SCHEME</t>
  </si>
  <si>
    <t>FLOATING PERIOD</t>
  </si>
  <si>
    <t>WOP</t>
  </si>
  <si>
    <t>CUSTOMER NOTIFICATION BY</t>
  </si>
  <si>
    <t>INSTALLMENT SOURCE PAYMENT TYPE</t>
  </si>
  <si>
    <t>COPY ADDRESS FROM APP DATA PERSONAL</t>
  </si>
  <si>
    <t>CHARACTERISTIC OF CREDIT</t>
  </si>
  <si>
    <t>WAY OF RESTRUCTURE</t>
  </si>
  <si>
    <t>COPY ADDRESS FROM ASSET DATA PERSONAL</t>
  </si>
  <si>
    <t>INSURED BY</t>
  </si>
  <si>
    <t>ASSET REGION</t>
  </si>
  <si>
    <t>COVER PERIOD</t>
  </si>
  <si>
    <t>PAYMENT TYPE</t>
  </si>
  <si>
    <t>INSCO BRANCH NAME</t>
  </si>
  <si>
    <t>INSURANCE MAIN COVERAGE</t>
  </si>
  <si>
    <t>YES/NO Option</t>
  </si>
  <si>
    <t>Customer Relationship</t>
  </si>
  <si>
    <t>OWNERSHIP CODE</t>
  </si>
  <si>
    <t>Owner Type</t>
  </si>
  <si>
    <t>Subsidy From Type</t>
  </si>
  <si>
    <t>Subsidy Allocation</t>
  </si>
  <si>
    <t>Subsidy Source</t>
  </si>
  <si>
    <t>Provision Calculation Base</t>
  </si>
  <si>
    <t>Grace Period Type</t>
  </si>
  <si>
    <t>Value Type</t>
  </si>
  <si>
    <t>JOB PROFESSION PROF</t>
  </si>
  <si>
    <t>JOB PROFESSION NONPROF</t>
  </si>
  <si>
    <t>JOB PROFESSION SME</t>
  </si>
  <si>
    <t>JOB PROFESSION</t>
  </si>
  <si>
    <t>ADMINISTRASI/TATA USAHA/PEMERINTAHAN</t>
  </si>
  <si>
    <t>Aland Islands</t>
  </si>
  <si>
    <t>COUNTRY001</t>
  </si>
  <si>
    <t>Director</t>
  </si>
  <si>
    <t>DIRECTOR</t>
  </si>
  <si>
    <t>00590</t>
  </si>
  <si>
    <t xml:space="preserve">SEKUTU/COMMANDITER </t>
  </si>
  <si>
    <t>00831</t>
  </si>
  <si>
    <t>Contract</t>
  </si>
  <si>
    <t>PRUDENTIAL</t>
  </si>
  <si>
    <t>1. Pertanian Padi</t>
  </si>
  <si>
    <t>011110</t>
  </si>
  <si>
    <t>PAMERAN</t>
  </si>
  <si>
    <t>GIIAS 2020</t>
  </si>
  <si>
    <t xml:space="preserve">PELUNASAN HUTANG </t>
  </si>
  <si>
    <t>Balloon</t>
  </si>
  <si>
    <t>E-Mail</t>
  </si>
  <si>
    <t>EMERGENCY</t>
  </si>
  <si>
    <t>CAR Asset Insurance</t>
  </si>
  <si>
    <t>CONTRACT</t>
  </si>
  <si>
    <t>ARTIS / PENYANYI / PENARI</t>
  </si>
  <si>
    <t>ART</t>
  </si>
  <si>
    <t>Pensiunan/Purnawirawan</t>
  </si>
  <si>
    <t>NONPROF0001</t>
  </si>
  <si>
    <t>prof001</t>
  </si>
  <si>
    <t>Administrasi/Back Office</t>
  </si>
  <si>
    <t>EMP0009</t>
  </si>
  <si>
    <t>Konsultan/Staff Ahli</t>
  </si>
  <si>
    <t>EMP0003</t>
  </si>
  <si>
    <t>COUNTRY002</t>
  </si>
  <si>
    <t>Manager</t>
  </si>
  <si>
    <t>MANAGER</t>
  </si>
  <si>
    <t>INSTITUSI PENDIDIKAN</t>
  </si>
  <si>
    <t>00591</t>
  </si>
  <si>
    <t>00837</t>
  </si>
  <si>
    <t>KITAS</t>
  </si>
  <si>
    <t>Family</t>
  </si>
  <si>
    <t>AsWaTa Kebon Jeruk</t>
  </si>
  <si>
    <t>2. Pertanian Palawija Jagung</t>
  </si>
  <si>
    <t>011121</t>
  </si>
  <si>
    <t>Website</t>
  </si>
  <si>
    <t>WEBSITE</t>
  </si>
  <si>
    <t>Marketing</t>
  </si>
  <si>
    <t>Float Rate</t>
  </si>
  <si>
    <t>Even Principal</t>
  </si>
  <si>
    <t>Emergency</t>
  </si>
  <si>
    <t>JOB</t>
  </si>
  <si>
    <t>Paid in Advance</t>
  </si>
  <si>
    <t>Garda Oto Insurance</t>
  </si>
  <si>
    <t>Comprehensive</t>
  </si>
  <si>
    <t>FAMILY</t>
  </si>
  <si>
    <t>Incentive Deduction</t>
  </si>
  <si>
    <t>DOKTER</t>
  </si>
  <si>
    <t>DOC</t>
  </si>
  <si>
    <t>Bapak/Ibu Rumah Tangga</t>
  </si>
  <si>
    <t>HM_MKR</t>
  </si>
  <si>
    <t>Pemilik Bengkel/Reparasi</t>
  </si>
  <si>
    <t>SME0002</t>
  </si>
  <si>
    <t>EMP0004</t>
  </si>
  <si>
    <t>Algeria</t>
  </si>
  <si>
    <t>COUNTRY003</t>
  </si>
  <si>
    <t>Owner</t>
  </si>
  <si>
    <t>OWNER</t>
  </si>
  <si>
    <t>00651</t>
  </si>
  <si>
    <t>00836</t>
  </si>
  <si>
    <t>NPWP</t>
  </si>
  <si>
    <t>Widow</t>
  </si>
  <si>
    <t>local</t>
  </si>
  <si>
    <t>Own</t>
  </si>
  <si>
    <t>Child</t>
  </si>
  <si>
    <t>Life Insurance Branch YAN</t>
  </si>
  <si>
    <t>3. Pertanian Palawija Ketela pohon</t>
  </si>
  <si>
    <t>011122</t>
  </si>
  <si>
    <t>TESTING</t>
  </si>
  <si>
    <t>MASTER001</t>
  </si>
  <si>
    <t>GIAS</t>
  </si>
  <si>
    <t>PINJAMAN NON BANK</t>
  </si>
  <si>
    <t>Irregular</t>
  </si>
  <si>
    <t>Job</t>
  </si>
  <si>
    <t>Region3</t>
  </si>
  <si>
    <t>Asset Insurance Branch YAN</t>
  </si>
  <si>
    <t>YES PARTIAL</t>
  </si>
  <si>
    <t>OWN</t>
  </si>
  <si>
    <t>ATPM</t>
  </si>
  <si>
    <t>AR To ATPM</t>
  </si>
  <si>
    <t>Guru/Dosen</t>
  </si>
  <si>
    <t>LECT</t>
  </si>
  <si>
    <t>CLG_STD</t>
  </si>
  <si>
    <t>Penjahit/Konveksi</t>
  </si>
  <si>
    <t>SME0003</t>
  </si>
  <si>
    <t>Parpol/Ormas</t>
  </si>
  <si>
    <t>EMP0005</t>
  </si>
  <si>
    <t>American Samoa</t>
  </si>
  <si>
    <t>COUNTRY004</t>
  </si>
  <si>
    <t>Staff</t>
  </si>
  <si>
    <t>STAFF</t>
  </si>
  <si>
    <t>00653</t>
  </si>
  <si>
    <t>00835</t>
  </si>
  <si>
    <t>SIM</t>
  </si>
  <si>
    <t>Comp Type Calvin 1</t>
  </si>
  <si>
    <t>LIBX</t>
  </si>
  <si>
    <t>4. Pertanian Palawija Ubi jalar</t>
  </si>
  <si>
    <t>011123</t>
  </si>
  <si>
    <t>Pengajuan aplikasi referensi dari Customer MF</t>
  </si>
  <si>
    <t>Referensi Customer</t>
  </si>
  <si>
    <t>TEST</t>
  </si>
  <si>
    <t>PINJAMAN BANK</t>
  </si>
  <si>
    <t>MAILING</t>
  </si>
  <si>
    <t>Region4</t>
  </si>
  <si>
    <t>testassetinsco</t>
  </si>
  <si>
    <t>DINAS</t>
  </si>
  <si>
    <t>AR To Insco</t>
  </si>
  <si>
    <t>Guru/Dosen Swasta</t>
  </si>
  <si>
    <t>TCH</t>
  </si>
  <si>
    <t>Profession SIT 02 Edit</t>
  </si>
  <si>
    <t>Profession_SIT_02</t>
  </si>
  <si>
    <t>Pemilik Kontrakan/Kostan</t>
  </si>
  <si>
    <t>SME0004</t>
  </si>
  <si>
    <t>AKUNTAN</t>
  </si>
  <si>
    <t>ACCT</t>
  </si>
  <si>
    <t>EMP0006</t>
  </si>
  <si>
    <t>Andorra</t>
  </si>
  <si>
    <t>COUNTRY005</t>
  </si>
  <si>
    <t>OTHER</t>
  </si>
  <si>
    <t>LEMBAGA SWADAYA MASYARAKAT</t>
  </si>
  <si>
    <t>00659</t>
  </si>
  <si>
    <t>PERENCANA</t>
  </si>
  <si>
    <t>00834</t>
  </si>
  <si>
    <t>Comp Type Calv 2</t>
  </si>
  <si>
    <t>LIBY</t>
  </si>
  <si>
    <t>5. Pertanian Palawija Umbi-umbian lainnya</t>
  </si>
  <si>
    <t>011124</t>
  </si>
  <si>
    <t>Source YAN A</t>
  </si>
  <si>
    <t>Semi Annualy</t>
  </si>
  <si>
    <t>GAJI</t>
  </si>
  <si>
    <t>Step Up Step Down Leasing</t>
  </si>
  <si>
    <t>PDC</t>
  </si>
  <si>
    <t>Mailing</t>
  </si>
  <si>
    <t>OTH_BIZ</t>
  </si>
  <si>
    <t>Udin Vendor Ins Branch 01</t>
  </si>
  <si>
    <t>Sibling</t>
  </si>
  <si>
    <t>ATPM1</t>
  </si>
  <si>
    <t>Programmer</t>
  </si>
  <si>
    <t>PRGM</t>
  </si>
  <si>
    <t>Sample</t>
  </si>
  <si>
    <t>SMPLPR</t>
  </si>
  <si>
    <t>Nelayan</t>
  </si>
  <si>
    <t>SME0005</t>
  </si>
  <si>
    <t>Akunting/Keuangan/Analis Keuangan</t>
  </si>
  <si>
    <t>EMP0010</t>
  </si>
  <si>
    <t>Pertahanan Sipil</t>
  </si>
  <si>
    <t>EMP0007</t>
  </si>
  <si>
    <t>Angola</t>
  </si>
  <si>
    <t>COUNTRY006</t>
  </si>
  <si>
    <t>BENDAHARA ORGANISASI</t>
  </si>
  <si>
    <t>TR_ORG</t>
  </si>
  <si>
    <t>SWASTA NASIONAL</t>
  </si>
  <si>
    <t>00816</t>
  </si>
  <si>
    <t>00833</t>
  </si>
  <si>
    <t>TEST123</t>
  </si>
  <si>
    <t>Mother</t>
  </si>
  <si>
    <t>Shareholder</t>
  </si>
  <si>
    <t>Manulife</t>
  </si>
  <si>
    <t>6. Pertanian Palawija Kacang tanah</t>
  </si>
  <si>
    <t>011125</t>
  </si>
  <si>
    <t>TEST2</t>
  </si>
  <si>
    <t>JUAL ASSET</t>
  </si>
  <si>
    <t>Step Up Step Down Normal</t>
  </si>
  <si>
    <t>Other Business</t>
  </si>
  <si>
    <t>RESIDENCE</t>
  </si>
  <si>
    <t>Udin Vendor Ins Branch 02</t>
  </si>
  <si>
    <t>OWNED</t>
  </si>
  <si>
    <t>SPAF</t>
  </si>
  <si>
    <t>MANTRI / BIDAN</t>
  </si>
  <si>
    <t>NRS</t>
  </si>
  <si>
    <t>Pemilik Toko</t>
  </si>
  <si>
    <t>SME0006</t>
  </si>
  <si>
    <t>ANGKATAN UDARA</t>
  </si>
  <si>
    <t>AU</t>
  </si>
  <si>
    <t>EMP0008</t>
  </si>
  <si>
    <t>Anguilla</t>
  </si>
  <si>
    <t>COUNTRY007</t>
  </si>
  <si>
    <t>KOMISARIS</t>
  </si>
  <si>
    <t>COMSY</t>
  </si>
  <si>
    <t>SWASTA PMA</t>
  </si>
  <si>
    <t>00817</t>
  </si>
  <si>
    <t>00838</t>
  </si>
  <si>
    <t>Description For KTP</t>
  </si>
  <si>
    <t>Neighbour</t>
  </si>
  <si>
    <t>Prisma Raya Life Insurance BSD</t>
  </si>
  <si>
    <t>7. Pertanian Palawija Kedele</t>
  </si>
  <si>
    <t>011126</t>
  </si>
  <si>
    <t>Weekly</t>
  </si>
  <si>
    <t>Step Up Step Down Cummulative</t>
  </si>
  <si>
    <t>Residence</t>
  </si>
  <si>
    <t>RESIDENCE2</t>
  </si>
  <si>
    <t>Asset Insurance Branch Marvin</t>
  </si>
  <si>
    <t>RENTED</t>
  </si>
  <si>
    <t>SUBVENTION</t>
  </si>
  <si>
    <t>Notaris</t>
  </si>
  <si>
    <t>NTR</t>
  </si>
  <si>
    <t>Pemilik Warung/Kios/Rumah Makan</t>
  </si>
  <si>
    <t>SME0007</t>
  </si>
  <si>
    <t>APOTEKER</t>
  </si>
  <si>
    <t>PHRMC</t>
  </si>
  <si>
    <t>Antarctica</t>
  </si>
  <si>
    <t>COUNTRY008</t>
  </si>
  <si>
    <t>COMSY_MAIN</t>
  </si>
  <si>
    <t>PT PENGERUKAN INDONESIA (PERSERO)</t>
  </si>
  <si>
    <t>00760</t>
  </si>
  <si>
    <t>PENGAMBIL KEPUTUSAN</t>
  </si>
  <si>
    <t>00832</t>
  </si>
  <si>
    <t>Description For AAA</t>
  </si>
  <si>
    <t>TEST BUILDING OWNERSHIP</t>
  </si>
  <si>
    <t>Dilacious Life Insurance Grogol</t>
  </si>
  <si>
    <t>8. Pertanian Palawija Kacang-kacangan lainnya</t>
  </si>
  <si>
    <t>011129</t>
  </si>
  <si>
    <t>Biweekly</t>
  </si>
  <si>
    <t>TABUNGAN</t>
  </si>
  <si>
    <t>Residence 2</t>
  </si>
  <si>
    <t>TAX</t>
  </si>
  <si>
    <t>TES1</t>
  </si>
  <si>
    <t>Pengacara</t>
  </si>
  <si>
    <t>LWYR</t>
  </si>
  <si>
    <t>Pemilik Usaha Kecil dan Menengah</t>
  </si>
  <si>
    <t>SME0008</t>
  </si>
  <si>
    <t>ARSITEK</t>
  </si>
  <si>
    <t>ARCHT</t>
  </si>
  <si>
    <t>Antigua And Barbuda</t>
  </si>
  <si>
    <t>COUNTRY009</t>
  </si>
  <si>
    <t>DIREKTUR</t>
  </si>
  <si>
    <t>DIR</t>
  </si>
  <si>
    <t>KOMISI KEBENARAN DAN PERSAHABATAN (KKP)</t>
  </si>
  <si>
    <t>00635</t>
  </si>
  <si>
    <t>Description for ASA</t>
  </si>
  <si>
    <t>tess</t>
  </si>
  <si>
    <t>9. Perkebunan Tebu dan Tanaman Pemanis Lainnya</t>
  </si>
  <si>
    <t>011130</t>
  </si>
  <si>
    <t>SHA 92</t>
  </si>
  <si>
    <t>Daily</t>
  </si>
  <si>
    <t>USAHA</t>
  </si>
  <si>
    <t>PREV_JOB</t>
  </si>
  <si>
    <t>TES2</t>
  </si>
  <si>
    <t>Profesi Ilegal</t>
  </si>
  <si>
    <t>PROF0007</t>
  </si>
  <si>
    <t>PO</t>
  </si>
  <si>
    <t>Customer Service/Teller</t>
  </si>
  <si>
    <t>EMP0011</t>
  </si>
  <si>
    <t>Argentina</t>
  </si>
  <si>
    <t>COUNTRY010</t>
  </si>
  <si>
    <t>GOLONGAN 1</t>
  </si>
  <si>
    <t>GOL_1</t>
  </si>
  <si>
    <t>BADAN PERTIMBANGAN PERFILMAN NASIONAL</t>
  </si>
  <si>
    <t>00542</t>
  </si>
  <si>
    <t>Description for ABC</t>
  </si>
  <si>
    <t>LIFE INS BCH TST</t>
  </si>
  <si>
    <t>10. Perkebunan Tembakau</t>
  </si>
  <si>
    <t>011140</t>
  </si>
  <si>
    <t>Bidaily</t>
  </si>
  <si>
    <t>Previous Job</t>
  </si>
  <si>
    <t>Prisma Raya Insurance Kebon Jeruk</t>
  </si>
  <si>
    <t>Psikiater/Psikolog</t>
  </si>
  <si>
    <t>PROF0008</t>
  </si>
  <si>
    <t>PD</t>
  </si>
  <si>
    <t>EMP0012</t>
  </si>
  <si>
    <t>Armenia</t>
  </si>
  <si>
    <t>COUNTRY011</t>
  </si>
  <si>
    <t>GOLONGAN 2</t>
  </si>
  <si>
    <t>GOL_2</t>
  </si>
  <si>
    <t>BADAN PUSAT STATISTIK (BPS)</t>
  </si>
  <si>
    <t>00543</t>
  </si>
  <si>
    <t>Description for BBB</t>
  </si>
  <si>
    <t>LIFE INSURANCE DC GROGOL</t>
  </si>
  <si>
    <t>11. Perkebunan Karet dan Penghasil Getah Lainnya</t>
  </si>
  <si>
    <t>011150</t>
  </si>
  <si>
    <t>RYAN APP</t>
  </si>
  <si>
    <t>Every 5 Months</t>
  </si>
  <si>
    <t>Dilacious Insurance</t>
  </si>
  <si>
    <t>Seniman</t>
  </si>
  <si>
    <t>PROF0009</t>
  </si>
  <si>
    <t>TOKO</t>
  </si>
  <si>
    <t>STORE</t>
  </si>
  <si>
    <t>BIKSU</t>
  </si>
  <si>
    <t>MONK</t>
  </si>
  <si>
    <t>Cleaning Service/Office Boy</t>
  </si>
  <si>
    <t>EMP0013</t>
  </si>
  <si>
    <t>Aruba</t>
  </si>
  <si>
    <t>COUNTRY012</t>
  </si>
  <si>
    <t>GOLONGAN 3</t>
  </si>
  <si>
    <t>GOL_3</t>
  </si>
  <si>
    <t>BADAN REINTEGRASI ACEH (BRA)</t>
  </si>
  <si>
    <t>00544</t>
  </si>
  <si>
    <t>CAT IS A CAT</t>
  </si>
  <si>
    <t>DOCKY</t>
  </si>
  <si>
    <t>12. Perkebunan Tanaman Bahan Baku Tekstil dan Sejenisnya</t>
  </si>
  <si>
    <t>011160</t>
  </si>
  <si>
    <t>PAMERAN MOBIL MRA</t>
  </si>
  <si>
    <t>Every 7 Months</t>
  </si>
  <si>
    <t>INS BCH TST</t>
  </si>
  <si>
    <t>Kuli</t>
  </si>
  <si>
    <t>EMP007</t>
  </si>
  <si>
    <t>UD</t>
  </si>
  <si>
    <t>Buruh Pabrik</t>
  </si>
  <si>
    <t>EMP0015</t>
  </si>
  <si>
    <t>Australia</t>
  </si>
  <si>
    <t>COUNTRY013</t>
  </si>
  <si>
    <t>GOLONGAN 4</t>
  </si>
  <si>
    <t>GOL_4</t>
  </si>
  <si>
    <t>BADAN TENAGA ATOM NASIONAL</t>
  </si>
  <si>
    <t>00545</t>
  </si>
  <si>
    <t>CAT CAT</t>
  </si>
  <si>
    <t>ENTON</t>
  </si>
  <si>
    <t>13. Perkebunan Tanaman Obat / Bahan Farmasi</t>
  </si>
  <si>
    <t>011170</t>
  </si>
  <si>
    <t>MOONVEIL</t>
  </si>
  <si>
    <t>Every 8 Months</t>
  </si>
  <si>
    <t>INSCO BRANCH TEST 2</t>
  </si>
  <si>
    <t>JOURNALIST</t>
  </si>
  <si>
    <t>JRNL</t>
  </si>
  <si>
    <t>WIRASWASTA</t>
  </si>
  <si>
    <t>ENTR</t>
  </si>
  <si>
    <t>Kurir/Pengantar Barang</t>
  </si>
  <si>
    <t>EMP0016</t>
  </si>
  <si>
    <t>Austria</t>
  </si>
  <si>
    <t>COUNTRY014</t>
  </si>
  <si>
    <t>KETUA ORGANISASI</t>
  </si>
  <si>
    <t>CHM</t>
  </si>
  <si>
    <t>BIRO PUSAT STATISTIK</t>
  </si>
  <si>
    <t>00548</t>
  </si>
  <si>
    <t>KARTU TANDA MAHASISWA</t>
  </si>
  <si>
    <t>EFS LIFE INSBRANCH</t>
  </si>
  <si>
    <t>14. Perkebunan Tanaman Minyak Atsiri</t>
  </si>
  <si>
    <t>011180</t>
  </si>
  <si>
    <t>PLANAR2</t>
  </si>
  <si>
    <t>Every 9 Months</t>
  </si>
  <si>
    <t>INSURANCE HANA PALMERAH</t>
  </si>
  <si>
    <t>OTH</t>
  </si>
  <si>
    <t>PEDAGANG MOBIL</t>
  </si>
  <si>
    <t>PDG MB;</t>
  </si>
  <si>
    <t>Marketing/Sales</t>
  </si>
  <si>
    <t>EMP0017</t>
  </si>
  <si>
    <t>Azerbaijan</t>
  </si>
  <si>
    <t>COUNTRY015</t>
  </si>
  <si>
    <t>MANAGER / DEPT. HEAD</t>
  </si>
  <si>
    <t>MGR_DH</t>
  </si>
  <si>
    <t>BNP2TKI</t>
  </si>
  <si>
    <t>00549</t>
  </si>
  <si>
    <t>FT LIFE INSURANCE BRANCH</t>
  </si>
  <si>
    <t>15. Perkebunan Tanaman Lainnya yang Tidak Diklasifikasikan di Tempat Lain</t>
  </si>
  <si>
    <t>011190</t>
  </si>
  <si>
    <t>IIMS 2023</t>
  </si>
  <si>
    <t>Every 10 Months</t>
  </si>
  <si>
    <t>Mekanik/Teknisi</t>
  </si>
  <si>
    <t>EMP0018</t>
  </si>
  <si>
    <t>Bahamas</t>
  </si>
  <si>
    <t>COUNTRY016</t>
  </si>
  <si>
    <t>OWNER (PEMILIK USAHA)</t>
  </si>
  <si>
    <t>DEWAN BUKU NASIONAL</t>
  </si>
  <si>
    <t>00552</t>
  </si>
  <si>
    <t>16. Pertanian Hortikultura Sayuran yang dipanen Sekali Bawang Merah</t>
  </si>
  <si>
    <t>011211</t>
  </si>
  <si>
    <t>Every 11 Months</t>
  </si>
  <si>
    <t>FT INSURANCE BRANCH</t>
  </si>
  <si>
    <t>Pegawai Hotel/Restoran</t>
  </si>
  <si>
    <t>EMP0019</t>
  </si>
  <si>
    <t>Bahrain</t>
  </si>
  <si>
    <t>COUNTRY017</t>
  </si>
  <si>
    <t>PRESIDEN DIREKTUR</t>
  </si>
  <si>
    <t>PRES_DIR</t>
  </si>
  <si>
    <t>DEWAN EKONOMI NASIONAL (DEN)</t>
  </si>
  <si>
    <t>00553</t>
  </si>
  <si>
    <t>HAA LIFEINSURANCE BRANCH</t>
  </si>
  <si>
    <t>17. Pertanian Hortikultura Sayuran yang dipanen Sekali Lainnya</t>
  </si>
  <si>
    <t>011219</t>
  </si>
  <si>
    <t>MRA INSCO 1 BRANCH</t>
  </si>
  <si>
    <t>DOKTER HEWAN</t>
  </si>
  <si>
    <t>VET</t>
  </si>
  <si>
    <t>Pelayan Toko/Pramuniaga/SPG</t>
  </si>
  <si>
    <t>EMP0020</t>
  </si>
  <si>
    <t>Bangladesh</t>
  </si>
  <si>
    <t>COUNTRY018</t>
  </si>
  <si>
    <t>PERWIRA TINGGI</t>
  </si>
  <si>
    <t>OFF_HR</t>
  </si>
  <si>
    <t>DEWAN KETAHANAN PANGAN</t>
  </si>
  <si>
    <t>00556</t>
  </si>
  <si>
    <t>LI BRANCH 1</t>
  </si>
  <si>
    <t>18. Pertanian Hortikultura Sayuran yang dipanen Lebih dari Sekali</t>
  </si>
  <si>
    <t>011220</t>
  </si>
  <si>
    <t>EFS INSURANCE BRANCH</t>
  </si>
  <si>
    <t>Perawat/Tenaga Medis (Non Dokter)</t>
  </si>
  <si>
    <t>EMP0021</t>
  </si>
  <si>
    <t>Barbados</t>
  </si>
  <si>
    <t>COUNTRY019</t>
  </si>
  <si>
    <t>PERWIRA MENENGAH</t>
  </si>
  <si>
    <t>OFF_MR</t>
  </si>
  <si>
    <t>DEWAN PERS</t>
  </si>
  <si>
    <t>00557</t>
  </si>
  <si>
    <t>LIFE BRANCH TERE</t>
  </si>
  <si>
    <t>19. Pertanian Hortikultura Bunga-bungaan Anggrek</t>
  </si>
  <si>
    <t>011231</t>
  </si>
  <si>
    <t>HAA INSURHO BRANCH</t>
  </si>
  <si>
    <t>KONSULTAN</t>
  </si>
  <si>
    <t>CONS</t>
  </si>
  <si>
    <t>Sekretaris</t>
  </si>
  <si>
    <t>EMP0023</t>
  </si>
  <si>
    <t>Belarus</t>
  </si>
  <si>
    <t>COUNTRY020</t>
  </si>
  <si>
    <t>PERWIRA PERTAMA</t>
  </si>
  <si>
    <t>OFF_LR</t>
  </si>
  <si>
    <t>DINAS KOPERASI DAN USAHA KECIL MENENGAH</t>
  </si>
  <si>
    <t>00567</t>
  </si>
  <si>
    <t>LIFE BRANCH AGNES</t>
  </si>
  <si>
    <t>20. Pertanian Hortikultura Bunga-bungaan Lainnya</t>
  </si>
  <si>
    <t>011239</t>
  </si>
  <si>
    <t>BRANCH BEKASI 1</t>
  </si>
  <si>
    <t>KONTRAKTOR</t>
  </si>
  <si>
    <t>CONTR</t>
  </si>
  <si>
    <t>Supir Perusahaan/Taksi</t>
  </si>
  <si>
    <t>EMP0024</t>
  </si>
  <si>
    <t>Belgium</t>
  </si>
  <si>
    <t>COUNTRY021</t>
  </si>
  <si>
    <t>BINTARA TINGGI</t>
  </si>
  <si>
    <t>BIN_HR</t>
  </si>
  <si>
    <t>DINAS PENDIDIKAN , PEMUDA DAN OLAHRAGA</t>
  </si>
  <si>
    <t>00569</t>
  </si>
  <si>
    <t>ATTA3</t>
  </si>
  <si>
    <t>21. Pertanian Tanaman Hias Lainnya</t>
  </si>
  <si>
    <t>011240</t>
  </si>
  <si>
    <t>HO BRANCH TERESA</t>
  </si>
  <si>
    <t>NAHKODA</t>
  </si>
  <si>
    <t>CPT</t>
  </si>
  <si>
    <t>Karyawan Swasta</t>
  </si>
  <si>
    <t>EMP00029</t>
  </si>
  <si>
    <t>Surveyor</t>
  </si>
  <si>
    <t>EMP0025</t>
  </si>
  <si>
    <t>Belize</t>
  </si>
  <si>
    <t>COUNTRY022</t>
  </si>
  <si>
    <t>BINTARA</t>
  </si>
  <si>
    <t>BIN</t>
  </si>
  <si>
    <t>DINAS PERINDUSTRIAN DAN PERDAGANGAN</t>
  </si>
  <si>
    <t>00571</t>
  </si>
  <si>
    <t>LIFE INSCO SHA28</t>
  </si>
  <si>
    <t>22. Pembibitan dan Pembenihan Hortikultura Sayuran dan Bunga-bungaan</t>
  </si>
  <si>
    <t>011250</t>
  </si>
  <si>
    <t>BRANCH AGNES</t>
  </si>
  <si>
    <t>NELAYAN</t>
  </si>
  <si>
    <t>FISHERMAN</t>
  </si>
  <si>
    <t>Wartawan</t>
  </si>
  <si>
    <t>EMP0026</t>
  </si>
  <si>
    <t>Benin</t>
  </si>
  <si>
    <t>COUNTRY023</t>
  </si>
  <si>
    <t>TAMTAMA</t>
  </si>
  <si>
    <t>TAM</t>
  </si>
  <si>
    <t>DINAS PERTANIAN TANAMAN PANGAN</t>
  </si>
  <si>
    <t>00574</t>
  </si>
  <si>
    <t>RAT12</t>
  </si>
  <si>
    <t>23. Pertanian Buah-buahan Musiman Jeruk</t>
  </si>
  <si>
    <t>011311</t>
  </si>
  <si>
    <t>PELAUT</t>
  </si>
  <si>
    <t>SAILOR</t>
  </si>
  <si>
    <t>Profession SIT</t>
  </si>
  <si>
    <t>Profession_SIT_01</t>
  </si>
  <si>
    <t>Bermuda</t>
  </si>
  <si>
    <t>COUNTRY024</t>
  </si>
  <si>
    <t>DINAS PETERNAKAN</t>
  </si>
  <si>
    <t>00575</t>
  </si>
  <si>
    <t>RAT2</t>
  </si>
  <si>
    <t>24. Pertanian Buah-buahan Musiman Lainnya</t>
  </si>
  <si>
    <t>011319</t>
  </si>
  <si>
    <t>ASDAD</t>
  </si>
  <si>
    <t>PENDETA/PASTOR</t>
  </si>
  <si>
    <t>PASTOR</t>
  </si>
  <si>
    <t>Konsultan Pajak</t>
  </si>
  <si>
    <t>EMP192</t>
  </si>
  <si>
    <t>Profession Regresi SIT</t>
  </si>
  <si>
    <t>PROFREG</t>
  </si>
  <si>
    <t>Bhutan</t>
  </si>
  <si>
    <t>COUNTRY025</t>
  </si>
  <si>
    <t>SEC</t>
  </si>
  <si>
    <t>DINAS TENAGA KERJA DAN TRANSMIGRASI DAERAH</t>
  </si>
  <si>
    <t>00577</t>
  </si>
  <si>
    <t>UDIN LIFE INS BRANCH</t>
  </si>
  <si>
    <t>25. Pertanian Buah-buahan Sepanjang Tahun Pisang</t>
  </si>
  <si>
    <t>011321</t>
  </si>
  <si>
    <t>ASSET INSCO SHA28</t>
  </si>
  <si>
    <t>PENELITI</t>
  </si>
  <si>
    <t>RESC</t>
  </si>
  <si>
    <t>Bolivia</t>
  </si>
  <si>
    <t>COUNTRY026</t>
  </si>
  <si>
    <t>SUPERVISOR / SECTION HEAD</t>
  </si>
  <si>
    <t>SPV</t>
  </si>
  <si>
    <t>DIREKTORAT JENDERAL HAKI</t>
  </si>
  <si>
    <t>00580</t>
  </si>
  <si>
    <t>TESTING BRANCH</t>
  </si>
  <si>
    <t>26. Pertanian Buah-buahan Sepanjang Tahun Lainnya</t>
  </si>
  <si>
    <t>011329</t>
  </si>
  <si>
    <t>TEST INSURANCE BRANCH</t>
  </si>
  <si>
    <t>PILOT</t>
  </si>
  <si>
    <t>Bosnia And Herzegovina</t>
  </si>
  <si>
    <t>COUNTRY027</t>
  </si>
  <si>
    <t>WAKIL PRESIDEN DIREKTUR</t>
  </si>
  <si>
    <t>VICE_PRES_DIR</t>
  </si>
  <si>
    <t>DIREKTORAT PERLINDUNGAN HAK ASASI MANUSIA</t>
  </si>
  <si>
    <t>00584</t>
  </si>
  <si>
    <t>RYAN1LIFEBRANCH</t>
  </si>
  <si>
    <t>27. Perkebunan Kelapa</t>
  </si>
  <si>
    <t>011330</t>
  </si>
  <si>
    <t>SOPIR</t>
  </si>
  <si>
    <t>DRIVER</t>
  </si>
  <si>
    <t>PEGAWAI SWASTA - DIREKTUR</t>
  </si>
  <si>
    <t>PGS_DIR</t>
  </si>
  <si>
    <t>Botswana</t>
  </si>
  <si>
    <t>COUNTRY028</t>
  </si>
  <si>
    <t>WAKIL KETUA ORGANISASI</t>
  </si>
  <si>
    <t>VICE_CHM</t>
  </si>
  <si>
    <t>KANTOR PERPUSTAKAAN DAN ARSIP DAERAH</t>
  </si>
  <si>
    <t>00593</t>
  </si>
  <si>
    <t>RATSSZ9</t>
  </si>
  <si>
    <t>28. Perkebunan Kelapa Sawit</t>
  </si>
  <si>
    <t>011340</t>
  </si>
  <si>
    <t>RATS8</t>
  </si>
  <si>
    <t>USTAD</t>
  </si>
  <si>
    <t>PEGAWAI SWASTA - MANAGER</t>
  </si>
  <si>
    <t>PGS_MGR</t>
  </si>
  <si>
    <t>Bouvet Island</t>
  </si>
  <si>
    <t>COUNTRY029</t>
  </si>
  <si>
    <t>GENERAL MANAGER / DIV. HEAD</t>
  </si>
  <si>
    <t>GM</t>
  </si>
  <si>
    <t>TIM BAKORLAK INPRES 6</t>
  </si>
  <si>
    <t>00818</t>
  </si>
  <si>
    <t>ADMS LIFE INS BRANCH 1</t>
  </si>
  <si>
    <t>29. Perkebunan Tanaman Kopi</t>
  </si>
  <si>
    <t>011351</t>
  </si>
  <si>
    <t xml:space="preserve">ASSET INS BRANCH 1 ADMS  </t>
  </si>
  <si>
    <t>PEGAWAI SWASTA - STAF</t>
  </si>
  <si>
    <t>PGS_STF</t>
  </si>
  <si>
    <t>Brazil</t>
  </si>
  <si>
    <t>COUNTRY030</t>
  </si>
  <si>
    <t>BADAN KESATUAN BANGSA, POLITIK DAN PERLINDUNGAN MASYARAKAT</t>
  </si>
  <si>
    <t>00509</t>
  </si>
  <si>
    <t>30. Perkebunan Tanaman Teh</t>
  </si>
  <si>
    <t>011352</t>
  </si>
  <si>
    <t>VETERAN</t>
  </si>
  <si>
    <t>899</t>
  </si>
  <si>
    <t>PEGAWAI SWASTA - OTHER</t>
  </si>
  <si>
    <t>PGS_OTH</t>
  </si>
  <si>
    <t>British Indian Ocean Territory</t>
  </si>
  <si>
    <t>COUNTRY031</t>
  </si>
  <si>
    <t>BADAN KOORDINASI PENANAMAN MODAL (BKPM)</t>
  </si>
  <si>
    <t>00512</t>
  </si>
  <si>
    <t>31. Perkebunan Tanaman Coklat (Kakao)</t>
  </si>
  <si>
    <t>011353</t>
  </si>
  <si>
    <t>PEGAWAI NEGERI - JAKSA</t>
  </si>
  <si>
    <t>PGN_JKS</t>
  </si>
  <si>
    <t>Brunei Darussalam</t>
  </si>
  <si>
    <t>COUNTRY032</t>
  </si>
  <si>
    <t>BADAN METEOROLOGI, KLIMATOLOGI DAN GEOFISIKA (BMKG)</t>
  </si>
  <si>
    <t>00514</t>
  </si>
  <si>
    <t>32. Perkebunan Jambu Mete</t>
  </si>
  <si>
    <t>011360</t>
  </si>
  <si>
    <t>MILITER ANGKATAN DARAT</t>
  </si>
  <si>
    <t xml:space="preserve">AD </t>
  </si>
  <si>
    <t>PEGAWAI NEGERI - HAKIM</t>
  </si>
  <si>
    <t>PGN_HKM</t>
  </si>
  <si>
    <t>Bulgaria</t>
  </si>
  <si>
    <t>COUNTRY033</t>
  </si>
  <si>
    <t>BADAN NASIONAL SERTIFIKASI PROFESI (BNSP)</t>
  </si>
  <si>
    <t>00516</t>
  </si>
  <si>
    <t>33. Perkebunan Lada</t>
  </si>
  <si>
    <t>011370</t>
  </si>
  <si>
    <t>PEGAWAI NEGERI - CAMAT</t>
  </si>
  <si>
    <t>PGN_CMT</t>
  </si>
  <si>
    <t>Burkina Faso</t>
  </si>
  <si>
    <t>COUNTRY034</t>
  </si>
  <si>
    <t>BADAN PELAKSANA APEC</t>
  </si>
  <si>
    <t>00517</t>
  </si>
  <si>
    <t>34. Perkebunan Cengkeh</t>
  </si>
  <si>
    <t>011380</t>
  </si>
  <si>
    <t>PEGAWAI NEGERI - LAINNYA</t>
  </si>
  <si>
    <t>PGN_OTH</t>
  </si>
  <si>
    <t>Burundi</t>
  </si>
  <si>
    <t>COUNTRY035</t>
  </si>
  <si>
    <t>BADAN PEMBERDAYAAN MASYARAKAT DAN DESA</t>
  </si>
  <si>
    <t>00519</t>
  </si>
  <si>
    <t>35. Perkebunan Tanaman Rempah Panili</t>
  </si>
  <si>
    <t>011391</t>
  </si>
  <si>
    <t>PEGAWAI BUMN - DIREKTUR</t>
  </si>
  <si>
    <t>PGB_DIR</t>
  </si>
  <si>
    <t>Cambodia</t>
  </si>
  <si>
    <t>COUNTRY036</t>
  </si>
  <si>
    <t>BADAN PEMBERDAYAAN PEREMPUAN DAN KELUARGA BERENCANA</t>
  </si>
  <si>
    <t>00520</t>
  </si>
  <si>
    <t>36. Perkebunan Tanaman Rempah Pala</t>
  </si>
  <si>
    <t>011392</t>
  </si>
  <si>
    <t>PEGAWAI BUMN - MANAGER</t>
  </si>
  <si>
    <t>PGB_MGR</t>
  </si>
  <si>
    <t>Cameroon</t>
  </si>
  <si>
    <t>COUNTRY037</t>
  </si>
  <si>
    <t>BADAN PEMBINAAN HUKUM NASIONAL</t>
  </si>
  <si>
    <t>00521</t>
  </si>
  <si>
    <t>37. Perkebunan Tanaman Rempah yang Tidak Diklasifikasikan di Tempat Lain</t>
  </si>
  <si>
    <t>011399</t>
  </si>
  <si>
    <t>PEGAWAI BUMN - STAF</t>
  </si>
  <si>
    <t>PGB_STF</t>
  </si>
  <si>
    <t>Canada</t>
  </si>
  <si>
    <t>COUNTRY038</t>
  </si>
  <si>
    <t>BADAN PENANGGULANGAN LUMPUR SIDOARJO</t>
  </si>
  <si>
    <t>00523</t>
  </si>
  <si>
    <t>38. Pembibitan dan Budidaya Sapi Potong</t>
  </si>
  <si>
    <t>012110</t>
  </si>
  <si>
    <t>PEGAWAI BUMN - LAINNYA</t>
  </si>
  <si>
    <t>PGB_OTH</t>
  </si>
  <si>
    <t>Cape Verde</t>
  </si>
  <si>
    <t>COUNTRY039</t>
  </si>
  <si>
    <t>BADAN PENELITIAN DAN PENGEMBANGAN</t>
  </si>
  <si>
    <t>00524</t>
  </si>
  <si>
    <t>39. Pembibitan dan Budidaya Domba dan Kambing Potong</t>
  </si>
  <si>
    <t>012191</t>
  </si>
  <si>
    <t>PEJABAT NEGARA - TNI / POLRI</t>
  </si>
  <si>
    <t>PJN_TP</t>
  </si>
  <si>
    <t>Cayman Islands</t>
  </si>
  <si>
    <t>COUNTRY040</t>
  </si>
  <si>
    <t>BADAN PENELITIAN DAN PENGEMBANGAN PERTANIAN</t>
  </si>
  <si>
    <t>00525</t>
  </si>
  <si>
    <t>40. Pembibitan dan Budidaya Ternak Perah</t>
  </si>
  <si>
    <t>012192</t>
  </si>
  <si>
    <t>PEJABAT NEGARA - ANGGOTA DPR / MPR</t>
  </si>
  <si>
    <t>PJN_DM</t>
  </si>
  <si>
    <t>Central African Republic</t>
  </si>
  <si>
    <t>COUNTRY041</t>
  </si>
  <si>
    <t>BADAN PENGKAJIAN EKONOMI, KEUANGAN DAN KERJASAMA INTERNASIONAL</t>
  </si>
  <si>
    <t>00535</t>
  </si>
  <si>
    <t>41. Pembibitan dan Budidaya Babi</t>
  </si>
  <si>
    <t>012210</t>
  </si>
  <si>
    <t>PEJABAT NEGARA - LAINNYA</t>
  </si>
  <si>
    <t>PJN_OTH</t>
  </si>
  <si>
    <t>Chad</t>
  </si>
  <si>
    <t>COUNTRY042</t>
  </si>
  <si>
    <t>PT NINDYA KARYA (PERSERO)</t>
  </si>
  <si>
    <t>00749</t>
  </si>
  <si>
    <t>42. Pembibitan dan Budidaya Unggas</t>
  </si>
  <si>
    <t>012291</t>
  </si>
  <si>
    <t>Chile</t>
  </si>
  <si>
    <t>COUNTRY043</t>
  </si>
  <si>
    <t>PT PAL INDONESIA (PERSERO)</t>
  </si>
  <si>
    <t>00750</t>
  </si>
  <si>
    <t>43. Kombinasi Pertanian Atau Perkebunan Dengan Peternakan (Mixed Farming)</t>
  </si>
  <si>
    <t>013000</t>
  </si>
  <si>
    <t>China</t>
  </si>
  <si>
    <t>COUNTRY044</t>
  </si>
  <si>
    <t>PT PANN MULTI FINANCE (PERSERO)</t>
  </si>
  <si>
    <t>00751</t>
  </si>
  <si>
    <t>44. Jasa Pertanian, Perkebunan dan Peternakan</t>
  </si>
  <si>
    <t>014000</t>
  </si>
  <si>
    <t>Christmas Island</t>
  </si>
  <si>
    <t>COUNTRY045</t>
  </si>
  <si>
    <t>PT PEGADAIAN(PERSERO)</t>
  </si>
  <si>
    <t>00752</t>
  </si>
  <si>
    <t>45. Perburuan Penangkapan dan Penangkaran Satwa Liar</t>
  </si>
  <si>
    <t>015000</t>
  </si>
  <si>
    <t>Cocos (Keeling) Islands</t>
  </si>
  <si>
    <t>COUNTRY046</t>
  </si>
  <si>
    <t>PT PELABUHAN INDONESIA I (PERSERO)</t>
  </si>
  <si>
    <t>00753</t>
  </si>
  <si>
    <t>46. Pengusahaan Hutan Tanaman</t>
  </si>
  <si>
    <t>020100</t>
  </si>
  <si>
    <t>Colombia</t>
  </si>
  <si>
    <t>COUNTRY047</t>
  </si>
  <si>
    <t>PT PELABUHAN INDONESIA II (PERSERO)</t>
  </si>
  <si>
    <t>00754</t>
  </si>
  <si>
    <t>47. Pengusahaan Hutan Alam</t>
  </si>
  <si>
    <t>020200</t>
  </si>
  <si>
    <t>Comoros</t>
  </si>
  <si>
    <t>COUNTRY048</t>
  </si>
  <si>
    <t>PT PELABUHAN INDONESIA III (PERSERO)</t>
  </si>
  <si>
    <t>00755</t>
  </si>
  <si>
    <t>48. Pengusahaan Hasil Hutan Selain Kayu</t>
  </si>
  <si>
    <t>020300</t>
  </si>
  <si>
    <t>Congo</t>
  </si>
  <si>
    <t>COUNTRY049</t>
  </si>
  <si>
    <t>PT PELABUHAN INDONESIA IV (PERSERO)</t>
  </si>
  <si>
    <t>00756</t>
  </si>
  <si>
    <t>49. Jasa Kehutanan</t>
  </si>
  <si>
    <t>020400</t>
  </si>
  <si>
    <t>Congo, The Democratic Republic Of The</t>
  </si>
  <si>
    <t>COUNTRY050</t>
  </si>
  <si>
    <t>PT PELAYARAN NASIONAL INDONESIA (PERSERO)</t>
  </si>
  <si>
    <t>00757</t>
  </si>
  <si>
    <t>50. Usaha Kehutanan Lainnya</t>
  </si>
  <si>
    <t>020500</t>
  </si>
  <si>
    <t>Cook Islands</t>
  </si>
  <si>
    <t>COUNTRY051</t>
  </si>
  <si>
    <t>PT PEMBANGUNAN PERUMAHAN (PERSERO)</t>
  </si>
  <si>
    <t>00758</t>
  </si>
  <si>
    <t>51. Penangkapan Ikan Tuna</t>
  </si>
  <si>
    <t>050111</t>
  </si>
  <si>
    <t>Costa Rica</t>
  </si>
  <si>
    <t>COUNTRY052</t>
  </si>
  <si>
    <t>PT PENGEMBANGAN DAERAH INDUSTRI PULAU BATAM(PERSERO)</t>
  </si>
  <si>
    <t>00759</t>
  </si>
  <si>
    <t>52. Penangkapan Ikan Lainnya</t>
  </si>
  <si>
    <t>050119</t>
  </si>
  <si>
    <t>Cote D'Ivoire</t>
  </si>
  <si>
    <t>COUNTRY053</t>
  </si>
  <si>
    <t>PT PERIKANAN NUSANTARA(PERSERO)</t>
  </si>
  <si>
    <t>00761</t>
  </si>
  <si>
    <t>53. Penangkapan Udang Laut</t>
  </si>
  <si>
    <t>050121</t>
  </si>
  <si>
    <t>Croatia</t>
  </si>
  <si>
    <t>COUNTRY054</t>
  </si>
  <si>
    <t>PT PERKEBUNAN NUSANTARA I (PERSERO)</t>
  </si>
  <si>
    <t>00762</t>
  </si>
  <si>
    <t>54. Penangkapan Crustacea Lainnya di Laut</t>
  </si>
  <si>
    <t>050122</t>
  </si>
  <si>
    <t>Cuba</t>
  </si>
  <si>
    <t>COUNTRY055</t>
  </si>
  <si>
    <t>PT PERKEBUNAN NUSANTARA II (PERSERO)</t>
  </si>
  <si>
    <t>00763</t>
  </si>
  <si>
    <t>55. Perikanan Lainnya</t>
  </si>
  <si>
    <t>050190</t>
  </si>
  <si>
    <t>Cyprus</t>
  </si>
  <si>
    <t>COUNTRY056</t>
  </si>
  <si>
    <t>PT PERKEBUNAN NUSANTARA IV (PERSERO)</t>
  </si>
  <si>
    <t>00765</t>
  </si>
  <si>
    <t>56. Budidaya Biota Laut Udang</t>
  </si>
  <si>
    <t>050211</t>
  </si>
  <si>
    <t>Czech Republic</t>
  </si>
  <si>
    <t>COUNTRY057</t>
  </si>
  <si>
    <t>PT PERKEBUNAN NUSANTARA V (PERSERO)</t>
  </si>
  <si>
    <t>00767</t>
  </si>
  <si>
    <t>57. Budidaya Biota Laut Tuna</t>
  </si>
  <si>
    <t>050212</t>
  </si>
  <si>
    <t>Denmark</t>
  </si>
  <si>
    <t>COUNTRY058</t>
  </si>
  <si>
    <t>PT PERKEBUNAN NUSANTARA VI (PERSERO)</t>
  </si>
  <si>
    <t>00768</t>
  </si>
  <si>
    <t>58. Budidaya Biota Laut Rumput Laut</t>
  </si>
  <si>
    <t>050213</t>
  </si>
  <si>
    <t>Djibouti</t>
  </si>
  <si>
    <t>COUNTRY059</t>
  </si>
  <si>
    <t>PT PERKEBUNAN NUSANTARA VII (PERSERO)</t>
  </si>
  <si>
    <t>00769</t>
  </si>
  <si>
    <t>59. Budidaya Biota Laut Lainnya</t>
  </si>
  <si>
    <t>050219</t>
  </si>
  <si>
    <t>Dominica</t>
  </si>
  <si>
    <t>COUNTRY060</t>
  </si>
  <si>
    <t>PT PERKEBUNAN NUSANTARA VIII (PERSERO)</t>
  </si>
  <si>
    <t>00770</t>
  </si>
  <si>
    <t>60. Pembenihan Biota Laut</t>
  </si>
  <si>
    <t>050220</t>
  </si>
  <si>
    <t>Dominican Republic</t>
  </si>
  <si>
    <t>COUNTRY061</t>
  </si>
  <si>
    <t>PT PERKEBUNAN NUSANTARA X (PERSERO)</t>
  </si>
  <si>
    <t>00771</t>
  </si>
  <si>
    <t>61. Penangkapan Ikan di Perairan Umum</t>
  </si>
  <si>
    <t>050310</t>
  </si>
  <si>
    <t>Ecuador</t>
  </si>
  <si>
    <t>COUNTRY062</t>
  </si>
  <si>
    <t>PT PERKEBUNAN NUSANTARA XI (PERSERO)</t>
  </si>
  <si>
    <t>00772</t>
  </si>
  <si>
    <t>62. Penangkapan Crustacea, Mollusca, dan Biota Lainnya di Perairan Umum</t>
  </si>
  <si>
    <t>050320</t>
  </si>
  <si>
    <t>Egypt</t>
  </si>
  <si>
    <t>COUNTRY063</t>
  </si>
  <si>
    <t>PT PERKEBUNAN NUSANTARA XII (PERSERO)</t>
  </si>
  <si>
    <t>00773</t>
  </si>
  <si>
    <t>63. Budidaya Biota Air Tawar Udang</t>
  </si>
  <si>
    <t>050411</t>
  </si>
  <si>
    <t>El Salvador</t>
  </si>
  <si>
    <t>COUNTRY064</t>
  </si>
  <si>
    <t>PT PERKEBUNAN NUSANTARA XIII (PERSERO)</t>
  </si>
  <si>
    <t>00774</t>
  </si>
  <si>
    <t>64. Budidaya Biota Air Tawar Lainnya</t>
  </si>
  <si>
    <t>050419</t>
  </si>
  <si>
    <t>Equatorial Guinea</t>
  </si>
  <si>
    <t>COUNTRY065</t>
  </si>
  <si>
    <t>PT PERKEBUNAN NUSANTARA XIV (PERSERO)</t>
  </si>
  <si>
    <t>00775</t>
  </si>
  <si>
    <t>65. Budidaya Biota Air Payau Udang</t>
  </si>
  <si>
    <t>050421</t>
  </si>
  <si>
    <t>Eritrea</t>
  </si>
  <si>
    <t>COUNTRY066</t>
  </si>
  <si>
    <t>PT PERMODALAN NASIONAL MADANI (PERSERO)</t>
  </si>
  <si>
    <t>00776</t>
  </si>
  <si>
    <t>66. Budidaya Biota Air Payau Lainnya</t>
  </si>
  <si>
    <t>050429</t>
  </si>
  <si>
    <t>Estonia</t>
  </si>
  <si>
    <t>COUNTRY067</t>
  </si>
  <si>
    <t>PT PERTAMINA (PERSERO)</t>
  </si>
  <si>
    <t>00777</t>
  </si>
  <si>
    <t>67. Pembenihan Biota Air Tawar dan Air Payau</t>
  </si>
  <si>
    <t>050490</t>
  </si>
  <si>
    <t>Ethiopia</t>
  </si>
  <si>
    <t>COUNTRY068</t>
  </si>
  <si>
    <t>PT PERUSAHAAN GAS NEGARA (PERSERO)TBK</t>
  </si>
  <si>
    <t>00779</t>
  </si>
  <si>
    <t>68. Jasa Sarana Produksi Perikanan Laut</t>
  </si>
  <si>
    <t>050510</t>
  </si>
  <si>
    <t>Falkland Islands (Malvinas)</t>
  </si>
  <si>
    <t>COUNTRY069</t>
  </si>
  <si>
    <t>PT PERUSAHAAN PENGELOLA ASET (PERSERO)</t>
  </si>
  <si>
    <t>00781</t>
  </si>
  <si>
    <t>69. Jasa Sarana Produksi Perikanan Darat</t>
  </si>
  <si>
    <t>050580</t>
  </si>
  <si>
    <t>Faroe Islands</t>
  </si>
  <si>
    <t>COUNTRY070</t>
  </si>
  <si>
    <t>PT PERUSAHAAN PERDAGANGAN INDONESIA (PERSERO)</t>
  </si>
  <si>
    <t>00782</t>
  </si>
  <si>
    <t>70. Jasa Perikanan Lainnya</t>
  </si>
  <si>
    <t>050590</t>
  </si>
  <si>
    <t>Fiji</t>
  </si>
  <si>
    <t>COUNTRY071</t>
  </si>
  <si>
    <t>PT POS INDONESIA (PERSERO)</t>
  </si>
  <si>
    <t>00784</t>
  </si>
  <si>
    <t>71. Pertambangan Batubara, Penggalian Gambut, dan Gasifikasi Batubara</t>
  </si>
  <si>
    <t>101000</t>
  </si>
  <si>
    <t>Finland</t>
  </si>
  <si>
    <t>COUNTRY072</t>
  </si>
  <si>
    <t>PT PP BERDIKARI (PERSERO)</t>
  </si>
  <si>
    <t>00785</t>
  </si>
  <si>
    <t>72. Pembuatan Briket Batubara</t>
  </si>
  <si>
    <t>102000</t>
  </si>
  <si>
    <t>France</t>
  </si>
  <si>
    <t>COUNTRY073</t>
  </si>
  <si>
    <t>PT PRADNYA PARAMITA (PERSERO)</t>
  </si>
  <si>
    <t>00786</t>
  </si>
  <si>
    <t>73. Pertambangan Minyak dan Gas Bumi</t>
  </si>
  <si>
    <t>111010</t>
  </si>
  <si>
    <t>French Guiana</t>
  </si>
  <si>
    <t>COUNTRY074</t>
  </si>
  <si>
    <t>PT PUPUK INDONESIA HOLDING COMPANY (PERSERO)</t>
  </si>
  <si>
    <t>00787</t>
  </si>
  <si>
    <t>74. Pengusahaan Tenaga Panas Bumi</t>
  </si>
  <si>
    <t>111020</t>
  </si>
  <si>
    <t>French Polynesia</t>
  </si>
  <si>
    <t>COUNTRY075</t>
  </si>
  <si>
    <t>PT RAJAWALI NUSANTARA INDONESIA (PERSERO)</t>
  </si>
  <si>
    <t>00788</t>
  </si>
  <si>
    <t>75. Jasa Pertambangan Minyak dan Gas Bumi</t>
  </si>
  <si>
    <t>112000</t>
  </si>
  <si>
    <t>French Southern Territories</t>
  </si>
  <si>
    <t>COUNTRY076</t>
  </si>
  <si>
    <t>PT REASURANSI UMUM INDONESIA (PERSERO)</t>
  </si>
  <si>
    <t>00789</t>
  </si>
  <si>
    <t>76. Pertambangan Bijih Uranium dan Thorium</t>
  </si>
  <si>
    <t>120000</t>
  </si>
  <si>
    <t>Gabon</t>
  </si>
  <si>
    <t>COUNTRY077</t>
  </si>
  <si>
    <t>PT SARANA KARYA(PERSERO)</t>
  </si>
  <si>
    <t>00791</t>
  </si>
  <si>
    <t>77. Pertambangan Pasir Besi dan Bijih Besi</t>
  </si>
  <si>
    <t>131000</t>
  </si>
  <si>
    <t>Gambia</t>
  </si>
  <si>
    <t>COUNTRY078</t>
  </si>
  <si>
    <t>PT SARINAH (PERSERO)</t>
  </si>
  <si>
    <t>00792</t>
  </si>
  <si>
    <t>78. Pertambangan Bijih Timah</t>
  </si>
  <si>
    <t>132010</t>
  </si>
  <si>
    <t>Georgia</t>
  </si>
  <si>
    <t>COUNTRY079</t>
  </si>
  <si>
    <t>PT SEMEN BATURAJA (PERSERO)</t>
  </si>
  <si>
    <t>00793</t>
  </si>
  <si>
    <t>79. Pertambangan Bijih Bauksit</t>
  </si>
  <si>
    <t>132020</t>
  </si>
  <si>
    <t>Germany</t>
  </si>
  <si>
    <t>COUNTRY080</t>
  </si>
  <si>
    <t>PT SEMEN GRESIK (PERSERO) TBK</t>
  </si>
  <si>
    <t>00794</t>
  </si>
  <si>
    <t>80. Pertambangan Bijih Tembaga</t>
  </si>
  <si>
    <t>132030</t>
  </si>
  <si>
    <t>Ghana</t>
  </si>
  <si>
    <t>COUNTRY081</t>
  </si>
  <si>
    <t>PT SEMEN KUPANG (PERSERO)</t>
  </si>
  <si>
    <t>00795</t>
  </si>
  <si>
    <t>81. Pertambangan Bijih Nikel</t>
  </si>
  <si>
    <t>132040</t>
  </si>
  <si>
    <t>Gibraltar</t>
  </si>
  <si>
    <t>COUNTRY082</t>
  </si>
  <si>
    <t>PT SUCOFINDO (PERSERO)</t>
  </si>
  <si>
    <t>00796</t>
  </si>
  <si>
    <t>82. Pertambangan Emas</t>
  </si>
  <si>
    <t>132061</t>
  </si>
  <si>
    <t>Greece</t>
  </si>
  <si>
    <t>COUNTRY083</t>
  </si>
  <si>
    <t>PT SURVEY UDARA PENAS (PERSERO)</t>
  </si>
  <si>
    <t>00797</t>
  </si>
  <si>
    <t>83. Pertambangan Perak</t>
  </si>
  <si>
    <t>132062</t>
  </si>
  <si>
    <t>COUNTRY084</t>
  </si>
  <si>
    <t>PT SURVEYOR INDONESIA (PERSERO)</t>
  </si>
  <si>
    <t>00798</t>
  </si>
  <si>
    <t>84. Bahan Galian Lainnya yang Tidak Mengandung Bijih Besi</t>
  </si>
  <si>
    <t>132090</t>
  </si>
  <si>
    <t>Grenada</t>
  </si>
  <si>
    <t>COUNTRY085</t>
  </si>
  <si>
    <t>PT TASPEN (PERSERO)</t>
  </si>
  <si>
    <t>00799</t>
  </si>
  <si>
    <t>85. Penggalian Batu-batuan, Tanah Liat dan Pasir</t>
  </si>
  <si>
    <t>141000</t>
  </si>
  <si>
    <t>Guadeloupe</t>
  </si>
  <si>
    <t>COUNTRY086</t>
  </si>
  <si>
    <t>PT TELEKOMUNIKASI INDONESIA (PERSERO) TBK</t>
  </si>
  <si>
    <t>00800</t>
  </si>
  <si>
    <t>86. Pertambangan Mineral, Bahan Kimia dan Bahan Pupuk</t>
  </si>
  <si>
    <t>142100</t>
  </si>
  <si>
    <t>Guam</t>
  </si>
  <si>
    <t>COUNTRY087</t>
  </si>
  <si>
    <t>PT TIMAH (PERSERO) TBK</t>
  </si>
  <si>
    <t>00801</t>
  </si>
  <si>
    <t>87. Ekstraksi Garam</t>
  </si>
  <si>
    <t>142200</t>
  </si>
  <si>
    <t>Guatemala</t>
  </si>
  <si>
    <t>COUNTRY088</t>
  </si>
  <si>
    <t>PT TWC BOROBUDUR, PRAMBANAN DAN RATU BOKO (PERSERO)</t>
  </si>
  <si>
    <t>00802</t>
  </si>
  <si>
    <t>88. Pertambangan dan Penggalian Lainnya</t>
  </si>
  <si>
    <t>142900</t>
  </si>
  <si>
    <t>Guernsey</t>
  </si>
  <si>
    <t>COUNTRY089</t>
  </si>
  <si>
    <t>PT VARUNA TIRTA PRAKASYA (PERSERO)</t>
  </si>
  <si>
    <t>00803</t>
  </si>
  <si>
    <t>89. Industri Pemotongan Hewan</t>
  </si>
  <si>
    <t>151110</t>
  </si>
  <si>
    <t>Guinea</t>
  </si>
  <si>
    <t>COUNTRY090</t>
  </si>
  <si>
    <t>PT VIRAMA KARYA (PERSERO)</t>
  </si>
  <si>
    <t>00804</t>
  </si>
  <si>
    <t>90. Industri Pengolahan dan Pengawetan Daging</t>
  </si>
  <si>
    <t>151120</t>
  </si>
  <si>
    <t>Guinea-Bissau</t>
  </si>
  <si>
    <t>COUNTRY091</t>
  </si>
  <si>
    <t>PT YODYA KARYA (PERSERO)</t>
  </si>
  <si>
    <t>00806</t>
  </si>
  <si>
    <t>91. Industri Pengolahan dan Pengawetan Ikan dan Biota Perairan Lainnya</t>
  </si>
  <si>
    <t>151200</t>
  </si>
  <si>
    <t>Guyana</t>
  </si>
  <si>
    <t>COUNTRY092</t>
  </si>
  <si>
    <t>PUSAT PELAPORAN DAN ANALISIS TRANSAKSI KEUANGAN</t>
  </si>
  <si>
    <t>00807</t>
  </si>
  <si>
    <t>92. Industri Pengolahan, Pengawetan Buah-buahan dan Sayuran</t>
  </si>
  <si>
    <t>151300</t>
  </si>
  <si>
    <t>Haiti</t>
  </si>
  <si>
    <t>COUNTRY093</t>
  </si>
  <si>
    <t>PT ASKRINDO (PERSERO)</t>
  </si>
  <si>
    <t>00685</t>
  </si>
  <si>
    <t>93. Industri Minyak Mentah (Minyak Makan) dari Nabati dan Hewani</t>
  </si>
  <si>
    <t>151410</t>
  </si>
  <si>
    <t>Heard Island And Mcdonald Islands</t>
  </si>
  <si>
    <t>COUNTRY094</t>
  </si>
  <si>
    <t>PT ASURANSI EKSPOR INDONESIA (PERSERO)</t>
  </si>
  <si>
    <t>00686</t>
  </si>
  <si>
    <t>94. lndustri Minyak Goreng dari Kelapa</t>
  </si>
  <si>
    <t>151430</t>
  </si>
  <si>
    <t>Holy See (Vatican City State)</t>
  </si>
  <si>
    <t>COUNTRY095</t>
  </si>
  <si>
    <t>PT ASURANSI JASA INDONESIA (PERSERO)</t>
  </si>
  <si>
    <t>00687</t>
  </si>
  <si>
    <t>95. Industri Minyak Goreng dari Kelapa Sawit Mentah</t>
  </si>
  <si>
    <t>151440</t>
  </si>
  <si>
    <t>Honduras</t>
  </si>
  <si>
    <t>COUNTRY096</t>
  </si>
  <si>
    <t>PT ASURANSI JASA RAHARDJA (PERSERO)</t>
  </si>
  <si>
    <t>00688</t>
  </si>
  <si>
    <t>96. Industri Minyak Goreng dari Biji Kelapa Sawit</t>
  </si>
  <si>
    <t>151450</t>
  </si>
  <si>
    <t>Hong Kong</t>
  </si>
  <si>
    <t>COUNTRY097</t>
  </si>
  <si>
    <t>PT ASURANSI JIWASRAYA (PERSERO)</t>
  </si>
  <si>
    <t>00689</t>
  </si>
  <si>
    <t>97. Industri Susu dan Makanan dari Susu</t>
  </si>
  <si>
    <t>152000</t>
  </si>
  <si>
    <t>Hungary</t>
  </si>
  <si>
    <t>COUNTRY098</t>
  </si>
  <si>
    <t>PT ASURANSI KESEHATAN INDONESIA (PERSERO)</t>
  </si>
  <si>
    <t>00690</t>
  </si>
  <si>
    <t>98. Industri Penggilingan Padi dan Penyosohan Beras</t>
  </si>
  <si>
    <t>153110</t>
  </si>
  <si>
    <t>Iceland</t>
  </si>
  <si>
    <t>COUNTRY099</t>
  </si>
  <si>
    <t>PT BAHANA PUI (PERSERO)</t>
  </si>
  <si>
    <t>00691</t>
  </si>
  <si>
    <t>99. lndustri Kopra</t>
  </si>
  <si>
    <t>153180</t>
  </si>
  <si>
    <t>India</t>
  </si>
  <si>
    <t>COUNTRY100</t>
  </si>
  <si>
    <t>PT BALAI PUSTAKA (PERSERO)</t>
  </si>
  <si>
    <t>00692</t>
  </si>
  <si>
    <t>100. Industri Penggilingan Lainnya</t>
  </si>
  <si>
    <t>153190</t>
  </si>
  <si>
    <t>Indonesia</t>
  </si>
  <si>
    <t>INA</t>
  </si>
  <si>
    <t>...</t>
  </si>
  <si>
    <t>PT BALI TOURISM &amp; DEVELOPMENT CORPORATION (PERSERO)</t>
  </si>
  <si>
    <t>00693</t>
  </si>
  <si>
    <t>101. Industri Tepung dan Pati</t>
  </si>
  <si>
    <t>153200</t>
  </si>
  <si>
    <t>Iran, Islamic Republic Of</t>
  </si>
  <si>
    <t>COUNTRY102</t>
  </si>
  <si>
    <t>PT BANK MANDIRI (PERSERO) TBK</t>
  </si>
  <si>
    <t>00694</t>
  </si>
  <si>
    <t>102. Industri Pakan Ternak</t>
  </si>
  <si>
    <t>153300</t>
  </si>
  <si>
    <t>Iraq</t>
  </si>
  <si>
    <t>COUNTRY103</t>
  </si>
  <si>
    <t>PT BANK NEGARA INDONESIA (PERSERO) TBK</t>
  </si>
  <si>
    <t>00695</t>
  </si>
  <si>
    <t>103. Industri Makanan Lainnya</t>
  </si>
  <si>
    <t>154000</t>
  </si>
  <si>
    <t>Ireland</t>
  </si>
  <si>
    <t>COUNTRY104</t>
  </si>
  <si>
    <t>PT BANK RAKYAT INDONESIA (PERSERO) TBK</t>
  </si>
  <si>
    <t>00696</t>
  </si>
  <si>
    <t>104. Industri Roti dan Sejenisnya</t>
  </si>
  <si>
    <t>154100</t>
  </si>
  <si>
    <t>Isle Of Man</t>
  </si>
  <si>
    <t>COUNTRY105</t>
  </si>
  <si>
    <t>PT BANK TABUNGAN NEGARA (PERSERO) TBK</t>
  </si>
  <si>
    <t>00697</t>
  </si>
  <si>
    <t>105. Industri Gula dan Pengolahan Gula</t>
  </si>
  <si>
    <t>154200</t>
  </si>
  <si>
    <t>Israel</t>
  </si>
  <si>
    <t>COUNTRY106</t>
  </si>
  <si>
    <t>PT BANK PEMBANGUNAN DAERAH</t>
  </si>
  <si>
    <t>00698</t>
  </si>
  <si>
    <t>106. Industri Coklat dan Kernbang Gula</t>
  </si>
  <si>
    <t>154300</t>
  </si>
  <si>
    <t>Italy</t>
  </si>
  <si>
    <t>COUNTRY107</t>
  </si>
  <si>
    <t>PT BARATA INDONESIA (PERSERO)</t>
  </si>
  <si>
    <t>00699</t>
  </si>
  <si>
    <t>107. Industri Makaroni, Mie, Spagheti, Bihun, Soun dan Sejenisnya</t>
  </si>
  <si>
    <t>154400</t>
  </si>
  <si>
    <t>Jamaica</t>
  </si>
  <si>
    <t>COUNTRY108</t>
  </si>
  <si>
    <t>PT BATAN TEKNOLOGI (PERSERO)</t>
  </si>
  <si>
    <t>00700</t>
  </si>
  <si>
    <t>108. Industri Pengolahan Teh</t>
  </si>
  <si>
    <t>154911</t>
  </si>
  <si>
    <t>Japan</t>
  </si>
  <si>
    <t>COUNTRY109</t>
  </si>
  <si>
    <t>PT BHANDA GHARA REKSA (PERSERO)</t>
  </si>
  <si>
    <t>00701</t>
  </si>
  <si>
    <t>109. Industri Pengolahan Kopi</t>
  </si>
  <si>
    <t>154912</t>
  </si>
  <si>
    <t>Jersey</t>
  </si>
  <si>
    <t>COUNTRY110</t>
  </si>
  <si>
    <t>PT BINA KARYA (PERSERO)</t>
  </si>
  <si>
    <t>00702</t>
  </si>
  <si>
    <t>110. lndustri Kecap</t>
  </si>
  <si>
    <t>154930</t>
  </si>
  <si>
    <t>Jordan</t>
  </si>
  <si>
    <t>COUNTRY111</t>
  </si>
  <si>
    <t>PT BIO FARMA (PERSERO)</t>
  </si>
  <si>
    <t>00703</t>
  </si>
  <si>
    <t>111. lndustri Tempe dan Tahu</t>
  </si>
  <si>
    <t>154940</t>
  </si>
  <si>
    <t>Kazakhstan</t>
  </si>
  <si>
    <t>COUNTRY112</t>
  </si>
  <si>
    <t>PT BIRO KLASIFIKASI INDONESIA (PERSERO)</t>
  </si>
  <si>
    <t>00704</t>
  </si>
  <si>
    <t>112. lndustri Makanan yang Tidak Diklasifikasikan di Tempat Lain</t>
  </si>
  <si>
    <t>154990</t>
  </si>
  <si>
    <t>Kenya</t>
  </si>
  <si>
    <t>COUNTRY113</t>
  </si>
  <si>
    <t>00705</t>
  </si>
  <si>
    <t>113. Industri Minuman</t>
  </si>
  <si>
    <t>155000</t>
  </si>
  <si>
    <t>Kiribati</t>
  </si>
  <si>
    <t>COUNTRY114</t>
  </si>
  <si>
    <t>PT BOMA BISMA INDRA (PERSERO)</t>
  </si>
  <si>
    <t>00706</t>
  </si>
  <si>
    <t>114. lndustri Pengeringan dan Pengolahan Tembakau</t>
  </si>
  <si>
    <t>160010</t>
  </si>
  <si>
    <t>Korea</t>
  </si>
  <si>
    <t>COUNTRY115</t>
  </si>
  <si>
    <t>PT BRANTAS ABIPRAYA (PERSERO)</t>
  </si>
  <si>
    <t>00707</t>
  </si>
  <si>
    <t>115. Industri Rokok</t>
  </si>
  <si>
    <t>160050</t>
  </si>
  <si>
    <t>Kuwait</t>
  </si>
  <si>
    <t>COUNTRY116</t>
  </si>
  <si>
    <t>PT BUKIT ASAM (PERSERO) TBK</t>
  </si>
  <si>
    <t>00708</t>
  </si>
  <si>
    <t>116. Industri Bumbu Rokok Serta Kelengkapan Rokok Lainnya</t>
  </si>
  <si>
    <t>160090</t>
  </si>
  <si>
    <t>Kyrgyzstan</t>
  </si>
  <si>
    <t>COUNTRY117</t>
  </si>
  <si>
    <t>PT CAMBRICS PRIMISSIMA (PERSERO)</t>
  </si>
  <si>
    <t>00709</t>
  </si>
  <si>
    <t>117. Industri Pemintalan, Pertenunan, Pengolahan Akhir Tekstil</t>
  </si>
  <si>
    <t>171000</t>
  </si>
  <si>
    <t>Lao People'S Democratic Republic</t>
  </si>
  <si>
    <t>COUNTRY118</t>
  </si>
  <si>
    <t>PT DAHANA (PERSERO)</t>
  </si>
  <si>
    <t>00710</t>
  </si>
  <si>
    <t>118. Industri Barang Jadi Tekstil dan Permadani</t>
  </si>
  <si>
    <t>172000</t>
  </si>
  <si>
    <t>Latvia</t>
  </si>
  <si>
    <t>COUNTRY119</t>
  </si>
  <si>
    <t>PT DANAREKSA (PERSERO)</t>
  </si>
  <si>
    <t>00711</t>
  </si>
  <si>
    <t>119. Industri Perajutan Industri Perajutan</t>
  </si>
  <si>
    <t>173000</t>
  </si>
  <si>
    <t>Lebanon</t>
  </si>
  <si>
    <t>COUNTRY120</t>
  </si>
  <si>
    <t>PT DIRGANTARA INDONESIA (PERSERO)</t>
  </si>
  <si>
    <t>00712</t>
  </si>
  <si>
    <t>120. Industri Kapuk</t>
  </si>
  <si>
    <t>174000</t>
  </si>
  <si>
    <t>Lesotho</t>
  </si>
  <si>
    <t>COUNTRY121</t>
  </si>
  <si>
    <t>PT DOK &amp; PERKAPALAN KODJA BAHARI (PERSERO)</t>
  </si>
  <si>
    <t>00714</t>
  </si>
  <si>
    <t>121. Industri Pakaian Jadi dan perlengkapannya, Kecuali Pakaian Jadi Berbulu</t>
  </si>
  <si>
    <t>181000</t>
  </si>
  <si>
    <t>Liberia</t>
  </si>
  <si>
    <t>COUNTRY122</t>
  </si>
  <si>
    <t>PT DOK DAN PERKAPALAN SURABAYA (PERSERO)</t>
  </si>
  <si>
    <t>00715</t>
  </si>
  <si>
    <t>122. Industri Pakaian Jadi Barang Jadi dari Kulit Berbulu dan Pencelupan Bulu</t>
  </si>
  <si>
    <t>182000</t>
  </si>
  <si>
    <t>Libyan Arab Jamahiriya</t>
  </si>
  <si>
    <t>COUNTRY123</t>
  </si>
  <si>
    <t>PT ENERGY MANAGEMENT INDONESIA (PERSERO)</t>
  </si>
  <si>
    <t>00716</t>
  </si>
  <si>
    <t>123. Industri Kulit dan Barang dari Kulit (Termasuk Kulit Buatan)</t>
  </si>
  <si>
    <t>191000</t>
  </si>
  <si>
    <t>Liechtenstein</t>
  </si>
  <si>
    <t>COUNTRY124</t>
  </si>
  <si>
    <t>PT GARAM (PERSERO)</t>
  </si>
  <si>
    <t>00717</t>
  </si>
  <si>
    <t>124. Industri Alas Kaki</t>
  </si>
  <si>
    <t>192000</t>
  </si>
  <si>
    <t>Lithuania</t>
  </si>
  <si>
    <t>COUNTRY125</t>
  </si>
  <si>
    <t>PT GARUDA INDONESIA (PERSERO) TBK</t>
  </si>
  <si>
    <t>00718</t>
  </si>
  <si>
    <t>125. Industri Penggergajian dan Pengawetan Kayu, Rotan, Bambu, dan Sejenisnya</t>
  </si>
  <si>
    <t>201000</t>
  </si>
  <si>
    <t>Luxembourg</t>
  </si>
  <si>
    <t>COUNTRY126</t>
  </si>
  <si>
    <t>PT HOTEL INDONESIA NATOUR (PERSERO)</t>
  </si>
  <si>
    <t>00719</t>
  </si>
  <si>
    <t>126. Industri Kayu Lapis, Veneer, dan Sejenisnya</t>
  </si>
  <si>
    <t>202100</t>
  </si>
  <si>
    <t>Macao</t>
  </si>
  <si>
    <t>COUNTRY127</t>
  </si>
  <si>
    <t>PT INDOFARMA (PERSERO) TBK</t>
  </si>
  <si>
    <t>00722</t>
  </si>
  <si>
    <t>127. Industri Anyam-anyaman, Kerajinan, Ukiran dari Kayu, dan Industri Barang Lain dari Kayu</t>
  </si>
  <si>
    <t>202900</t>
  </si>
  <si>
    <t>Macedonia, The Former Yugoslav Republic Of</t>
  </si>
  <si>
    <t>COUNTRY128</t>
  </si>
  <si>
    <t>PT INDRA KARYA (PERSERO)</t>
  </si>
  <si>
    <t>00723</t>
  </si>
  <si>
    <t>128. Industri Bubur Kertas (Pulp), Kertas dan Karton / Paper Board</t>
  </si>
  <si>
    <t>210100</t>
  </si>
  <si>
    <t>Madagascar</t>
  </si>
  <si>
    <t>COUNTRY129</t>
  </si>
  <si>
    <t>PT INDUSTRI GELAS (PERSERO)</t>
  </si>
  <si>
    <t>00724</t>
  </si>
  <si>
    <t>129. Industri Kemasan dan Kotak dari Kertas dan Karton</t>
  </si>
  <si>
    <t>210200</t>
  </si>
  <si>
    <t>Malawi</t>
  </si>
  <si>
    <t>COUNTRY130</t>
  </si>
  <si>
    <t>PT INDUSTRI KAPAL INDONESIA (PERSERO)</t>
  </si>
  <si>
    <t>00725</t>
  </si>
  <si>
    <t>130. Industri Barang dari Kertas dan Kartan yang Tidak Diklasifikasikan di Tempat Lain</t>
  </si>
  <si>
    <t>210900</t>
  </si>
  <si>
    <t>Malaysia</t>
  </si>
  <si>
    <t>COUNTRY131</t>
  </si>
  <si>
    <t>PT INDUSTRI KERETA API (PERSERO)</t>
  </si>
  <si>
    <t>00726</t>
  </si>
  <si>
    <t>131. Industri Penerbitan</t>
  </si>
  <si>
    <t>221000</t>
  </si>
  <si>
    <t>Maldives</t>
  </si>
  <si>
    <t>COUNTRY132</t>
  </si>
  <si>
    <t>PT INDUSTRI TELEKOMUNIKASI INDONESIA (PERSERO)</t>
  </si>
  <si>
    <t>00728</t>
  </si>
  <si>
    <t>132. Indstr Prctkan dan Kegiatan yang Berkaitan Dengan Pencetakan Termasuk Reproduksi / Cetak Ulang</t>
  </si>
  <si>
    <t>222000</t>
  </si>
  <si>
    <t>Mali</t>
  </si>
  <si>
    <t>COUNTRY133</t>
  </si>
  <si>
    <t>PT KAWASAN INDUSTRI MAKASAR (PERSERO)</t>
  </si>
  <si>
    <t>00738</t>
  </si>
  <si>
    <t>133. Reproduksi Media Rekaman, Film, dan Video</t>
  </si>
  <si>
    <t>223000</t>
  </si>
  <si>
    <t>Malta</t>
  </si>
  <si>
    <t>COUNTRY134</t>
  </si>
  <si>
    <t>PT KAWASAN INDUSTRI MEDAN (PERSERO)</t>
  </si>
  <si>
    <t>00739</t>
  </si>
  <si>
    <t>134. Industri Barang-barang dari Batubara</t>
  </si>
  <si>
    <t>231000</t>
  </si>
  <si>
    <t>Marshall Islands</t>
  </si>
  <si>
    <t>COUNTRY135</t>
  </si>
  <si>
    <t>PT KAWASAN INDUSTRI WIJAYA KUSUMA (PERSERO)</t>
  </si>
  <si>
    <t>00740</t>
  </si>
  <si>
    <t>135. Indstr Pngilangan Mnyk Bumi, Pnglhn Gas Bumi, dan Indstr Brng2 dri Hsil Pngilangan Mnyak Bumi</t>
  </si>
  <si>
    <t>232000</t>
  </si>
  <si>
    <t>Martinique</t>
  </si>
  <si>
    <t>COUNTRY136</t>
  </si>
  <si>
    <t>PT KERETA API INDONESIA (PERSERO)</t>
  </si>
  <si>
    <t>00741</t>
  </si>
  <si>
    <t>136. Pengolahan Bahan Bakar Nuklir (Nuclear Fuel)</t>
  </si>
  <si>
    <t>233000</t>
  </si>
  <si>
    <t>Mauritania</t>
  </si>
  <si>
    <t>COUNTRY137</t>
  </si>
  <si>
    <t>PT KERTAS KRAFT ACEH (PERSERO)</t>
  </si>
  <si>
    <t>00742</t>
  </si>
  <si>
    <t>137. Industri Kimia Dasar, Kecuali Pupuk</t>
  </si>
  <si>
    <t>241100</t>
  </si>
  <si>
    <t>Mauritius</t>
  </si>
  <si>
    <t>COUNTRY138</t>
  </si>
  <si>
    <t>PT KERTAS LECES (PERSERO)</t>
  </si>
  <si>
    <t>00743</t>
  </si>
  <si>
    <t>138. Industri Pupuk</t>
  </si>
  <si>
    <t>241200</t>
  </si>
  <si>
    <t>Mayotte</t>
  </si>
  <si>
    <t>COUNTRY139</t>
  </si>
  <si>
    <t>PT KIMIA FARMA (PERSERO) TBK</t>
  </si>
  <si>
    <t>00744</t>
  </si>
  <si>
    <t>139. Industri Plastik dan Karet Buatan</t>
  </si>
  <si>
    <t>241300</t>
  </si>
  <si>
    <t>Mexico</t>
  </si>
  <si>
    <t>COUNTRY140</t>
  </si>
  <si>
    <t>PT KLIRING BERJANGKA INDONESIA (PERSERO)</t>
  </si>
  <si>
    <t>00745</t>
  </si>
  <si>
    <t>140. Industri Bahan Baku Pemberantas Hama dan Pemberantas Hama Termasuk Zat Pengatur Tumbuh</t>
  </si>
  <si>
    <t>242100</t>
  </si>
  <si>
    <t>Micronesia, Federated States Of</t>
  </si>
  <si>
    <t>COUNTRY141</t>
  </si>
  <si>
    <t>PT KRAKATAU STEEL (PERSERO) TBK</t>
  </si>
  <si>
    <t>00746</t>
  </si>
  <si>
    <t>141. Industri Cat, Pernis dan Lak</t>
  </si>
  <si>
    <t>242200</t>
  </si>
  <si>
    <t>Moldova, Republic Of</t>
  </si>
  <si>
    <t>COUNTRY142</t>
  </si>
  <si>
    <t>PT LEN INDUSTRI (PERSERO)</t>
  </si>
  <si>
    <t>00747</t>
  </si>
  <si>
    <t>142. Industri Farmasi dan Jamu</t>
  </si>
  <si>
    <t>242300</t>
  </si>
  <si>
    <t>Monaco</t>
  </si>
  <si>
    <t>COUNTRY143</t>
  </si>
  <si>
    <t>PT MERPATI NUSANTARA AIRLINES (PERSERO)</t>
  </si>
  <si>
    <t>00748</t>
  </si>
  <si>
    <t>143. Industri Sabun dan Bahan Pembersih Keperluan Rumah Tangga, Kosmetik dan Sejenisnya</t>
  </si>
  <si>
    <t>242400</t>
  </si>
  <si>
    <t>Mongolia</t>
  </si>
  <si>
    <t>COUNTRY144</t>
  </si>
  <si>
    <t>KOMISI INDEPENDEN PENGUSUTAN TINDAK KEKERASAN DI ACEH</t>
  </si>
  <si>
    <t>00634</t>
  </si>
  <si>
    <t>144. Industri Minyak Atsiri</t>
  </si>
  <si>
    <t>242940</t>
  </si>
  <si>
    <t>Montserrat</t>
  </si>
  <si>
    <t>COUNTRY145</t>
  </si>
  <si>
    <t>KOMISI KEPOLISIAN NASIONAL</t>
  </si>
  <si>
    <t>00637</t>
  </si>
  <si>
    <t>145. Industri Bahan Kimia dan Barang Kimia Lainnya</t>
  </si>
  <si>
    <t>242990</t>
  </si>
  <si>
    <t>Morocco</t>
  </si>
  <si>
    <t>COUNTRY146</t>
  </si>
  <si>
    <t>KOMISI NASIONAL HAK ASASI MANUSIA (KOMNAS HAM)</t>
  </si>
  <si>
    <t>00638</t>
  </si>
  <si>
    <t>146. Industri Serat Buatan</t>
  </si>
  <si>
    <t>243000</t>
  </si>
  <si>
    <t>Mozambique</t>
  </si>
  <si>
    <t>COUNTRY147</t>
  </si>
  <si>
    <t>KOMISI PEMBERANTASAN KORUPSI (KPK)</t>
  </si>
  <si>
    <t>00639</t>
  </si>
  <si>
    <t>147. Industri Pengasapan Karet</t>
  </si>
  <si>
    <t>251210</t>
  </si>
  <si>
    <t>Myanmar</t>
  </si>
  <si>
    <t>COUNTRY148</t>
  </si>
  <si>
    <t>KOMISI PENANGGULAN AIDS</t>
  </si>
  <si>
    <t>00642</t>
  </si>
  <si>
    <t>148. Industri Remilling Karet</t>
  </si>
  <si>
    <t>251220</t>
  </si>
  <si>
    <t>Namibia</t>
  </si>
  <si>
    <t>COUNTRY149</t>
  </si>
  <si>
    <t>KOMISI PENYIARAN INDONESIA (KPI)</t>
  </si>
  <si>
    <t>00645</t>
  </si>
  <si>
    <t>149. Industri Karet Remah (Crumb Rubber)</t>
  </si>
  <si>
    <t>251230</t>
  </si>
  <si>
    <t>Nauru</t>
  </si>
  <si>
    <t>COUNTRY150</t>
  </si>
  <si>
    <t>KOMISI PERLINDUNGAN ANAK INDONESIA (KPAI)</t>
  </si>
  <si>
    <t>00646</t>
  </si>
  <si>
    <t>150. Industri Barang-barang lain dari Karet</t>
  </si>
  <si>
    <t>251900</t>
  </si>
  <si>
    <t>Nepal</t>
  </si>
  <si>
    <t>COUNTRY151</t>
  </si>
  <si>
    <t>KOMNAS PEREMPUAN</t>
  </si>
  <si>
    <t>00650</t>
  </si>
  <si>
    <t>151. Industri Barang dari Plastik</t>
  </si>
  <si>
    <t>252000</t>
  </si>
  <si>
    <t>Netherlands</t>
  </si>
  <si>
    <t>COUNTRY152</t>
  </si>
  <si>
    <t>LEMBAGA ADMINISTRASI NEGARA</t>
  </si>
  <si>
    <t>00652</t>
  </si>
  <si>
    <t>152. Industri Gelas dan Barang dari Gelas</t>
  </si>
  <si>
    <t>261000</t>
  </si>
  <si>
    <t>Netherlands Antilles</t>
  </si>
  <si>
    <t>COUNTRY153</t>
  </si>
  <si>
    <t>LEMBAGA KEBIJAKAN PENGADAAN BARANG/ JASA PEMERINTAH (LKPP)</t>
  </si>
  <si>
    <t>00655</t>
  </si>
  <si>
    <t>153. Industri Barang-barang dari Porselin</t>
  </si>
  <si>
    <t>262000</t>
  </si>
  <si>
    <t>New Caledonia</t>
  </si>
  <si>
    <t>COUNTRY154</t>
  </si>
  <si>
    <t>LEMBAGA PENJAMIN SIMPANAN (LPS)</t>
  </si>
  <si>
    <t>00657</t>
  </si>
  <si>
    <t>154. Industri Pengolahan Tanah Liat / Keramik</t>
  </si>
  <si>
    <t>263000</t>
  </si>
  <si>
    <t>New Zealand</t>
  </si>
  <si>
    <t>COUNTRY155</t>
  </si>
  <si>
    <t>OMBUDSMAN REPUBLIK INDONESIA (ORI)</t>
  </si>
  <si>
    <t>00662</t>
  </si>
  <si>
    <t>155. Industri Semen, Kapur dan Gips, Serta Barang-barang dari Semen, dan Kapur</t>
  </si>
  <si>
    <t>264000</t>
  </si>
  <si>
    <t>Nicaragua</t>
  </si>
  <si>
    <t>COUNTRY156</t>
  </si>
  <si>
    <t>PERUM JASA TIRTA I</t>
  </si>
  <si>
    <t>00667</t>
  </si>
  <si>
    <t>156. Industri Barang-barang dari Batu</t>
  </si>
  <si>
    <t>265000</t>
  </si>
  <si>
    <t>Niger</t>
  </si>
  <si>
    <t>COUNTRY157</t>
  </si>
  <si>
    <t>PERUM JASA TIRTA II</t>
  </si>
  <si>
    <t>00668</t>
  </si>
  <si>
    <t>157. Industri Barang-barang dari Asbes</t>
  </si>
  <si>
    <t>266000</t>
  </si>
  <si>
    <t>Nigeria</t>
  </si>
  <si>
    <t>COUNTRY158</t>
  </si>
  <si>
    <t>PERUM PENGANGKUTAN PENUMPANG DJAKARTA</t>
  </si>
  <si>
    <t>00671</t>
  </si>
  <si>
    <t>158. Industri Barang-barang Galian Bukan Logam Lainnya</t>
  </si>
  <si>
    <t>269000</t>
  </si>
  <si>
    <t>Niue</t>
  </si>
  <si>
    <t>COUNTRY159</t>
  </si>
  <si>
    <t>PERUM PRASARANA PERIKANAN SAMUDERA</t>
  </si>
  <si>
    <t>00675</t>
  </si>
  <si>
    <t>159. Industri Logam Dasar Besi dan Baja</t>
  </si>
  <si>
    <t>271000</t>
  </si>
  <si>
    <t>Norfolk Island</t>
  </si>
  <si>
    <t>COUNTRY160</t>
  </si>
  <si>
    <t>PERUM PRODUKSI FILM NEGARA</t>
  </si>
  <si>
    <t>00676</t>
  </si>
  <si>
    <t>160. Industri Logam Dasar Bukan Besi</t>
  </si>
  <si>
    <t>272000</t>
  </si>
  <si>
    <t>Northern Mariana Islands</t>
  </si>
  <si>
    <t>COUNTRY161</t>
  </si>
  <si>
    <t>PERUSAHAAN DAERAH AIR MINUM</t>
  </si>
  <si>
    <t>00677</t>
  </si>
  <si>
    <t>161. Industri Pengecoran Besi dan Baja</t>
  </si>
  <si>
    <t>273100</t>
  </si>
  <si>
    <t>Norway</t>
  </si>
  <si>
    <t>COUNTRY162</t>
  </si>
  <si>
    <t>PT AMARTA KARYA(PERSERO)</t>
  </si>
  <si>
    <t>00679</t>
  </si>
  <si>
    <t>162. Industri pengecoran Logam Bukan Besi dan Baja</t>
  </si>
  <si>
    <t>273200</t>
  </si>
  <si>
    <t>Oman</t>
  </si>
  <si>
    <t>COUNTRY163</t>
  </si>
  <si>
    <t>PT ANEKA TAMBANG (PERSERO) TBK</t>
  </si>
  <si>
    <t>00680</t>
  </si>
  <si>
    <t>163. Industri Barang-barang Logam Siap Pasang Untuk Bangunan, Pembuatan Tangki, dan Generator Uap</t>
  </si>
  <si>
    <t>281000</t>
  </si>
  <si>
    <t>Pakistan</t>
  </si>
  <si>
    <t>COUNTRY164</t>
  </si>
  <si>
    <t>PT ANGKASA PURA I (PERSERO)</t>
  </si>
  <si>
    <t>00681</t>
  </si>
  <si>
    <t>164. Industri Alat-alat Pertanian, Pertukangan, Pemotong, dan Peralatan lainnya dari Logam</t>
  </si>
  <si>
    <t>289300</t>
  </si>
  <si>
    <t>Palau</t>
  </si>
  <si>
    <t>COUNTRY165</t>
  </si>
  <si>
    <t>PT ANGKASA PURA II (PERSERO)</t>
  </si>
  <si>
    <t>00682</t>
  </si>
  <si>
    <t>165. Industri Barang Logam yang Tidak Diklasifikasikan di Tempat Lain</t>
  </si>
  <si>
    <t>289900</t>
  </si>
  <si>
    <t>Palestinian Territory, Occupied</t>
  </si>
  <si>
    <t>COUNTRY166</t>
  </si>
  <si>
    <t>PT ASABRI (PERSERO)</t>
  </si>
  <si>
    <t>00683</t>
  </si>
  <si>
    <t>166. Industri Mesin-mesin Umum</t>
  </si>
  <si>
    <t>291000</t>
  </si>
  <si>
    <t>Panama</t>
  </si>
  <si>
    <t>COUNTRY167</t>
  </si>
  <si>
    <t>PT ASDP INDONESIA FERRY (PERSERO)</t>
  </si>
  <si>
    <t>00684</t>
  </si>
  <si>
    <t>167. Industri Mesin Pertanian dan Kehutanan, Serta Jasa Penunjang Pemeliharaan dan Perbaikannya</t>
  </si>
  <si>
    <t>292100</t>
  </si>
  <si>
    <t>Papua New Guinea</t>
  </si>
  <si>
    <t>COUNTRY168</t>
  </si>
  <si>
    <t>KEMENTERIAN KEBUDAYAAN DAN PARIWISATA</t>
  </si>
  <si>
    <t>00604</t>
  </si>
  <si>
    <t>168. Industri Mesin-mesin Untuk Pertambangan, Penggalian dan Konstruksi</t>
  </si>
  <si>
    <t>292400</t>
  </si>
  <si>
    <t>Paraguay</t>
  </si>
  <si>
    <t>COUNTRY169</t>
  </si>
  <si>
    <t>KEMENTERIAN KOORDINATOR BIDANG KESEJAHTERAAN RAKYAT</t>
  </si>
  <si>
    <t>00610</t>
  </si>
  <si>
    <t>169. lndustri Mesin Untuk Pengolahan Makanan, Minuman dan Tembakau</t>
  </si>
  <si>
    <t>292500</t>
  </si>
  <si>
    <t>Peru</t>
  </si>
  <si>
    <t>COUNTRY170</t>
  </si>
  <si>
    <t>KEMENTERIAN KOORDINATOR BIDANG PEREKONOMIAN</t>
  </si>
  <si>
    <t>00611</t>
  </si>
  <si>
    <t>170. Industri Mesin-mesin Tekstil, Produk Tekstil, dan Barang-barang dari Kulit</t>
  </si>
  <si>
    <t>292600</t>
  </si>
  <si>
    <t>Philippines</t>
  </si>
  <si>
    <t>COUNTRY171</t>
  </si>
  <si>
    <t>KEMENTERIAN NEGARA KOPERASI DAN USAHA KECIL MENENGAH</t>
  </si>
  <si>
    <t>00614</t>
  </si>
  <si>
    <t>171. Industri Mesin-mesin Khusus Lainnya</t>
  </si>
  <si>
    <t>292900</t>
  </si>
  <si>
    <t>Pitcairn</t>
  </si>
  <si>
    <t>COUNTRY172</t>
  </si>
  <si>
    <t>KEMENTERIAN NEGARA PEMBANGUNAN DAERAH TERTINGGAL</t>
  </si>
  <si>
    <t>00616</t>
  </si>
  <si>
    <t>172. Industri Peralatan Rumah Tangga yang Tidak Diklasifikasikan di Tempat Lain</t>
  </si>
  <si>
    <t>293000</t>
  </si>
  <si>
    <t>Poland</t>
  </si>
  <si>
    <t>COUNTRY173</t>
  </si>
  <si>
    <t>KEMENTERIAN NEGARA PEMBERDAYAAN PEREMPUAN</t>
  </si>
  <si>
    <t>00617</t>
  </si>
  <si>
    <t>173. Industri Mesin dan Peralatan Kantor, Akuntansi, dan Pengolahan Data</t>
  </si>
  <si>
    <t>300000</t>
  </si>
  <si>
    <t>Portugal</t>
  </si>
  <si>
    <t>COUNTRY174</t>
  </si>
  <si>
    <t>KEMENTERIAN NEGARA PERENCANAAN PEMBANGUNAN NASIONAL / BAPP</t>
  </si>
  <si>
    <t>00619</t>
  </si>
  <si>
    <t>174. Industri Motor Listrik, Generator, dan Transformator</t>
  </si>
  <si>
    <t>311000</t>
  </si>
  <si>
    <t>Puerto Rico</t>
  </si>
  <si>
    <t>COUNTRY175</t>
  </si>
  <si>
    <t>KEMENTERIAN NEGARA PERUMAHAN RAKYAT</t>
  </si>
  <si>
    <t>00620</t>
  </si>
  <si>
    <t>175. Industri Peralatan Pengontrol dan Pendistribusian Listrik</t>
  </si>
  <si>
    <t>312000</t>
  </si>
  <si>
    <t>Qatar</t>
  </si>
  <si>
    <t>COUNTRY176</t>
  </si>
  <si>
    <t>BADAN PERTIMBANGAN JABATAN NASIONAL (BAPERJANAS)</t>
  </si>
  <si>
    <t>00540</t>
  </si>
  <si>
    <t>176. Industri Kabel Listrik dan Telepon</t>
  </si>
  <si>
    <t>313000</t>
  </si>
  <si>
    <t>Reunion</t>
  </si>
  <si>
    <t>COUNTRY177</t>
  </si>
  <si>
    <t>BADAN PERTIMBANGAN KEPEGAWAIAN (BAPEK)</t>
  </si>
  <si>
    <t>00541</t>
  </si>
  <si>
    <t>177. Industri Akumulator Listrik dan Batu Baterai</t>
  </si>
  <si>
    <t>314000</t>
  </si>
  <si>
    <t>Romania</t>
  </si>
  <si>
    <t>COUNTRY178</t>
  </si>
  <si>
    <t>BANK INDONESIA</t>
  </si>
  <si>
    <t>00547</t>
  </si>
  <si>
    <t>178. Industri Bola Lampu Pijar dan Lampu Penerangan</t>
  </si>
  <si>
    <t>315000</t>
  </si>
  <si>
    <t>Russian Federation</t>
  </si>
  <si>
    <t>COUNTRY179</t>
  </si>
  <si>
    <t>DEWAN GULA INDONESIA</t>
  </si>
  <si>
    <t>00554</t>
  </si>
  <si>
    <t>179. Industri Peralatan Listrik yang Tidak Diklasifikasikan di Tempat lain</t>
  </si>
  <si>
    <t>319000</t>
  </si>
  <si>
    <t>Rwanda</t>
  </si>
  <si>
    <t>COUNTRY180</t>
  </si>
  <si>
    <t>DEWAN KELAUTAN INDONESIA</t>
  </si>
  <si>
    <t>00555</t>
  </si>
  <si>
    <t>180. Industri Tabung dan Katup Elektronik Serta Komponen Elektronik lainnya</t>
  </si>
  <si>
    <t>321000</t>
  </si>
  <si>
    <t>Saint Helena</t>
  </si>
  <si>
    <t>COUNTRY181</t>
  </si>
  <si>
    <t>DEWAN PERTIMBANGAN OTONOMI DAERAH (DPOD)</t>
  </si>
  <si>
    <t>00558</t>
  </si>
  <si>
    <t>181. Industri Alat Transmisi Komunikasi</t>
  </si>
  <si>
    <t>322000</t>
  </si>
  <si>
    <t>Saint Kitts And Nevis</t>
  </si>
  <si>
    <t>COUNTRY182</t>
  </si>
  <si>
    <t>DEWAN PERTIMBANGAN PRESIDEN (WANTIMPRES)</t>
  </si>
  <si>
    <t>00559</t>
  </si>
  <si>
    <t>182. Industri Radio, Televisi, Alat-alat Rekaman Suara dan Gambar, dan Sejenisnya</t>
  </si>
  <si>
    <t>323000</t>
  </si>
  <si>
    <t>Saint Lucia</t>
  </si>
  <si>
    <t>COUNTRY183</t>
  </si>
  <si>
    <t>DEWAN TIK NASIONAL (DETIKNAS)</t>
  </si>
  <si>
    <t>00560</t>
  </si>
  <si>
    <t>183. Indstr Prltn Kedktrn n Prlatan u/ Mngkr, Mmrksa, Mnguji, n Bgian Lainnya, Kcuali Alt2 Optk</t>
  </si>
  <si>
    <t>331000</t>
  </si>
  <si>
    <t>Saint Pierre And Miquelon</t>
  </si>
  <si>
    <t>COUNTRY184</t>
  </si>
  <si>
    <t>DINAS KEBUDAYAAN DAN PARIWISATA</t>
  </si>
  <si>
    <t>00562</t>
  </si>
  <si>
    <t>184. Industri Instrumen Optik dan Peralatan Fotografi</t>
  </si>
  <si>
    <t>332000</t>
  </si>
  <si>
    <t>Saint Vincent And The Grenadines</t>
  </si>
  <si>
    <t>COUNTRY185</t>
  </si>
  <si>
    <t>DINAS KELAUTAN DAN PERIKANAN</t>
  </si>
  <si>
    <t>00564</t>
  </si>
  <si>
    <t>185. Industri Jam, Lonceng, dan Sejenisnya</t>
  </si>
  <si>
    <t>333000</t>
  </si>
  <si>
    <t>Samoa</t>
  </si>
  <si>
    <t>COUNTRY186</t>
  </si>
  <si>
    <t>DINAS KEPENDUDUKAN DAN CATATAN SIPIL</t>
  </si>
  <si>
    <t>00565</t>
  </si>
  <si>
    <t>186. Industri Kendaraan Bermotor Roda Empat Atau Lebih</t>
  </si>
  <si>
    <t>341000</t>
  </si>
  <si>
    <t>San Marino</t>
  </si>
  <si>
    <t>COUNTRY187</t>
  </si>
  <si>
    <t>DINAS KESEHATAN DAERAH</t>
  </si>
  <si>
    <t>00566</t>
  </si>
  <si>
    <t>187. Industri Karoseri Kendaraan Bermotor Roda Empat Atau Lebih</t>
  </si>
  <si>
    <t>342000</t>
  </si>
  <si>
    <t>Sao Tome And Principe</t>
  </si>
  <si>
    <t>COUNTRY188</t>
  </si>
  <si>
    <t>DINAS PERHUBUNGAN,KOMUNIKASI DAN INFORMATIKA</t>
  </si>
  <si>
    <t>00570</t>
  </si>
  <si>
    <t>188. Industri Perlengkapan dan Komponen Kendaraan Bermotor Roda Empat Atau Lebih</t>
  </si>
  <si>
    <t>343000</t>
  </si>
  <si>
    <t>Saudi Arabia</t>
  </si>
  <si>
    <t>COUNTRY189</t>
  </si>
  <si>
    <t>DINAS PERKEBUNAN</t>
  </si>
  <si>
    <t>00572</t>
  </si>
  <si>
    <t>189. Industri Pembuatan dan Perbaikan Kapal dan Perahu</t>
  </si>
  <si>
    <t>351000</t>
  </si>
  <si>
    <t>Senegal</t>
  </si>
  <si>
    <t>COUNTRY190</t>
  </si>
  <si>
    <t>DINAS SOSIAL DAERAH</t>
  </si>
  <si>
    <t>00576</t>
  </si>
  <si>
    <t>190. Industri Kereta Api, Bagian-bagian dan Perlengkapannya, Serta Perbaikan Kereta Api</t>
  </si>
  <si>
    <t>352000</t>
  </si>
  <si>
    <t>Serbia And Montenegro</t>
  </si>
  <si>
    <t>COUNTRY191</t>
  </si>
  <si>
    <t>DIREKTORAT JENDERAL LISTRIK</t>
  </si>
  <si>
    <t>00582</t>
  </si>
  <si>
    <t>191. Industri Pesawat Terbang dan Perlengkapannya Serta Perbaikan Pesawat Terbang</t>
  </si>
  <si>
    <t>353000</t>
  </si>
  <si>
    <t>Seychelles</t>
  </si>
  <si>
    <t>COUNTRY192</t>
  </si>
  <si>
    <t>DITJEN GEOLOGI DAN SUMBER DAYA MINERAL</t>
  </si>
  <si>
    <t>00585</t>
  </si>
  <si>
    <t>192. Industri Kendaraan Bermotor Roda Dua dan Tiga Serta Komponen dan Perlengkapannya</t>
  </si>
  <si>
    <t>359100</t>
  </si>
  <si>
    <t>Sierra Leone</t>
  </si>
  <si>
    <t>COUNTRY193</t>
  </si>
  <si>
    <t>KANTOR  PENANAMAN MODAL DAERAH</t>
  </si>
  <si>
    <t>00592</t>
  </si>
  <si>
    <t>193. Industri Alat Angkut yang Tidak Diklasifikasikan di Tempat Lain</t>
  </si>
  <si>
    <t>359900</t>
  </si>
  <si>
    <t>Singapore</t>
  </si>
  <si>
    <t>COUNTRY194</t>
  </si>
  <si>
    <t>KECAMATAN</t>
  </si>
  <si>
    <t>00594</t>
  </si>
  <si>
    <t>194. Industri Furnitur</t>
  </si>
  <si>
    <t>361000</t>
  </si>
  <si>
    <t>Slovakia</t>
  </si>
  <si>
    <t>COUNTRY195</t>
  </si>
  <si>
    <t>KELURAHAN</t>
  </si>
  <si>
    <t>00598</t>
  </si>
  <si>
    <t>195. Industri Pengolahan Lainnya</t>
  </si>
  <si>
    <t>369000</t>
  </si>
  <si>
    <t>Slovenia</t>
  </si>
  <si>
    <t>COUNTRY196</t>
  </si>
  <si>
    <t>KEMENKO POLHUKAM</t>
  </si>
  <si>
    <t>00599</t>
  </si>
  <si>
    <t>196. Daur Ulang Barang-barang Logam</t>
  </si>
  <si>
    <t>371000</t>
  </si>
  <si>
    <t>Solomon Islands</t>
  </si>
  <si>
    <t>COUNTRY197</t>
  </si>
  <si>
    <t>KEMENTERIAN ENERGI DAN SUMBERDAYA MINERAL</t>
  </si>
  <si>
    <t>00602</t>
  </si>
  <si>
    <t>197. Daur Ulang Barang-barang Bukan logam</t>
  </si>
  <si>
    <t>372000</t>
  </si>
  <si>
    <t>Somalia</t>
  </si>
  <si>
    <t>COUNTRY198</t>
  </si>
  <si>
    <t>UNIT KERJA PRESIDEN UNTUK PENGAWASAN DAN PENGENDALIAN PEMBANGUNAN (UKP4)</t>
  </si>
  <si>
    <t>00823</t>
  </si>
  <si>
    <t>198. Ketenagalistrikan Pedesaan</t>
  </si>
  <si>
    <t>401001</t>
  </si>
  <si>
    <t>South Africa</t>
  </si>
  <si>
    <t>COUNTRY199</t>
  </si>
  <si>
    <t>BADAN  KETAHANAN PANGAN DAN  PELAKSANA PENYULUHAN PERTANIAN</t>
  </si>
  <si>
    <t>00502</t>
  </si>
  <si>
    <t>199. Ketenagalistrikan Lainnya</t>
  </si>
  <si>
    <t>401002</t>
  </si>
  <si>
    <t>South Georgia And The South Sandwich Islands</t>
  </si>
  <si>
    <t>COUNTRY200</t>
  </si>
  <si>
    <t>BADAN ARBITRASE NASIONAL INDONESIA (BANI)</t>
  </si>
  <si>
    <t>00503</t>
  </si>
  <si>
    <t>200. Gas</t>
  </si>
  <si>
    <t>402000</t>
  </si>
  <si>
    <t>Spain</t>
  </si>
  <si>
    <t>COUNTRY201</t>
  </si>
  <si>
    <t>BADAN ARBITRASE PASAR MODAL INDONESIA (BAPMI)</t>
  </si>
  <si>
    <t>00504</t>
  </si>
  <si>
    <t>201. Uap dan Air Panas</t>
  </si>
  <si>
    <t>403000</t>
  </si>
  <si>
    <t>Sri Lanka</t>
  </si>
  <si>
    <t>COUNTRY202</t>
  </si>
  <si>
    <t>BADAN PEMERIKSA KEUANGAN</t>
  </si>
  <si>
    <t>00522</t>
  </si>
  <si>
    <t>202. Pengadaan dan Penyaluran Air Bersih</t>
  </si>
  <si>
    <t>410000</t>
  </si>
  <si>
    <t>Sudan</t>
  </si>
  <si>
    <t>COUNTRY203</t>
  </si>
  <si>
    <t>BADAN PENGAWAS KEUANGAN DAN PEMBANGUNAN (BPKP)</t>
  </si>
  <si>
    <t>00527</t>
  </si>
  <si>
    <t>203. Penyiapan Tanah Pemukiman Transmigrasi (PTPT)</t>
  </si>
  <si>
    <t>451001</t>
  </si>
  <si>
    <t>Suriname</t>
  </si>
  <si>
    <t>COUNTRY204</t>
  </si>
  <si>
    <t>BADAN PENGEMBANGAN &amp; PENGKAJIAN TEKNOLOGI</t>
  </si>
  <si>
    <t>00532</t>
  </si>
  <si>
    <t>204. Pencetakan Lahan Sawah</t>
  </si>
  <si>
    <t>451002</t>
  </si>
  <si>
    <t>Svalbard And Jan Mayen</t>
  </si>
  <si>
    <t>COUNTRY205</t>
  </si>
  <si>
    <t>BADAN PENGEMBANGAN EKSPOR NASIONAL</t>
  </si>
  <si>
    <t>00533</t>
  </si>
  <si>
    <t>205. Penyiapan Lahan Lainnya</t>
  </si>
  <si>
    <t>451009</t>
  </si>
  <si>
    <t>Swaziland</t>
  </si>
  <si>
    <t>COUNTRY206</t>
  </si>
  <si>
    <t>BADAN PENGKAJIAN DAN PENERAPAN</t>
  </si>
  <si>
    <t>00534</t>
  </si>
  <si>
    <t>206. Konstruksi Gedung dan Bangunan Sipil</t>
  </si>
  <si>
    <t>452000</t>
  </si>
  <si>
    <t>Sweden</t>
  </si>
  <si>
    <t>COUNTRY207</t>
  </si>
  <si>
    <t>BADAN PERENCANAAN PEMBANGUNAN DAERAH</t>
  </si>
  <si>
    <t>00536</t>
  </si>
  <si>
    <t>207. Konstruksi Perumahan Sederhana - Bank Tabungan Negara</t>
  </si>
  <si>
    <t>452111</t>
  </si>
  <si>
    <t>Switzerland</t>
  </si>
  <si>
    <t>COUNTRY208</t>
  </si>
  <si>
    <t>BADAN PERENCANAAN PEMBANGUNAN NASIONAL</t>
  </si>
  <si>
    <t>00537</t>
  </si>
  <si>
    <t>208. Konstruksi Perumahan Sederhana - Perumnas</t>
  </si>
  <si>
    <t>452112</t>
  </si>
  <si>
    <t>Syrian Arab Republic</t>
  </si>
  <si>
    <t>COUNTRY209</t>
  </si>
  <si>
    <t>BADAN PERTAHANAN NASIONAL</t>
  </si>
  <si>
    <t>00538</t>
  </si>
  <si>
    <t>209. Konstruksi Perumahan Sederhana - Lainnya Tipe s.d. 21</t>
  </si>
  <si>
    <t>452113</t>
  </si>
  <si>
    <t>Taiwan, Province Of China</t>
  </si>
  <si>
    <t>COUNTRY210</t>
  </si>
  <si>
    <t>PT PERKEBUNAN NUSANTARA III (PERSERO)</t>
  </si>
  <si>
    <t>00764</t>
  </si>
  <si>
    <t>210. Konstruksi Perumahan Sederhana - Lainnya Tipe 22 s.d. 70</t>
  </si>
  <si>
    <t>452114</t>
  </si>
  <si>
    <t>Tajikistan</t>
  </si>
  <si>
    <t>COUNTRY211</t>
  </si>
  <si>
    <t>PT PERKEBUNAN NUSANTARA IX (PERSERO)</t>
  </si>
  <si>
    <t>00766</t>
  </si>
  <si>
    <t>211. Konstruksi Perumahan Menengah, Besar, Mewah (Tipe Diatas 70)</t>
  </si>
  <si>
    <t>452115</t>
  </si>
  <si>
    <t>Tanzania, United Republic Of</t>
  </si>
  <si>
    <t>COUNTRY212</t>
  </si>
  <si>
    <t>PT PERTANI (PERSERO)</t>
  </si>
  <si>
    <t>00778</t>
  </si>
  <si>
    <t>212. Konstruksi Gedung Perkantoran</t>
  </si>
  <si>
    <t>452120</t>
  </si>
  <si>
    <t>Thailand</t>
  </si>
  <si>
    <t>COUNTRY213</t>
  </si>
  <si>
    <t>PT PERUSAHAAN LISTRIK NEGARA (PERSERO)</t>
  </si>
  <si>
    <t>00780</t>
  </si>
  <si>
    <t>213. Konstruksi Gedung Industri</t>
  </si>
  <si>
    <t>452130</t>
  </si>
  <si>
    <t>Timor-Leste</t>
  </si>
  <si>
    <t>COUNTRY214</t>
  </si>
  <si>
    <t>PT PINDAD (PERSERO)</t>
  </si>
  <si>
    <t>00783</t>
  </si>
  <si>
    <t>214. Konstruksi Gedung Perbelanjaan Pasar Inpres</t>
  </si>
  <si>
    <t>452141</t>
  </si>
  <si>
    <t>Togo</t>
  </si>
  <si>
    <t>COUNTRY215</t>
  </si>
  <si>
    <t>PT WIJAYA KARYA (PERSERO) TBK</t>
  </si>
  <si>
    <t>00805</t>
  </si>
  <si>
    <t>215. Konstruksi Gedung Perbelanjaan Lainnya</t>
  </si>
  <si>
    <t>452149</t>
  </si>
  <si>
    <t>Tokelau</t>
  </si>
  <si>
    <t>COUNTRY216</t>
  </si>
  <si>
    <t>RUMAH SAKIT UMUM DAERAH</t>
  </si>
  <si>
    <t>00808</t>
  </si>
  <si>
    <t>216. Konstruksi Gedung Lainnya</t>
  </si>
  <si>
    <t>452190</t>
  </si>
  <si>
    <t>Tonga</t>
  </si>
  <si>
    <t>COUNTRY217</t>
  </si>
  <si>
    <t>SATUAN POLISI PAMONG PRAJA</t>
  </si>
  <si>
    <t>00809</t>
  </si>
  <si>
    <t>217. Bangunan Jalan Raya</t>
  </si>
  <si>
    <t>452211</t>
  </si>
  <si>
    <t>Trinidad And Tobago</t>
  </si>
  <si>
    <t>COUNTRY218</t>
  </si>
  <si>
    <t>PT HUTAMA KARYA (PERSERO)</t>
  </si>
  <si>
    <t>00720</t>
  </si>
  <si>
    <t>218. Bangunan Jalan Tol</t>
  </si>
  <si>
    <t>452212</t>
  </si>
  <si>
    <t>Tunisia</t>
  </si>
  <si>
    <t>COUNTRY219</t>
  </si>
  <si>
    <t>PT INDAH KARYA (PERSERO)</t>
  </si>
  <si>
    <t>00721</t>
  </si>
  <si>
    <t>219. Bangunan Jalan Jembatan dan Landasan</t>
  </si>
  <si>
    <t>452213</t>
  </si>
  <si>
    <t>Turkey</t>
  </si>
  <si>
    <t>COUNTRY220</t>
  </si>
  <si>
    <t>PT INDUSTRI SANDANG NUSANTARA (PERSERO)</t>
  </si>
  <si>
    <t>00727</t>
  </si>
  <si>
    <t>220. Bangunan Jalan dan Jembatan Kereta Api</t>
  </si>
  <si>
    <t>452220</t>
  </si>
  <si>
    <t>Turkmenistan</t>
  </si>
  <si>
    <t>COUNTRY221</t>
  </si>
  <si>
    <t>PT INHUTANI I(PERSERO)</t>
  </si>
  <si>
    <t>00729</t>
  </si>
  <si>
    <t>221. Bangunan Pengairan (Irigasi)</t>
  </si>
  <si>
    <t>452240</t>
  </si>
  <si>
    <t>Turks And Caicos Islands</t>
  </si>
  <si>
    <t>COUNTRY222</t>
  </si>
  <si>
    <t>PT INHUTANI II (PERSERO)</t>
  </si>
  <si>
    <t>00730</t>
  </si>
  <si>
    <t>222. Bangunan Dermaga (Pelabuhan)</t>
  </si>
  <si>
    <t>452270</t>
  </si>
  <si>
    <t>Tuvalu</t>
  </si>
  <si>
    <t>COUNTRY223</t>
  </si>
  <si>
    <t>PT INHUTANI III (PERSERO)</t>
  </si>
  <si>
    <t>00731</t>
  </si>
  <si>
    <t>223. Bangunan Sipil Lainnya</t>
  </si>
  <si>
    <t>452290</t>
  </si>
  <si>
    <t>Uganda</t>
  </si>
  <si>
    <t>COUNTRY224</t>
  </si>
  <si>
    <t>PT INHUTANI IV (PERSERO)</t>
  </si>
  <si>
    <t>00732</t>
  </si>
  <si>
    <t>224. Konstruksi Bangunan Listrik Pedesaan</t>
  </si>
  <si>
    <t>452301</t>
  </si>
  <si>
    <t>Ukraine</t>
  </si>
  <si>
    <t>COUNTRY225</t>
  </si>
  <si>
    <t>PT INHUTANI V (PERSERO)</t>
  </si>
  <si>
    <t>00733</t>
  </si>
  <si>
    <t>225. Konstruksi Bangunan Elektrikal dan Komunikasi Lainnya</t>
  </si>
  <si>
    <t>452309</t>
  </si>
  <si>
    <t>United Arab Emirates</t>
  </si>
  <si>
    <t>COUNTRY226</t>
  </si>
  <si>
    <t>PT ISTAKA KARYA(PERSERO)</t>
  </si>
  <si>
    <t>00734</t>
  </si>
  <si>
    <t>226. Konstruksi Khusus</t>
  </si>
  <si>
    <t>452400</t>
  </si>
  <si>
    <t>United Kingdom</t>
  </si>
  <si>
    <t>COUNTRY227</t>
  </si>
  <si>
    <t>PT JAMSOSTEK</t>
  </si>
  <si>
    <t>00735</t>
  </si>
  <si>
    <t>227. Instalasi Gedung</t>
  </si>
  <si>
    <t>453100</t>
  </si>
  <si>
    <t>United States</t>
  </si>
  <si>
    <t>COUNTRY228</t>
  </si>
  <si>
    <t>PT JASA MARGA (PERSERO) TBK</t>
  </si>
  <si>
    <t>00736</t>
  </si>
  <si>
    <t>228. Instalasi Bangunan Sipil</t>
  </si>
  <si>
    <t>453200</t>
  </si>
  <si>
    <t>United States Minor Outlying Islands</t>
  </si>
  <si>
    <t>COUNTRY229</t>
  </si>
  <si>
    <t>PT KAWASAN BERIKAT NUSANTARA (PERSERO)</t>
  </si>
  <si>
    <t>00737</t>
  </si>
  <si>
    <t>229. Penyelesaian Konstruksi Gedung</t>
  </si>
  <si>
    <t>454000</t>
  </si>
  <si>
    <t>Uruguay</t>
  </si>
  <si>
    <t>COUNTRY230</t>
  </si>
  <si>
    <t>KEMENTERIAN PERTANIAN</t>
  </si>
  <si>
    <t>00628</t>
  </si>
  <si>
    <t>230. Penghancur Bangunan Dengan Operatornya</t>
  </si>
  <si>
    <t>455000</t>
  </si>
  <si>
    <t>Uzbekistan</t>
  </si>
  <si>
    <t>COUNTRY231</t>
  </si>
  <si>
    <t>KOMISI HUKUM NASIONAL (KHN)</t>
  </si>
  <si>
    <t>00633</t>
  </si>
  <si>
    <t>231. Penjualan Mobil</t>
  </si>
  <si>
    <t>501000</t>
  </si>
  <si>
    <t>Vanuatu</t>
  </si>
  <si>
    <t>COUNTRY232</t>
  </si>
  <si>
    <t>KOMISI KEJAKSAAN REPUBLIK INDONESIA</t>
  </si>
  <si>
    <t>00636</t>
  </si>
  <si>
    <t>232. Penjualan Suku Cadang dan Aksesoris Mobil</t>
  </si>
  <si>
    <t>502000</t>
  </si>
  <si>
    <t>Venezuela</t>
  </si>
  <si>
    <t>COUNTRY233</t>
  </si>
  <si>
    <t>KOMISI PEMILIHAN UMUM</t>
  </si>
  <si>
    <t>00640</t>
  </si>
  <si>
    <t>233. Penjualan Sepeda Motor</t>
  </si>
  <si>
    <t>503001</t>
  </si>
  <si>
    <t>Viet Nam</t>
  </si>
  <si>
    <t>COUNTRY234</t>
  </si>
  <si>
    <t>KOMISI YUDISIAL (KY)</t>
  </si>
  <si>
    <t>00647</t>
  </si>
  <si>
    <t>234. Penjualan Suku Cadang dan Aksesoris Sepeda Motor</t>
  </si>
  <si>
    <t>503002</t>
  </si>
  <si>
    <t>Virgin Islands, British</t>
  </si>
  <si>
    <t>COUNTRY235</t>
  </si>
  <si>
    <t>KOMITE NASIONAL KESELAMATAN TRANSPORTASI (KNKT)</t>
  </si>
  <si>
    <t>00648</t>
  </si>
  <si>
    <t>235. Perdagangan Eceran Bahan Bakar Kendaraan</t>
  </si>
  <si>
    <t>504000</t>
  </si>
  <si>
    <t>Virgin Islands, U.S.</t>
  </si>
  <si>
    <t>COUNTRY236</t>
  </si>
  <si>
    <t>LEMBAGA PEMBIAYAAN EKSPOR INDONESIA (LPEI)</t>
  </si>
  <si>
    <t>00656</t>
  </si>
  <si>
    <t>236. Perdagangan Besar Berdasarkan Balas Jasa (Fee) Atau Kontrak</t>
  </si>
  <si>
    <t>511000</t>
  </si>
  <si>
    <t>Wallis And Futuna</t>
  </si>
  <si>
    <t>COUNTRY237</t>
  </si>
  <si>
    <t>LEMBAGA SENSOR FILM (LSF)</t>
  </si>
  <si>
    <t>00658</t>
  </si>
  <si>
    <t>237. Perdagangan Jagung</t>
  </si>
  <si>
    <t>512111</t>
  </si>
  <si>
    <t>Western Sahara</t>
  </si>
  <si>
    <t>COUNTRY238</t>
  </si>
  <si>
    <t>MAHKAMAH KONSTITUSI RI</t>
  </si>
  <si>
    <t>00660</t>
  </si>
  <si>
    <t>238. Perdagangan Tembakau</t>
  </si>
  <si>
    <t>512112</t>
  </si>
  <si>
    <t>Yemen</t>
  </si>
  <si>
    <t>COUNTRY239</t>
  </si>
  <si>
    <t>PERUM DAMRI</t>
  </si>
  <si>
    <t>00665</t>
  </si>
  <si>
    <t>239. Perdagangan Karet</t>
  </si>
  <si>
    <t>512113</t>
  </si>
  <si>
    <t>Zambia</t>
  </si>
  <si>
    <t>COUNTRY240</t>
  </si>
  <si>
    <t>PERUM JAMKRINDO</t>
  </si>
  <si>
    <t>00666</t>
  </si>
  <si>
    <t>240. Perdagangan Cengkeh</t>
  </si>
  <si>
    <t>512114</t>
  </si>
  <si>
    <t>Zimbabwe</t>
  </si>
  <si>
    <t>COUNTRY241</t>
  </si>
  <si>
    <t>PERUM PEMBANGUNAN PERUMAHAN NASIONAL</t>
  </si>
  <si>
    <t>00670</t>
  </si>
  <si>
    <t>241. Perdagangan Lada</t>
  </si>
  <si>
    <t>512115</t>
  </si>
  <si>
    <t>PERUM PERCETAKAN NEGARA INDONESIA</t>
  </si>
  <si>
    <t>00672</t>
  </si>
  <si>
    <t>242. Perdagangan Kelapa dan Kelapa Sawit</t>
  </si>
  <si>
    <t>512116</t>
  </si>
  <si>
    <t>PERUM PERCETAKAN UANG REPUBLIK INDONESIA</t>
  </si>
  <si>
    <t>00673</t>
  </si>
  <si>
    <t>243. Perdagangan Kapas</t>
  </si>
  <si>
    <t>512117</t>
  </si>
  <si>
    <t>PT ADHI KARYA (PERSERO) TBK</t>
  </si>
  <si>
    <t>00678</t>
  </si>
  <si>
    <t>244. Perdagangan Besar Dalam Negeri Hasil Pertanian Lainnya</t>
  </si>
  <si>
    <t>512119</t>
  </si>
  <si>
    <t>KEMENTERIAN AGAMA</t>
  </si>
  <si>
    <t>00600</t>
  </si>
  <si>
    <t>245. Perdagangan Besar Dalam Negeri Binatang Hidup</t>
  </si>
  <si>
    <t>512120</t>
  </si>
  <si>
    <t>BADAN LINGKUNGAN HIDUP</t>
  </si>
  <si>
    <t>00513</t>
  </si>
  <si>
    <t>246. Perdagangan Besar Dalam Negeri Hasil Perikanan</t>
  </si>
  <si>
    <t>512130</t>
  </si>
  <si>
    <t>KEMENTERIAN KEHUTANAN</t>
  </si>
  <si>
    <t>00605</t>
  </si>
  <si>
    <t>247. Perdagangan Kayu</t>
  </si>
  <si>
    <t>512141</t>
  </si>
  <si>
    <t>KEMENTERIAN KELAUTAN DAN PERIKANAN</t>
  </si>
  <si>
    <t>00606</t>
  </si>
  <si>
    <t>248. Perdagangan Besar Dalam Negeri Hasil Kehutanan dan Perburuan Lainnya</t>
  </si>
  <si>
    <t>512149</t>
  </si>
  <si>
    <t>KEMENTERIAN KESEHATAN</t>
  </si>
  <si>
    <t>00607</t>
  </si>
  <si>
    <t>249. Perdagangan Dalam Negeri Beras</t>
  </si>
  <si>
    <t>512201</t>
  </si>
  <si>
    <t>KEMENTERIAN KEUANGAN</t>
  </si>
  <si>
    <t>00608</t>
  </si>
  <si>
    <t>250. Perdagangan Dalam Negeri Gula</t>
  </si>
  <si>
    <t>512202</t>
  </si>
  <si>
    <t>KEMENTERIAN KOMUNIKASI DAN INFORMATIKA</t>
  </si>
  <si>
    <t>00609</t>
  </si>
  <si>
    <t>251. Perdagangan Dalam Negeri Kopi</t>
  </si>
  <si>
    <t>512203</t>
  </si>
  <si>
    <t>KEMENTERIAN LUAR NEGERI</t>
  </si>
  <si>
    <t>00612</t>
  </si>
  <si>
    <t>252. Perdagangan Dalam Negeri Teh</t>
  </si>
  <si>
    <t>512204</t>
  </si>
  <si>
    <t>KEMENTERIAN NEGARA BUMN</t>
  </si>
  <si>
    <t>00613</t>
  </si>
  <si>
    <t>253. Perdagangan Dalam Negeri Garam</t>
  </si>
  <si>
    <t>512205</t>
  </si>
  <si>
    <t>KEMENTERIAN NEGARA LINGKUNGAN HIDUP</t>
  </si>
  <si>
    <t>00615</t>
  </si>
  <si>
    <t>254. Perdagangan Dalam Negeri Minyak Kelapa Sawit</t>
  </si>
  <si>
    <t>512206</t>
  </si>
  <si>
    <t>KEMENTERIAN NEGARA PENDAYAGUNAAN APARATUR NEGARA</t>
  </si>
  <si>
    <t>00618</t>
  </si>
  <si>
    <t>255. Perdagangan Dalam Negeri Kopra</t>
  </si>
  <si>
    <t>512207</t>
  </si>
  <si>
    <t>BADAN URUSAN LOGISTIK</t>
  </si>
  <si>
    <t>00546</t>
  </si>
  <si>
    <t>256. Perdagangan Dalam Negeri Rokok</t>
  </si>
  <si>
    <t>512208</t>
  </si>
  <si>
    <t>BUPATI/KABUPATEN</t>
  </si>
  <si>
    <t>00550</t>
  </si>
  <si>
    <t>257. Perdagangan Dalam Negeri Makanan, Minuman dan Tembakau Lainnya</t>
  </si>
  <si>
    <t>512209</t>
  </si>
  <si>
    <t>DEPARTEMEN PEKERJAAN UMUM</t>
  </si>
  <si>
    <t>00551</t>
  </si>
  <si>
    <t>258. Perdagangan Besar Tekstil, Pakaian Jadi, dan Kulit</t>
  </si>
  <si>
    <t>513100</t>
  </si>
  <si>
    <t>DINAS  PENDAPATAN DAERAH</t>
  </si>
  <si>
    <t>00561</t>
  </si>
  <si>
    <t>259. Perdagangan Besar Barang-barang Keperluan Rumah Tangga lainnya</t>
  </si>
  <si>
    <t>513900</t>
  </si>
  <si>
    <t>DINAS KEHUTANAN</t>
  </si>
  <si>
    <t>00563</t>
  </si>
  <si>
    <t>260. Perdagangan Besar Bahan Bakar Gas, Cair, dan Padat, Serta Produk Sejenis</t>
  </si>
  <si>
    <t>514100</t>
  </si>
  <si>
    <t>DINAS PEKERJAAN UMUM</t>
  </si>
  <si>
    <t>00568</t>
  </si>
  <si>
    <t>261. Perdagangan Besar Logam dan Bijih Logam</t>
  </si>
  <si>
    <t>514200</t>
  </si>
  <si>
    <t>DINAS PERTAMBANGAN DAN ENERGI</t>
  </si>
  <si>
    <t>00573</t>
  </si>
  <si>
    <t>262. Perdagangan Dalam Negeri Semen</t>
  </si>
  <si>
    <t>514301</t>
  </si>
  <si>
    <t>DIREKTORAL JENDERAL POSTEL</t>
  </si>
  <si>
    <t>00578</t>
  </si>
  <si>
    <t>263. Perdagangan Dalam Negeri Besi Beton</t>
  </si>
  <si>
    <t>514302</t>
  </si>
  <si>
    <t>DIREKTORAT JENDERAL BEA DAN CUKAI</t>
  </si>
  <si>
    <t>00579</t>
  </si>
  <si>
    <t>264. Perdagangan Dalam Negeri Bahan-bahan Konstruksi Lainnya</t>
  </si>
  <si>
    <t>514309</t>
  </si>
  <si>
    <t>DIREKTORAT JENDERAL IMIGRASI</t>
  </si>
  <si>
    <t>00581</t>
  </si>
  <si>
    <t>265. Perdagangan Dalam Negeri Pupuk dan Obat Hama</t>
  </si>
  <si>
    <t>514901</t>
  </si>
  <si>
    <t>DIREKTORAT JENDERAL PAJAK</t>
  </si>
  <si>
    <t>00583</t>
  </si>
  <si>
    <t>266. Perdagangan Dalam Negeri Barang Antara Lainnya</t>
  </si>
  <si>
    <t>514909</t>
  </si>
  <si>
    <t>DITJEN PERMASYARAKATAN</t>
  </si>
  <si>
    <t>00586</t>
  </si>
  <si>
    <t>267. Perdagangan Besar Mesin-mesin, Suku Cadang dan Perlengkapannya</t>
  </si>
  <si>
    <t>515000</t>
  </si>
  <si>
    <t>DPR</t>
  </si>
  <si>
    <t>00587</t>
  </si>
  <si>
    <t>268. Perdagangan Dalam Negeri Kertas Koran</t>
  </si>
  <si>
    <t>519001</t>
  </si>
  <si>
    <t>DPRD</t>
  </si>
  <si>
    <t>00588</t>
  </si>
  <si>
    <t>269. Perdagangan Dalam Negeri yang Tidak Diklasifikasikan di Tempat Lain</t>
  </si>
  <si>
    <t>519009</t>
  </si>
  <si>
    <t>GUBERNUR/PEMPROV</t>
  </si>
  <si>
    <t>00589</t>
  </si>
  <si>
    <t>270. Perdagangan Eceran Berbagai Macam Barang yang Didominasi Makanan, Minuman dan Tembakau</t>
  </si>
  <si>
    <t>521100</t>
  </si>
  <si>
    <t>KEJAKSAAN NEGERI</t>
  </si>
  <si>
    <t>00595</t>
  </si>
  <si>
    <t>271. Perdgngan Eceran Berbgai Mcam Brang yang Ddominasi Oleh Brang Bkan Mkanan, Mnuman dan Tmbakau</t>
  </si>
  <si>
    <t>521900</t>
  </si>
  <si>
    <t>KEJAKSAAN TINGGI</t>
  </si>
  <si>
    <t>00596</t>
  </si>
  <si>
    <t>272. Perdagangan Eceran Komoditi Makanan dari Hasil Pertanian</t>
  </si>
  <si>
    <t>522100</t>
  </si>
  <si>
    <t>KEJAKSAN AGUNG</t>
  </si>
  <si>
    <t>00597</t>
  </si>
  <si>
    <t>273. Perdagangan Eceran Komoditi Makanan, Minuman, Atau Tembakau Hasil Industri Pengolahan</t>
  </si>
  <si>
    <t>522200</t>
  </si>
  <si>
    <t>KEMENTERIAN DALAM NEGERI (IPDN)</t>
  </si>
  <si>
    <t>00601</t>
  </si>
  <si>
    <t>274. Perdagangan Eceran Bahan Kimia, Farmasi, Kosmetik, dan Alat Laboratorium</t>
  </si>
  <si>
    <t>523100</t>
  </si>
  <si>
    <t>KEMENTERIAN HUKUM DAN HAM</t>
  </si>
  <si>
    <t>00603</t>
  </si>
  <si>
    <t>275. Perdagangan Eceran Tekstil, Pakaian Jadi, Alas Kaki, dan Barang Keperluan Pribadi</t>
  </si>
  <si>
    <t>523200</t>
  </si>
  <si>
    <t>SETJEN BPK</t>
  </si>
  <si>
    <t>00813</t>
  </si>
  <si>
    <t>276. Perdagangan Eceran Perlengkapan Rumah Tangga dan Perlengkapan Dapur</t>
  </si>
  <si>
    <t>523300</t>
  </si>
  <si>
    <t>SJDI HUKUM DEPARTEMEN KEUANGAN</t>
  </si>
  <si>
    <t>00814</t>
  </si>
  <si>
    <t>277. Perdagangan Eceran Bahan Konstruksi</t>
  </si>
  <si>
    <t>523400</t>
  </si>
  <si>
    <t>STAF AHLI</t>
  </si>
  <si>
    <t>00815</t>
  </si>
  <si>
    <t>278. Perdagangan Eceran Bahan Bakar dan Minyak Pelumas</t>
  </si>
  <si>
    <t>523500</t>
  </si>
  <si>
    <t>TIM PENGEMBANGAN INDUSTRI HANKAM</t>
  </si>
  <si>
    <t>00819</t>
  </si>
  <si>
    <t>279. Perdgngn Ecran Krtas,Brng2 dri Krtas,Alt Tls,Brng Ctkan,Alt Olhrga,Alt Msik,Alt Ftgrfi,Kmptr</t>
  </si>
  <si>
    <t>523600</t>
  </si>
  <si>
    <t>TNI ANGKATAN DARAT</t>
  </si>
  <si>
    <t>00820</t>
  </si>
  <si>
    <t>280. Perdgngn Ecran Msin2 (Kcuali Mbil dan Spda Mtor) n Sku Cdng (Ondrdl), Trmsk Alt2 Trnsprtasi</t>
  </si>
  <si>
    <t>523700</t>
  </si>
  <si>
    <t>TNI ANGKATAN LAUT</t>
  </si>
  <si>
    <t>00821</t>
  </si>
  <si>
    <t>281. Perdagangan Eceran Barang-barang Kerajinan, Mainan Anak-anak, dan Lukisan</t>
  </si>
  <si>
    <t>523800</t>
  </si>
  <si>
    <t>TNI ANGKATAN UDARA</t>
  </si>
  <si>
    <t>00822</t>
  </si>
  <si>
    <t>282. Perdagangan Eceran Komoditi Lainnya (Bukan Makanan, Minuman, Atau Tembakau)</t>
  </si>
  <si>
    <t>523900</t>
  </si>
  <si>
    <t>WALIKOTA/KOTAMADYA</t>
  </si>
  <si>
    <t>00824</t>
  </si>
  <si>
    <t>283. Perdagangan Eceran Barang Bekas</t>
  </si>
  <si>
    <t>524000</t>
  </si>
  <si>
    <t>BADAN INSPEKTORAT</t>
  </si>
  <si>
    <t>00505</t>
  </si>
  <si>
    <t>284. Perdagangan Eceran Kaki Lima Komoditi dari Hasil Pertanian</t>
  </si>
  <si>
    <t>525100</t>
  </si>
  <si>
    <t>BADAN INTELEJEN NEGARA</t>
  </si>
  <si>
    <t>00506</t>
  </si>
  <si>
    <t>285. Perdagangan Eceran Kaki Lima Komoditi Makanan, Minuman Hasil Industri Pengolahan</t>
  </si>
  <si>
    <t>525200</t>
  </si>
  <si>
    <t>BADAN KEPEGAWAIAN DAERAH</t>
  </si>
  <si>
    <t>00507</t>
  </si>
  <si>
    <t>286. Perdagangan Eceran Kaki Lima Bahan Kimia, Frmasi, Kosmetik, dan Alat Laboratorium</t>
  </si>
  <si>
    <t>525300</t>
  </si>
  <si>
    <t>BADAN KEPEGAWAIAN NEGARA</t>
  </si>
  <si>
    <t>00508</t>
  </si>
  <si>
    <t>287. Perdagangan Eceran Kaki Lima Tekstil, Pakaian Jadi, Alas Kaki, dan Barang Keperluan Pribadi</t>
  </si>
  <si>
    <t>525400</t>
  </si>
  <si>
    <t>BADAN KOORDINASI KELUARGA BERENCANA NASIONAL</t>
  </si>
  <si>
    <t>00510</t>
  </si>
  <si>
    <t>288. Perdagangan Eceran Kaki Lima Perlengkapan Rumah Tangga dan Perlengkapan Dapur</t>
  </si>
  <si>
    <t>525500</t>
  </si>
  <si>
    <t>BADAN KOORDINASI PENANAMAN MODAL</t>
  </si>
  <si>
    <t>00511</t>
  </si>
  <si>
    <t>289. Perdagangan Eceran Kaki Lima Bahan Bakar dan Pelumas</t>
  </si>
  <si>
    <t>525600</t>
  </si>
  <si>
    <t>BADAN NARKOTIKA NASIONAL (BNN)</t>
  </si>
  <si>
    <t>00515</t>
  </si>
  <si>
    <t>290. Perdgngn Ecran Kki Lirna Krts,Brg2 dr Krts,AltTls,BrgCtkn,AltOlhRg,AltMsk,AltFtgrfi n Kmptr</t>
  </si>
  <si>
    <t>525700</t>
  </si>
  <si>
    <t>BADAN PELAKSANA KEGIATAN USAHA HULU MINYAK DAN GAS BUMI (BP MIGAS)</t>
  </si>
  <si>
    <t>00518</t>
  </si>
  <si>
    <t>291. Perdagangan Eceran Kaki Lima barang-barang kerajinan, mainan anak-anak, dan Iukisan</t>
  </si>
  <si>
    <t>525800</t>
  </si>
  <si>
    <t>BADAN PENGATUR HILIR MINYAK DAN GAS BUMI (BPH MIGAS)</t>
  </si>
  <si>
    <t>00526</t>
  </si>
  <si>
    <t>292. Perdagangan Eceran Kaki Lima Barang-Barang Bekas</t>
  </si>
  <si>
    <t>525900</t>
  </si>
  <si>
    <t>BADAN PENGAWAS PASAR MODAL</t>
  </si>
  <si>
    <t>00528</t>
  </si>
  <si>
    <t>293. Perdagangan Eceran Kaki Lima Lainnya</t>
  </si>
  <si>
    <t>526000</t>
  </si>
  <si>
    <t>BADAN PENGAWAS TENAGA NUKLIR</t>
  </si>
  <si>
    <t>00529</t>
  </si>
  <si>
    <t>294. Perdagangan Eceran Melalui Media</t>
  </si>
  <si>
    <t>527100</t>
  </si>
  <si>
    <t>BADAN PENGAWASAN KEUANGAN &amp; PEMBANGUNAN</t>
  </si>
  <si>
    <t>00530</t>
  </si>
  <si>
    <t>295. Perdagangan Eceran Keliling</t>
  </si>
  <si>
    <t>527200</t>
  </si>
  <si>
    <t>BADAN PENGAWASAN OBAT DAN MAKANAN (BPOM)</t>
  </si>
  <si>
    <t>00531</t>
  </si>
  <si>
    <t>296. Perdagangan Ekspor Berdasarkan Balas Jasa (Fee) Atau Kontrak</t>
  </si>
  <si>
    <t>531000</t>
  </si>
  <si>
    <t>BADAN PERTANAHAN NEGARA (BPN)</t>
  </si>
  <si>
    <t>00539</t>
  </si>
  <si>
    <t>297. Perdagangan Ekspor Biji Kelapa Sawit</t>
  </si>
  <si>
    <t>532111</t>
  </si>
  <si>
    <t>PT SANG HYANG SERI (PERSERO)</t>
  </si>
  <si>
    <t>00790</t>
  </si>
  <si>
    <t>298. Perdagangan Ekspor Hasil Tanaman Pangan dan Perkebunan</t>
  </si>
  <si>
    <t>532112</t>
  </si>
  <si>
    <t>SEKRETARIAT DAERAH</t>
  </si>
  <si>
    <t>00810</t>
  </si>
  <si>
    <t>299. Perdagangan Ekspor Bahan Baku Hasil Pertanian Lainnya</t>
  </si>
  <si>
    <t>532119</t>
  </si>
  <si>
    <t>SEKRETARIAT DPR/DPRD/DPD</t>
  </si>
  <si>
    <t>00811</t>
  </si>
  <si>
    <t>300. Perdagangan Ekspor Binatang Hidup</t>
  </si>
  <si>
    <t>532120</t>
  </si>
  <si>
    <t>SEKRETARIAT MAHKAMAH AGUNG</t>
  </si>
  <si>
    <t>00812</t>
  </si>
  <si>
    <t>301. Perdagangan Ekspor Hasil Perikanan</t>
  </si>
  <si>
    <t>532130</t>
  </si>
  <si>
    <t>PT DJAKARTA LLOYD (PERSERO)</t>
  </si>
  <si>
    <t>00713</t>
  </si>
  <si>
    <t>302. Perdagangan Ekspor Kayu</t>
  </si>
  <si>
    <t>532141</t>
  </si>
  <si>
    <t>KEMENTERIAN NEGARA RISET DAN TEKNOLOGI</t>
  </si>
  <si>
    <t>00621</t>
  </si>
  <si>
    <t>303. Perdagangan Ekspor Rotan</t>
  </si>
  <si>
    <t>532142</t>
  </si>
  <si>
    <t>KEMENTERIAN PEKERJAAN UMUM</t>
  </si>
  <si>
    <t>00622</t>
  </si>
  <si>
    <t>304. Perdagangan Ekspor Hasil Hutan Selain Kayu dan Rotan</t>
  </si>
  <si>
    <t>532149</t>
  </si>
  <si>
    <t>KEMENTERIAN PENDIDIKAN NASIONAL</t>
  </si>
  <si>
    <t>00623</t>
  </si>
  <si>
    <t>305. Perdagangan Ekspor Udang Olahan</t>
  </si>
  <si>
    <t>532201</t>
  </si>
  <si>
    <t>KEMENTERIAN PERDAGANGAN</t>
  </si>
  <si>
    <t>00624</t>
  </si>
  <si>
    <t>306. Perdagangan Ekspor Teh</t>
  </si>
  <si>
    <t>532202</t>
  </si>
  <si>
    <t>KEMENTERIAN PERHUBUNGAN</t>
  </si>
  <si>
    <t>00625</t>
  </si>
  <si>
    <t>307. Perdagangan Ekspor Kopi Bubuk</t>
  </si>
  <si>
    <t>532203</t>
  </si>
  <si>
    <t>KEMENTERIAN PERINDUSTRIAN</t>
  </si>
  <si>
    <t>00626</t>
  </si>
  <si>
    <t>308. Perdagangan Ekspor Tembakau</t>
  </si>
  <si>
    <t>532204</t>
  </si>
  <si>
    <t>KEMENTERIAN PERTAHANAN</t>
  </si>
  <si>
    <t>00627</t>
  </si>
  <si>
    <t>309. Perdagangan Ekspor Makanan dan Minuman Lainnya</t>
  </si>
  <si>
    <t>532209</t>
  </si>
  <si>
    <t>KEMENTERIAN SEKRETARIS NEGARA</t>
  </si>
  <si>
    <t>00629</t>
  </si>
  <si>
    <t>310. Perdagangan Ekspor Tekstil</t>
  </si>
  <si>
    <t>533101</t>
  </si>
  <si>
    <t>KEMENTERIAN SOSIAL</t>
  </si>
  <si>
    <t>00630</t>
  </si>
  <si>
    <t>311. Perdagangan Ekspor Pakaian Jadi</t>
  </si>
  <si>
    <t>533102</t>
  </si>
  <si>
    <t>KEMENTERIAN TENAGA KERJA DAN TRANSMIGRASI</t>
  </si>
  <si>
    <t>00631</t>
  </si>
  <si>
    <t>312. Perdagangan Ekspor Kulit</t>
  </si>
  <si>
    <t>533103</t>
  </si>
  <si>
    <t>KEPOLISIAN REPUBLIK INDONESIA</t>
  </si>
  <si>
    <t>00632</t>
  </si>
  <si>
    <t>313. Perdagangan Ekspor Barang-barang Keperluan Rumah Tangga Lainnya</t>
  </si>
  <si>
    <t>533900</t>
  </si>
  <si>
    <t>KOMISI PEMILIHAN UMUM (KPU)</t>
  </si>
  <si>
    <t>00641</t>
  </si>
  <si>
    <t>314. Perdagangan Ekspor Bahan Bakar Gas, Cair, dan Padat Serta Produk Sejenis</t>
  </si>
  <si>
    <t>534100</t>
  </si>
  <si>
    <t>KOMISI PENGAWAS PERSAINGAN USAHA</t>
  </si>
  <si>
    <t>00643</t>
  </si>
  <si>
    <t>315. Perdagangan Ekspor Bijih Timah</t>
  </si>
  <si>
    <t>534201</t>
  </si>
  <si>
    <t>KOMISI PENGAWAS PERSAINGAN USAHA (KPPU)</t>
  </si>
  <si>
    <t>00644</t>
  </si>
  <si>
    <t>316. Perdagangan Ekspor Bijih Logam Selain Timah</t>
  </si>
  <si>
    <t>534202</t>
  </si>
  <si>
    <t>KOMITE OLAHRAGA NASIONAL INDONESIA (KONI)</t>
  </si>
  <si>
    <t>00649</t>
  </si>
  <si>
    <t>317. Perdagangan Ekspor Batu Bara</t>
  </si>
  <si>
    <t>534203</t>
  </si>
  <si>
    <t>LEMBAGA KANTOR BERITA ANTARA</t>
  </si>
  <si>
    <t>00654</t>
  </si>
  <si>
    <t>318. Perdagangan Ekspor Logam dan Bijih Logam (hasil Pertambangan dan Penggalian) Lainnya</t>
  </si>
  <si>
    <t>534209</t>
  </si>
  <si>
    <t>MPR</t>
  </si>
  <si>
    <t>00661</t>
  </si>
  <si>
    <t>319. Perdagangan Ekspor Kayu Lapis</t>
  </si>
  <si>
    <t>534301</t>
  </si>
  <si>
    <t>PENGADILAN</t>
  </si>
  <si>
    <t>00663</t>
  </si>
  <si>
    <t>320. Perdagangan Ekspor Bahan-bahan Konstruksi (kecuali Bahan Hasil Penggalian) Lainnya</t>
  </si>
  <si>
    <t>534309</t>
  </si>
  <si>
    <t>PERUM BULOG</t>
  </si>
  <si>
    <t>00664</t>
  </si>
  <si>
    <t>321. Perdgngn Ekspor Prduk Antra (Intrmediate Prducts), Brang2Bkas dan Sisa2 Tak Trpakai (Scrap)</t>
  </si>
  <si>
    <t>534900</t>
  </si>
  <si>
    <t>PERUM LKBN ANTARA</t>
  </si>
  <si>
    <t>00669</t>
  </si>
  <si>
    <t>322. Perdagangan Ekspor Mesin-mesin, Suku Cadang dan Perlengkapannya</t>
  </si>
  <si>
    <t>535000</t>
  </si>
  <si>
    <t>PERUM PERHUTANI(PERSERO)</t>
  </si>
  <si>
    <t>00674</t>
  </si>
  <si>
    <t>323. Perdagangan Ekspor Kayu Gergajian</t>
  </si>
  <si>
    <t>539011</t>
  </si>
  <si>
    <t>Kementerian Koordinator Bidang Kemaritiman dan Investasi</t>
  </si>
  <si>
    <t>00825</t>
  </si>
  <si>
    <t>324. Perdagangan Ekspor Kopi Bijian</t>
  </si>
  <si>
    <t>539012</t>
  </si>
  <si>
    <t>Kementerian Agraria dan Tata Ruang/Badan Pertanahan Nasional</t>
  </si>
  <si>
    <t>00826</t>
  </si>
  <si>
    <t>325. Perdagangan Ekspor Tembakau</t>
  </si>
  <si>
    <t>539013</t>
  </si>
  <si>
    <t>Kementerian Investasi</t>
  </si>
  <si>
    <t>00827</t>
  </si>
  <si>
    <t>326. Perdagangan Ekspor Karet</t>
  </si>
  <si>
    <t>539014</t>
  </si>
  <si>
    <t>Kementerian Pemuda dan Olahraga</t>
  </si>
  <si>
    <t>00828</t>
  </si>
  <si>
    <t>327. Perdagangan Ekspor Lada</t>
  </si>
  <si>
    <t>539015</t>
  </si>
  <si>
    <t>Mahkamah Agung</t>
  </si>
  <si>
    <t>00829</t>
  </si>
  <si>
    <t>328. Perdagangan Ekspor Minyak Kelapa Sawit Mentah</t>
  </si>
  <si>
    <t>539016</t>
  </si>
  <si>
    <t>Lembaga Arsip Nasional RepublikIndonesia</t>
  </si>
  <si>
    <t>00830</t>
  </si>
  <si>
    <t>329. Perdagangan Ekspor Minyak Biji Kelapa Sawit</t>
  </si>
  <si>
    <t>539017</t>
  </si>
  <si>
    <t>Badan Informasi Geospasial</t>
  </si>
  <si>
    <t>330. Perdagangan Ekspor Bungkil Kopra</t>
  </si>
  <si>
    <t>539018</t>
  </si>
  <si>
    <t>Badan Nasional Penanggulangan Bencana</t>
  </si>
  <si>
    <t>331. Perdagangan Ekspor Hasil Pertanian, Perkebunan, dan Kehutanan Lainnya</t>
  </si>
  <si>
    <t>539019</t>
  </si>
  <si>
    <t>Badan Nasional Penanggulangan Terorisme</t>
  </si>
  <si>
    <t>332. Perdagangan Ekspor Hewan yang Sudah Diolah</t>
  </si>
  <si>
    <t>539021</t>
  </si>
  <si>
    <t>Badan Nasional Penempatan dan Perlindungan Tenaga Kerja Indonesia</t>
  </si>
  <si>
    <t>333. Perdagangan Ekspor Bahan Makanan Lainnya</t>
  </si>
  <si>
    <t>539022</t>
  </si>
  <si>
    <t>Badan Nasional Pencarian dan Pertolongan</t>
  </si>
  <si>
    <t>334. Perdagangan Ekspor Hasil Tambang Setengah Jadi</t>
  </si>
  <si>
    <t>539023</t>
  </si>
  <si>
    <t>Badan Standarisasi Nasional</t>
  </si>
  <si>
    <t>335. Perdagangan Ekspor Barang Setengah Jadi Lainnya</t>
  </si>
  <si>
    <t>539029</t>
  </si>
  <si>
    <t>Lembaga Ilmu Pengetahuan Indonesia</t>
  </si>
  <si>
    <t>336. Perdagangan Ekspor Barang Kerajinan dari Kayu dan Rotan</t>
  </si>
  <si>
    <t>539031</t>
  </si>
  <si>
    <t>Lembaga Ketahanan Nasional</t>
  </si>
  <si>
    <t>337. Perdagangan Ekspor Barang Kerajinan selain dari Kayu dan Rotan</t>
  </si>
  <si>
    <t>539032</t>
  </si>
  <si>
    <t>Lembaga Penerbangan dan Antariksa Nasional</t>
  </si>
  <si>
    <t>00839</t>
  </si>
  <si>
    <t>338. Perdagangan Ekspor Jasa Konstruksi</t>
  </si>
  <si>
    <t>539034</t>
  </si>
  <si>
    <t>Badan Siber dan Sandi Negara</t>
  </si>
  <si>
    <t>00840</t>
  </si>
  <si>
    <t>339. Perdagangan Ekspor yang Tidak Diklasifikasikan di Tempat Lain</t>
  </si>
  <si>
    <t>539039</t>
  </si>
  <si>
    <t>Perpustakaan Nasional Republik Indonesia</t>
  </si>
  <si>
    <t>00841</t>
  </si>
  <si>
    <t>340. Perdagangan Impor Berdasarkan Balas Jasa (Fee) Atau Kontrak</t>
  </si>
  <si>
    <t>541000</t>
  </si>
  <si>
    <t>Badan Ekonomi Kreatif</t>
  </si>
  <si>
    <t>00842</t>
  </si>
  <si>
    <t>341. Perdagangan Impor Cengkeh</t>
  </si>
  <si>
    <t>542101</t>
  </si>
  <si>
    <t>Badan Keamanan Laut Republik Indonesia (BAKAMLA)</t>
  </si>
  <si>
    <t>00843</t>
  </si>
  <si>
    <t>342. Perdagangan Impor Biji Gandum</t>
  </si>
  <si>
    <t>542102</t>
  </si>
  <si>
    <t>Badan Pelindungan Pekerja Migran Indonesia</t>
  </si>
  <si>
    <t>00844</t>
  </si>
  <si>
    <t>343. Perdagangan Impor Jagung</t>
  </si>
  <si>
    <t>542103</t>
  </si>
  <si>
    <t>Badan Riset dan Inovasi Nasional</t>
  </si>
  <si>
    <t>00845</t>
  </si>
  <si>
    <t>344. Perdagangan Impor Kacang Kedelai</t>
  </si>
  <si>
    <t>542104</t>
  </si>
  <si>
    <t>Televisi Republik Indonesia</t>
  </si>
  <si>
    <t>00846</t>
  </si>
  <si>
    <t>345. Perdagangan Impor Bahan Baku Hasil Pertanian, dan Binatang Hidup Lainnya</t>
  </si>
  <si>
    <t>542109</t>
  </si>
  <si>
    <t>Radio Republik Indonesia</t>
  </si>
  <si>
    <t>00847</t>
  </si>
  <si>
    <t>346. Perdagangan Impor Beras</t>
  </si>
  <si>
    <t>542201</t>
  </si>
  <si>
    <t>Sekretariat Jenderal Badan Pengawas Pemilu</t>
  </si>
  <si>
    <t>00848</t>
  </si>
  <si>
    <t>347. Perdagangan Impor Gula</t>
  </si>
  <si>
    <t>542202</t>
  </si>
  <si>
    <t>Sekretariat Jenderal Lembaga Perlindungan Saksi dan Korban</t>
  </si>
  <si>
    <t>00849</t>
  </si>
  <si>
    <t>348. Perdagangan Impor Makanan, Minuman, dan Tembakau Lainnya</t>
  </si>
  <si>
    <t>542209</t>
  </si>
  <si>
    <t>Sekretariat Jenderal Dewan Ketahanan Nasional</t>
  </si>
  <si>
    <t>00850</t>
  </si>
  <si>
    <t>349. Perdagangan Impor Tekstil, Pakaian Jadi, dan Kulit</t>
  </si>
  <si>
    <t>543100</t>
  </si>
  <si>
    <t>Sekretariat Jenderal Badan Nasional Pengelola Perbatasan(BNPP)</t>
  </si>
  <si>
    <t>00851</t>
  </si>
  <si>
    <t>350. Perdagangan Impor Barang-barang Keperluan Rumah Tangga lainnya</t>
  </si>
  <si>
    <t>543900</t>
  </si>
  <si>
    <t>Sekretariat Jenderal Dewan Energi Nasional</t>
  </si>
  <si>
    <t>00852</t>
  </si>
  <si>
    <t>351. Perdagangan Impor Bahan Bakar Gas, Cair, dan Padat Serta Produk Sejenis</t>
  </si>
  <si>
    <t>544100</t>
  </si>
  <si>
    <t>Sekretariat Dewan Pertimbangan Presiden</t>
  </si>
  <si>
    <t>00853</t>
  </si>
  <si>
    <t>352. Perdagangan Impor Logam dan Bijih Logam</t>
  </si>
  <si>
    <t>544200</t>
  </si>
  <si>
    <t>Sekretariat Konsil Kedokteran Indonesia</t>
  </si>
  <si>
    <t>00854</t>
  </si>
  <si>
    <t>353. Perdagangan Impor Besi Beton</t>
  </si>
  <si>
    <t>544301</t>
  </si>
  <si>
    <t>Sekretariat Konsil Tenaga Kesehatan Indonesia</t>
  </si>
  <si>
    <t>00855</t>
  </si>
  <si>
    <t>354. Perdagangan Impor Bahan-bahan Konstruksi Lainnya</t>
  </si>
  <si>
    <t>544309</t>
  </si>
  <si>
    <t>Sekretariat Komisi Aparatur Sipil Negara</t>
  </si>
  <si>
    <t>00856</t>
  </si>
  <si>
    <t>355. Perdagangan Impor Pupuk dan Obat Hama</t>
  </si>
  <si>
    <t>544901</t>
  </si>
  <si>
    <t>Sekretariat Dewan Jaminan Sosial Nasional</t>
  </si>
  <si>
    <t>00857</t>
  </si>
  <si>
    <t>356. Perdagangan Impor Farmasi</t>
  </si>
  <si>
    <t>544902</t>
  </si>
  <si>
    <t>Sekretariat Komisi Informasi Pusat</t>
  </si>
  <si>
    <t>00858</t>
  </si>
  <si>
    <t>357. Perdagangan Impor Barang Antara Lainnya</t>
  </si>
  <si>
    <t>544909</t>
  </si>
  <si>
    <t>Sekretariat Kantor Staf Presiden</t>
  </si>
  <si>
    <t>00859</t>
  </si>
  <si>
    <t>358. Perdagangan Impor Suku Cadang Industri</t>
  </si>
  <si>
    <t>545001</t>
  </si>
  <si>
    <t>Sekretariat Dewan Sumber Daya Air Nasional</t>
  </si>
  <si>
    <t>00860</t>
  </si>
  <si>
    <t>359. Perdagangan Impor Suku Cadang Mesin-mesin, Suku Cadang dan Perlengkapannya Lainnya</t>
  </si>
  <si>
    <t>545009</t>
  </si>
  <si>
    <t>Sekretariat Dewan Kehormatan Penyelenggara Pemilu</t>
  </si>
  <si>
    <t>00861</t>
  </si>
  <si>
    <t>360. Perdagangan Impor Lainnya</t>
  </si>
  <si>
    <t>549000</t>
  </si>
  <si>
    <t>Sekretariat Badan Amil Zakat Nasional</t>
  </si>
  <si>
    <t>00862</t>
  </si>
  <si>
    <t>361. Hotel Bintang</t>
  </si>
  <si>
    <t>551100</t>
  </si>
  <si>
    <t>Sekretariat Kabinet</t>
  </si>
  <si>
    <t>00863</t>
  </si>
  <si>
    <t>362. Hotel Melati</t>
  </si>
  <si>
    <t>551200</t>
  </si>
  <si>
    <t>Badan Pembinaan Ideologi Pancasila</t>
  </si>
  <si>
    <t>00864</t>
  </si>
  <si>
    <t>363. Jasa Akomodasi Lainnya</t>
  </si>
  <si>
    <t>551900</t>
  </si>
  <si>
    <t>Akademi Ilmu Pengetahuan Indonesia</t>
  </si>
  <si>
    <t>00865</t>
  </si>
  <si>
    <t>364. Restoran / Rumah Makan</t>
  </si>
  <si>
    <t>552100</t>
  </si>
  <si>
    <t>Badan Amil Zakat Nasional</t>
  </si>
  <si>
    <t>00866</t>
  </si>
  <si>
    <t>365. Penyediaan Makan Minum Lainnya</t>
  </si>
  <si>
    <t>552009</t>
  </si>
  <si>
    <t>Badan Koordinasi Pemberantasan Rupiah Palsu</t>
  </si>
  <si>
    <t>00867</t>
  </si>
  <si>
    <t>366. Angkutan Jalan Rel</t>
  </si>
  <si>
    <t>601000</t>
  </si>
  <si>
    <t>Badan Nasional Pengelola Perbatasan</t>
  </si>
  <si>
    <t>00868</t>
  </si>
  <si>
    <t>367. Angkutan Jalan Dalam Trayek Untuk Penumpang</t>
  </si>
  <si>
    <t>602100</t>
  </si>
  <si>
    <t>Badan Pengawas Pemilihan Umum</t>
  </si>
  <si>
    <t>00869</t>
  </si>
  <si>
    <t>368. Angkutan Jalan Tidak Dalam Trayek Untuk Penumpang</t>
  </si>
  <si>
    <t>602200</t>
  </si>
  <si>
    <t>Badan Pengawas Rumah Sakit Indonesia</t>
  </si>
  <si>
    <t>00870</t>
  </si>
  <si>
    <t>369. Angkutan Jalan Untuk Barang</t>
  </si>
  <si>
    <t>602300</t>
  </si>
  <si>
    <t>Badan Otorita Pengelola Kawasan Pariwisata Danau Toba</t>
  </si>
  <si>
    <t>00871</t>
  </si>
  <si>
    <t>370. Angkutan Dengan Saluran Pipa</t>
  </si>
  <si>
    <t>603000</t>
  </si>
  <si>
    <t>Badan Otorita Pengelola Kawasan Pariwisata Borobudur</t>
  </si>
  <si>
    <t>00872</t>
  </si>
  <si>
    <t>371. Angkutan Laut Domestik</t>
  </si>
  <si>
    <t>611100</t>
  </si>
  <si>
    <t>Badan Otorita Pengelola Kawasan Pariwisata Labuan Bajo Flores</t>
  </si>
  <si>
    <t>00873</t>
  </si>
  <si>
    <t>372. Angkutan Laut Internasional</t>
  </si>
  <si>
    <t>611200</t>
  </si>
  <si>
    <t>Badan Pengusahaan Kawasan Perdagangan Bebas dan Pelabuhan Bebas Batam</t>
  </si>
  <si>
    <t>00874</t>
  </si>
  <si>
    <t>373. Angkutan Sungai dan Danau</t>
  </si>
  <si>
    <t>612100</t>
  </si>
  <si>
    <t>Badan Pengusahaan Kawasan Perdagangan Bebas dan Pelabuhan Bebas Bintan</t>
  </si>
  <si>
    <t>00875</t>
  </si>
  <si>
    <t>374. Angkutan Penyeberangan Domestik</t>
  </si>
  <si>
    <t>612200</t>
  </si>
  <si>
    <t>Badan Pengusahaan Kawasan Perdagangan Bebas dan Pelabuhan Bebas Karimun</t>
  </si>
  <si>
    <t>00876</t>
  </si>
  <si>
    <t>375. Angkutan Udara Berjadwal</t>
  </si>
  <si>
    <t>621000</t>
  </si>
  <si>
    <t>Badan Pengusahaan Kawasan Perdagangan Bebas dan Pelabuhan Bebas Sabang</t>
  </si>
  <si>
    <t>00877</t>
  </si>
  <si>
    <t>376. Angkutan Udara Tidak Berjadwal</t>
  </si>
  <si>
    <t>622000</t>
  </si>
  <si>
    <t>Badan Perlindungan Konsumen Nasional</t>
  </si>
  <si>
    <t>00878</t>
  </si>
  <si>
    <t>377. Angkutan Udara Khusus</t>
  </si>
  <si>
    <t>623000</t>
  </si>
  <si>
    <t>Badan Pertimbangan Kesehatan Nasional</t>
  </si>
  <si>
    <t>00879</t>
  </si>
  <si>
    <t>378. Jasa Pelayanan Bongkar Muat Barang</t>
  </si>
  <si>
    <t>631000</t>
  </si>
  <si>
    <t>Badan Restorasi Gambut dan Mangrove</t>
  </si>
  <si>
    <t>00880</t>
  </si>
  <si>
    <t>379. Pergudangan, Jasa Cold Storage, dan Jasa Wilayah Berikat</t>
  </si>
  <si>
    <t>632000</t>
  </si>
  <si>
    <t>Dewan Energi Nasional</t>
  </si>
  <si>
    <t>00881</t>
  </si>
  <si>
    <t>380. Jasa Penunjang Angkutan Kecuali Jasa Bongkar Muat dan Pergudangan</t>
  </si>
  <si>
    <t>633000</t>
  </si>
  <si>
    <t>Dewan Gelar, Tanda Jasa, dan Tanda Kehormatan</t>
  </si>
  <si>
    <t>00882</t>
  </si>
  <si>
    <t>381. Jasa Perjalanan Wisata</t>
  </si>
  <si>
    <t>634000</t>
  </si>
  <si>
    <t>Dewan Jaminan Sosial Nasional</t>
  </si>
  <si>
    <t>00883</t>
  </si>
  <si>
    <t>382. Jasa Pengiriman dan Pengepakan</t>
  </si>
  <si>
    <t>635000</t>
  </si>
  <si>
    <t>Dewan Kawasan Perdagangan Bebas dan Pelabuhan Bebas Batam</t>
  </si>
  <si>
    <t>00884</t>
  </si>
  <si>
    <t>383. Pos Nasional, Unit Pelayanan Pos dan Jasa Kurir</t>
  </si>
  <si>
    <t>641000</t>
  </si>
  <si>
    <t>Dewan Kawasan Perdagangan Bebas dan Pelabuhan Bebas Bintan</t>
  </si>
  <si>
    <t>00885</t>
  </si>
  <si>
    <t>384. Jaringan Telekomunikasi</t>
  </si>
  <si>
    <t>642000</t>
  </si>
  <si>
    <t>Dewan Kawasan Perdagangan Bebas dan Pelabuhan Bebas Karimun</t>
  </si>
  <si>
    <t>00886</t>
  </si>
  <si>
    <t>385. Jasa Telekomunikasi</t>
  </si>
  <si>
    <t>643000</t>
  </si>
  <si>
    <t>Dewan Kawasan Perdagangan Bebas dan Pelabuhan Bebas Sabang</t>
  </si>
  <si>
    <t>00887</t>
  </si>
  <si>
    <t>386. Telekomunikasi Khusus</t>
  </si>
  <si>
    <t>644000</t>
  </si>
  <si>
    <t>Dewan Kehormatan Penyelenggara Pemilu</t>
  </si>
  <si>
    <t>00888</t>
  </si>
  <si>
    <t>387. Perantara Moneter (Bank)</t>
  </si>
  <si>
    <t>651000</t>
  </si>
  <si>
    <t>Dewan Ketahanan Nasional</t>
  </si>
  <si>
    <t>00889</t>
  </si>
  <si>
    <t>388. Perantara Keuangan Lainnya (Non Bank) Leasing</t>
  </si>
  <si>
    <t>659001</t>
  </si>
  <si>
    <t>Dewan Nasional Kawasan Ekonomi Khusus</t>
  </si>
  <si>
    <t>00890</t>
  </si>
  <si>
    <t>389. Perantara Keuangan Lainnya (Non Bank) Selain Leasing</t>
  </si>
  <si>
    <t>659009</t>
  </si>
  <si>
    <t>Dewan Nasional Keuangan Inklusif</t>
  </si>
  <si>
    <t>00891</t>
  </si>
  <si>
    <t>390. Asuransi dan Dana Pensiun</t>
  </si>
  <si>
    <t>660000</t>
  </si>
  <si>
    <t>Dewan Pengupahan Nasional</t>
  </si>
  <si>
    <t>00892</t>
  </si>
  <si>
    <t>391. Jasa Penunjang Perantara Keuangan Kecuali Asuransi dan Dana Pensiun</t>
  </si>
  <si>
    <t>671000</t>
  </si>
  <si>
    <t>Dewan Sumber Daya Air Nasional</t>
  </si>
  <si>
    <t>00893</t>
  </si>
  <si>
    <t>392. Jasa Penukaran Mata Uang atau Pedagang Valuta Asing (Money Changer)</t>
  </si>
  <si>
    <t>671001</t>
  </si>
  <si>
    <t>Dewan Teknologi Informasi dan Komunikasi Nasional</t>
  </si>
  <si>
    <t>00894</t>
  </si>
  <si>
    <t>393. Jasa Penunjang Perantara Keuangan Lainnya</t>
  </si>
  <si>
    <t>671002</t>
  </si>
  <si>
    <t>Kantor Staf Presiden</t>
  </si>
  <si>
    <t>00895</t>
  </si>
  <si>
    <t>394. Jasa Penunjang Asuransi dan dana Pensiun</t>
  </si>
  <si>
    <t>672000</t>
  </si>
  <si>
    <t>Komisi Aparatur Sipil Negara</t>
  </si>
  <si>
    <t>00896</t>
  </si>
  <si>
    <t>395. Real Estate Perumahan Sederhana - Perumnas</t>
  </si>
  <si>
    <t>701001</t>
  </si>
  <si>
    <t>Komisi Banding Merek</t>
  </si>
  <si>
    <t>00897</t>
  </si>
  <si>
    <t>396. Real Estate Perumahan Sederhana - Selain Perumnas s.d. Tipe 21</t>
  </si>
  <si>
    <t>701002</t>
  </si>
  <si>
    <t>Komisi Banding Paten</t>
  </si>
  <si>
    <t>00898</t>
  </si>
  <si>
    <t>397. Real Estate Perumahan Sederhana - Selain Perumnas s.d. Tipe 22 s.d. 70</t>
  </si>
  <si>
    <t>701003</t>
  </si>
  <si>
    <t>Komisi Informasi Pusat</t>
  </si>
  <si>
    <t>00899</t>
  </si>
  <si>
    <t>398. Real Estate Perumahan Menengah, Besar Atau Mewah (Tipe Diatas 70)</t>
  </si>
  <si>
    <t>701004</t>
  </si>
  <si>
    <t>Komisi Keamanan Hayati Produk Rekayasa Genetik</t>
  </si>
  <si>
    <t>00900</t>
  </si>
  <si>
    <t>399. Real Estate Perumahan Flat / Apartemen</t>
  </si>
  <si>
    <t>701005</t>
  </si>
  <si>
    <t>Komisi Nasional Disabilitas</t>
  </si>
  <si>
    <t>00901</t>
  </si>
  <si>
    <t>400. Real Estate Gedung Perbelanjaan (Mal, Plaza)</t>
  </si>
  <si>
    <t>701006</t>
  </si>
  <si>
    <t>Komisi Nasional Anti Kekerasan terhadap Perempuan</t>
  </si>
  <si>
    <t>00902</t>
  </si>
  <si>
    <t>401. Real Estate Gedung Perkantoran</t>
  </si>
  <si>
    <t>701007</t>
  </si>
  <si>
    <t>Komisi Penilai Analisis Mengenai Dampak Lingkungan Hidup</t>
  </si>
  <si>
    <t>00903</t>
  </si>
  <si>
    <t>402. Real Estate Gedung Rumah Toko (Ruko) atau Rumah Kantor (Rukan)</t>
  </si>
  <si>
    <t>701008</t>
  </si>
  <si>
    <t>Komisi Penyuluhan Nasional</t>
  </si>
  <si>
    <t>00904</t>
  </si>
  <si>
    <t>403. Real Estate Lainnya</t>
  </si>
  <si>
    <t>701009</t>
  </si>
  <si>
    <t>Komite Akreditasi Nasional</t>
  </si>
  <si>
    <t>00905</t>
  </si>
  <si>
    <t>404. Real Estate Atas Dasar Balas Jasa (Fee) Atau Kontrak</t>
  </si>
  <si>
    <t>702000</t>
  </si>
  <si>
    <t>Komite Antidumping Indonesia</t>
  </si>
  <si>
    <t>00906</t>
  </si>
  <si>
    <t>405. Kawasan Pariwisata dan Penyediaan Sarana Wisata Tirta Kawasan Pariwisata</t>
  </si>
  <si>
    <t>703000</t>
  </si>
  <si>
    <t>Komite Kebijakan Industri Pertahanan</t>
  </si>
  <si>
    <t>00907</t>
  </si>
  <si>
    <t>406. Persewaan Alat Transportasi Darat</t>
  </si>
  <si>
    <t>711100</t>
  </si>
  <si>
    <t>Komite Kebijakan Percepatan Penyediaan Infrastruktur Prioritas</t>
  </si>
  <si>
    <t>00908</t>
  </si>
  <si>
    <t>407. Persewaan Alat Transportasi Air</t>
  </si>
  <si>
    <t>711200</t>
  </si>
  <si>
    <t>Komite Nasional Ekonomi dan Keuangan Syariah</t>
  </si>
  <si>
    <t>00909</t>
  </si>
  <si>
    <t>408. Persewaan Alat Transportasi Udara</t>
  </si>
  <si>
    <t>711300</t>
  </si>
  <si>
    <t>Komite Nasional Keamanan Penerbangan</t>
  </si>
  <si>
    <t>00910</t>
  </si>
  <si>
    <t>409. Persewaan Mesin Pertanian dan Peralatannya</t>
  </si>
  <si>
    <t>712100</t>
  </si>
  <si>
    <t>Komite Pengamanan Perdagangan Indonesia</t>
  </si>
  <si>
    <t>00911</t>
  </si>
  <si>
    <t>410. Persewaan Mesin Konstruksi dan Teknik Sipil dan Peralatannya</t>
  </si>
  <si>
    <t>712200</t>
  </si>
  <si>
    <t>Komite Privatisasi Perusahaan Perseroan</t>
  </si>
  <si>
    <t>00912</t>
  </si>
  <si>
    <t>411. Persewaan Mesin Kantor dan Peralatannya (Termasuk Komputer)</t>
  </si>
  <si>
    <t>712300</t>
  </si>
  <si>
    <t>Komite Profesi Akuntan Publik</t>
  </si>
  <si>
    <t>00913</t>
  </si>
  <si>
    <t>412. Persewaan Mesin Lainnya dan Peralatannya yang Tidak Diklasifikasikan di Tempat Lain</t>
  </si>
  <si>
    <t>712900</t>
  </si>
  <si>
    <t>Konsil Kedokteran Indonesia</t>
  </si>
  <si>
    <t>00914</t>
  </si>
  <si>
    <t>413. Perswaan Brang-brang Kperluan Rmah Tngga dan Prbadi yng Tdak Dklasfikasikan di Tmpat Lain</t>
  </si>
  <si>
    <t>713000</t>
  </si>
  <si>
    <t>Konsil Tenaga Kesehatan Indonesia</t>
  </si>
  <si>
    <t>00915</t>
  </si>
  <si>
    <t>414. Jasa Konsultasi Piranti Keras (Hardware Consulting)</t>
  </si>
  <si>
    <t>721000</t>
  </si>
  <si>
    <t>Konsil Keperawatan</t>
  </si>
  <si>
    <t>00916</t>
  </si>
  <si>
    <t>415. Jasa Konsultasi Piranti Lunak (Software Consulting)</t>
  </si>
  <si>
    <t>722000</t>
  </si>
  <si>
    <t>Lembaga Kerja Sama Tripartit</t>
  </si>
  <si>
    <t>00917</t>
  </si>
  <si>
    <t>416. Pengolahan Data</t>
  </si>
  <si>
    <t>723000</t>
  </si>
  <si>
    <t>Lembaga Perlindungan Saksi dan Korban</t>
  </si>
  <si>
    <t>00918</t>
  </si>
  <si>
    <t>417. Jasa Kegiatan Data Base</t>
  </si>
  <si>
    <t>724000</t>
  </si>
  <si>
    <t>Lembaga Produktivitas Nasional</t>
  </si>
  <si>
    <t>00919</t>
  </si>
  <si>
    <t>418. Perawatan dan Reparasi Mesin-mesin Kantor, Akuntansi, dan Komputer</t>
  </si>
  <si>
    <t>725000</t>
  </si>
  <si>
    <t>Lembaga Sertifikasi Industri Hijau</t>
  </si>
  <si>
    <t>00920</t>
  </si>
  <si>
    <t>419. Kegiatan Lain yang Berkaitan Dengan Komputer</t>
  </si>
  <si>
    <t>729000</t>
  </si>
  <si>
    <t>Majelis Disiplin Tenaga Kesehatan</t>
  </si>
  <si>
    <t>00921</t>
  </si>
  <si>
    <t>420. Penelitian dan Pengembangan Ilmu Pengetahuan Alam dan Teknologi</t>
  </si>
  <si>
    <t>731000</t>
  </si>
  <si>
    <t>Majelis Pertimbangan Tenaga Nuklir</t>
  </si>
  <si>
    <t>00922</t>
  </si>
  <si>
    <t>421. Penelitian dan Pengembangan Ilmu Pengetahuan Sosial dan Humaniora</t>
  </si>
  <si>
    <t>732000</t>
  </si>
  <si>
    <t>Badan Pertimbangan Aparatur Sipil Negara</t>
  </si>
  <si>
    <t>00923</t>
  </si>
  <si>
    <t>422. Jsa Hkum, Akntansi dan Pmbukuan, Knsultasi Pjak, Pneltian Pasar, n Knsultasi Bsnis n Mnajmen</t>
  </si>
  <si>
    <t>741000</t>
  </si>
  <si>
    <t>Komite Industri Nasional</t>
  </si>
  <si>
    <t>00924</t>
  </si>
  <si>
    <t>423. Jasa Konsultasi Arsitek, Kegiatan Teknik dan Rekayasa, Serta Analisis dan Testing</t>
  </si>
  <si>
    <t>742000</t>
  </si>
  <si>
    <t>Lembaga Pencegahan dan Pemberantasan Perusakan Hutan</t>
  </si>
  <si>
    <t>00925</t>
  </si>
  <si>
    <t>424. Jasa Periklanan</t>
  </si>
  <si>
    <t>743000</t>
  </si>
  <si>
    <t>Dewan Insinyur Indonesia</t>
  </si>
  <si>
    <t>00926</t>
  </si>
  <si>
    <t>425. Jasa Perusahaan Lainnya yang Tidak Diklasifikasikan di Tempat Lain</t>
  </si>
  <si>
    <t>749000</t>
  </si>
  <si>
    <t>Dewan Pertahanan Nasional</t>
  </si>
  <si>
    <t>00927</t>
  </si>
  <si>
    <t>426. Administrasi Pemerintahan, dan Kebijaksanaan Ekonomi dan Sosial</t>
  </si>
  <si>
    <t>751000</t>
  </si>
  <si>
    <t>Komite Perdagangan Indonesia</t>
  </si>
  <si>
    <t>00928</t>
  </si>
  <si>
    <t>427. Hubungan Luar Negeri, Pertahanan, dan Keamanan</t>
  </si>
  <si>
    <t>752000</t>
  </si>
  <si>
    <t>Badan Pengelola Keuangan dan Aset Daerah</t>
  </si>
  <si>
    <t>00929</t>
  </si>
  <si>
    <t>428. Jaminan Sosial Wajib</t>
  </si>
  <si>
    <t>753000</t>
  </si>
  <si>
    <t>Badan Pengembangan Sumber Daya Manusia</t>
  </si>
  <si>
    <t>00930</t>
  </si>
  <si>
    <t>429. Jasa Pendidikan Dasar</t>
  </si>
  <si>
    <t>801000</t>
  </si>
  <si>
    <t>Badan Penanggulangan Bencana Daerah</t>
  </si>
  <si>
    <t>00931</t>
  </si>
  <si>
    <t>430. Jasa Pendidikan Menengah</t>
  </si>
  <si>
    <t>802000</t>
  </si>
  <si>
    <t>Badan Pelayanan Pengadaan Barang/Jasa</t>
  </si>
  <si>
    <t>00932</t>
  </si>
  <si>
    <t>431. Jasa Pendidikan Tinggi</t>
  </si>
  <si>
    <t>803000</t>
  </si>
  <si>
    <t>Dinas Pemda Bina Marga</t>
  </si>
  <si>
    <t>00933</t>
  </si>
  <si>
    <t>432. Jasa Pendidikan Lainnya</t>
  </si>
  <si>
    <t>804000</t>
  </si>
  <si>
    <t>Dinas Pemda Sumber Daya Air</t>
  </si>
  <si>
    <t>00934</t>
  </si>
  <si>
    <t>433. Jasa Kesehatan Manusia - Rumah sakit</t>
  </si>
  <si>
    <t>851001</t>
  </si>
  <si>
    <t>Dinas Pemda Penanggulangan Kebakaran dan Penyelamatan</t>
  </si>
  <si>
    <t>00935</t>
  </si>
  <si>
    <t>434. Jasa Kesehatan Manusia - Poliklinik / Rumah Bersalin</t>
  </si>
  <si>
    <t>851002</t>
  </si>
  <si>
    <t>Dinas Pemda Penanaman Modal dan Pelayanan Terpadu Satu Pintu</t>
  </si>
  <si>
    <t>00936</t>
  </si>
  <si>
    <t>435. Jasa Kesehatan Manusia - Tempat Perawatan / Pengobatan</t>
  </si>
  <si>
    <t>851003</t>
  </si>
  <si>
    <t>Dinas Pemda Pemuda dan Olahraga</t>
  </si>
  <si>
    <t>00937</t>
  </si>
  <si>
    <t>436. Jasa Kesehatan Manusia - Profesi Dokter</t>
  </si>
  <si>
    <t>851004</t>
  </si>
  <si>
    <t>Dinas Pemda Ketahanan Pangan dan Pertanian</t>
  </si>
  <si>
    <t>00938</t>
  </si>
  <si>
    <t>437. Jasa Kesehatan Hewan</t>
  </si>
  <si>
    <t>852000</t>
  </si>
  <si>
    <t>Dinas Pemda Komunikasi Informatika dan Statistik</t>
  </si>
  <si>
    <t>00939</t>
  </si>
  <si>
    <t>438. Jasa Kegiatan Sosial</t>
  </si>
  <si>
    <t>853000</t>
  </si>
  <si>
    <t>Badan Pemda Pembinaan Badan Usaha Milik Daerah</t>
  </si>
  <si>
    <t>00940</t>
  </si>
  <si>
    <t>439. Jasa Kebersihan</t>
  </si>
  <si>
    <t>900000</t>
  </si>
  <si>
    <t>Dinas Pemda Cipta Karya, Tata Ruang dan Pertanahan</t>
  </si>
  <si>
    <t>00941</t>
  </si>
  <si>
    <t>440. Organisasi Bisnis, Pengusaha dan Profesional</t>
  </si>
  <si>
    <t>910000</t>
  </si>
  <si>
    <t>Dinas Pemda Perumahan Rakyat dan Kawasan Permukiman</t>
  </si>
  <si>
    <t>00942</t>
  </si>
  <si>
    <t>441. Organisasi Buruh</t>
  </si>
  <si>
    <t>912000</t>
  </si>
  <si>
    <t>Dinas Pemda Pemberdayaan, Perlindungan Anak dan Pengendalian Penduduk</t>
  </si>
  <si>
    <t>00943</t>
  </si>
  <si>
    <t>442. Organisasi Lainnya</t>
  </si>
  <si>
    <t>919000</t>
  </si>
  <si>
    <t>Dinas Pemda Pertamanan dan Hutan Kota</t>
  </si>
  <si>
    <t>00944</t>
  </si>
  <si>
    <t>443. Kegiatan Perfilman, Radio, Televisi, dan Hiburan Lainnya</t>
  </si>
  <si>
    <t>921000</t>
  </si>
  <si>
    <t>Badan Pemda Pengelola Pajak dan Retribusi Daerah</t>
  </si>
  <si>
    <t>00945</t>
  </si>
  <si>
    <t>444. Kegiatan Kantor Berita</t>
  </si>
  <si>
    <t>922000</t>
  </si>
  <si>
    <t>Dinas Pemda Tanaman Pangan dan Hortikultura</t>
  </si>
  <si>
    <t>00946</t>
  </si>
  <si>
    <t>445. Perpustakaan, Arsip, Museum, dan Kegiatan Kebudayaan Lainnya</t>
  </si>
  <si>
    <t>923000</t>
  </si>
  <si>
    <t>Dinas Pemda Peternakan dan Kesehatan Hewan</t>
  </si>
  <si>
    <t>00947</t>
  </si>
  <si>
    <t>930000</t>
  </si>
  <si>
    <t>Badan Pemda Penghubung Daerah</t>
  </si>
  <si>
    <t>00948</t>
  </si>
  <si>
    <t>950000</t>
  </si>
  <si>
    <t>Badan Pemda Pendidikan dan Pelatihan</t>
  </si>
  <si>
    <t>00949</t>
  </si>
  <si>
    <t>448. Badan Internasional dan Badan Ekstra Internasional Lainnya</t>
  </si>
  <si>
    <t>990000</t>
  </si>
  <si>
    <t>Badan Pemda koordinasi Wilayah Pemerintahan dan Pembangunan</t>
  </si>
  <si>
    <t>00950</t>
  </si>
  <si>
    <t>449. Kegiatan yang Belum Jelas Batasannya Perorangan</t>
  </si>
  <si>
    <t>000001</t>
  </si>
  <si>
    <t>Dinas Pemda Pemajuan Masyarakat Adat</t>
  </si>
  <si>
    <t>00951</t>
  </si>
  <si>
    <t>450. Kegiatan yang Belum Jelas Batasannya Badan Usaha</t>
  </si>
  <si>
    <t>000002</t>
  </si>
  <si>
    <t>Wakil Gubernur</t>
  </si>
  <si>
    <t>00952</t>
  </si>
  <si>
    <t>451. Rumah Tangga untuk Pemilikan Rumah Tinggal</t>
  </si>
  <si>
    <t>001100</t>
  </si>
  <si>
    <t>Biro Kepala Daerah Setda</t>
  </si>
  <si>
    <t>00953</t>
  </si>
  <si>
    <t>452. Rumah Tangga untuk Pemilikan Rumah Tinggal s.d. Tipe 21</t>
  </si>
  <si>
    <t>001110</t>
  </si>
  <si>
    <t>Biro Kerja Sama Setda</t>
  </si>
  <si>
    <t>00954</t>
  </si>
  <si>
    <t>453. Rumah Tangga untuk Pemilikan Rumah Tinggal Tipe 22 s.d. 70</t>
  </si>
  <si>
    <t>001120</t>
  </si>
  <si>
    <t>Biro Perekonomian dan Keuangan Setda</t>
  </si>
  <si>
    <t>00955</t>
  </si>
  <si>
    <t>454. Rumah Tangga untuk Pemilikan Rumah Tinggal Tipe Diatas 70</t>
  </si>
  <si>
    <t>001130</t>
  </si>
  <si>
    <t>Biro Umum dan Administrasi Setda</t>
  </si>
  <si>
    <t>00956</t>
  </si>
  <si>
    <t>455. Rumah Tangga untuk Pemilikan Flat atau Apartemen s.d. Tipe 21</t>
  </si>
  <si>
    <t>001210</t>
  </si>
  <si>
    <t>Biro Pemerintahan Setda</t>
  </si>
  <si>
    <t>00957</t>
  </si>
  <si>
    <t>456. Rumah Tangga untuk Pemilikan Flat atau Apartemen Tipe 22 s.d. 70</t>
  </si>
  <si>
    <t>001220</t>
  </si>
  <si>
    <t>Biro Pembangunan dan Lingkungan Hidup</t>
  </si>
  <si>
    <t>00958</t>
  </si>
  <si>
    <t>457. Rumah Tangga untuk Pemilikan Flat atau Apartemen Tipe Diatas 70</t>
  </si>
  <si>
    <t>001230</t>
  </si>
  <si>
    <t>Biro Hukum Setda</t>
  </si>
  <si>
    <t>00959</t>
  </si>
  <si>
    <t>458. Rumah Tangga untuk Pemilikan Rumah Toko (Ruko) atau Rumah Kantor (Rukan)</t>
  </si>
  <si>
    <t>001300</t>
  </si>
  <si>
    <t>Biro Organisasi Dan Reformasi Birokrasi</t>
  </si>
  <si>
    <t>00960</t>
  </si>
  <si>
    <t>459. Rumah Tangga untuk Pemilikan Mobil Roda Empat</t>
  </si>
  <si>
    <t>002100</t>
  </si>
  <si>
    <t>Biro Pendidikan Dan Mental Spiritual</t>
  </si>
  <si>
    <t>00961</t>
  </si>
  <si>
    <t>460. Rumah Tangga untuk Pemilikan Sepeda Bermotor</t>
  </si>
  <si>
    <t>002200</t>
  </si>
  <si>
    <t>Biro Kesejahteraan Sosial Setda</t>
  </si>
  <si>
    <t>00962</t>
  </si>
  <si>
    <t>461. Rumah Tangga untuk Pemilikan Truk dan Kendaraan Bermotor Roda Enam atau Lebih</t>
  </si>
  <si>
    <t>002300</t>
  </si>
  <si>
    <t>Dinas Pemajuan Masyarakat Adat</t>
  </si>
  <si>
    <t>00963</t>
  </si>
  <si>
    <t>462. Rumah Tangga untuk Pemilikan Kendaraan Bermotor Lainnya</t>
  </si>
  <si>
    <t>002900</t>
  </si>
  <si>
    <t>Badan Riset dan Inovasi</t>
  </si>
  <si>
    <t>00964</t>
  </si>
  <si>
    <t>463. Rumah Tangga untuk Pemilikan Furnitur dan Peralatan Rumah Tangga</t>
  </si>
  <si>
    <t>003100</t>
  </si>
  <si>
    <t>Biro Pemerintahan dan Kesejahteraan Rakyat</t>
  </si>
  <si>
    <t>00965</t>
  </si>
  <si>
    <t>464. Rumah Tangga untuk Pemilikan Televisi, Radio, dan Alat Elektronik</t>
  </si>
  <si>
    <t>003200</t>
  </si>
  <si>
    <t>Biro Pemerintahan dan Otonomi Daerah</t>
  </si>
  <si>
    <t>00966</t>
  </si>
  <si>
    <t>465. Rumah Tangga untuk Pemilikan Komputer dan Alat Komunikasi</t>
  </si>
  <si>
    <t>003300</t>
  </si>
  <si>
    <t>Biro Kesejahteraan Rakyat</t>
  </si>
  <si>
    <t>00967</t>
  </si>
  <si>
    <t>466. Rumah Tangga untuk Pemilikan Peralatan Lainnya</t>
  </si>
  <si>
    <t>003900</t>
  </si>
  <si>
    <t>Biro Administrasi Pembangunan</t>
  </si>
  <si>
    <t>00968</t>
  </si>
  <si>
    <t>467. Rmah Tngga u/ Kprluan yg Tdak Dklsfikasikn di T4 Lain-Rmah Tngga ~ s.dTipe21</t>
  </si>
  <si>
    <t>004120</t>
  </si>
  <si>
    <t>Biro Administrasi Pimpinan</t>
  </si>
  <si>
    <t>00969</t>
  </si>
  <si>
    <t>468. Rmah Tngga u/ Kprluan yg Tdak Dklsfikasikan di T4 Lain-Rmah Tngga ~ Tpe 22s.d70</t>
  </si>
  <si>
    <t>004130</t>
  </si>
  <si>
    <t>PT Indonesia Asahan Aluminium (Persero)</t>
  </si>
  <si>
    <t>00970</t>
  </si>
  <si>
    <t>469. Rmah Tngga u/Kprluan yg Tdk Dklsfikasikan di T4 Lain-Rmah Tngga ~ Tipe diatas70</t>
  </si>
  <si>
    <t>004140</t>
  </si>
  <si>
    <t>PT Reasuransi Indonesia Utama (Persero)</t>
  </si>
  <si>
    <t>00971</t>
  </si>
  <si>
    <t>470. Rmah Tngga u/ Kprluan yg Tdk Dklsfikasikan di T4 Lain-Rmah Tngga ~ s.d Tpe 21</t>
  </si>
  <si>
    <t>004150</t>
  </si>
  <si>
    <t>PT Surabaya Industrial Estate Rungkut</t>
  </si>
  <si>
    <t>00972</t>
  </si>
  <si>
    <t>471. Rmah Tngga u/ Kprluan yg Tdk Dklsfikasikan di T4 Lain-Rmah Tngga ~ Tpe 22-70</t>
  </si>
  <si>
    <t>004160</t>
  </si>
  <si>
    <t>PT Bank Bukopin Tbk</t>
  </si>
  <si>
    <t>00973</t>
  </si>
  <si>
    <t>472. Rmah Tngga u/ Kperluan yg Tdk Dklsfikasikan di T4 Lain-Rmh Tngga u/ ~ Tipe diats 70</t>
  </si>
  <si>
    <t>004170</t>
  </si>
  <si>
    <t>PT Jakarta Industrial Estate Pulogadung</t>
  </si>
  <si>
    <t>00974</t>
  </si>
  <si>
    <t>473. Rmah Tngga u/ Kprluan yg Tdak Dklsfikasikan di T4 Lain-Rmah Tngga ~ Ruko/Rukan</t>
  </si>
  <si>
    <t>004180</t>
  </si>
  <si>
    <t>PT Socfin Indonesia</t>
  </si>
  <si>
    <t>00975</t>
  </si>
  <si>
    <t>474. Rumah Tangga Untuk Keperluan yang tidak diklasifikasikan di tempat lain</t>
  </si>
  <si>
    <t>004900</t>
  </si>
  <si>
    <t>PT Indosat Tbk</t>
  </si>
  <si>
    <t>00976</t>
  </si>
  <si>
    <t>475. Bukan Lapangan Usaha Lainnya</t>
  </si>
  <si>
    <t>009000</t>
  </si>
  <si>
    <t>PT Prasadha Pamunah Limbah Industri</t>
  </si>
  <si>
    <t>00977</t>
  </si>
  <si>
    <t>PT Kawasan Industri Lampung</t>
  </si>
  <si>
    <t>00978</t>
  </si>
  <si>
    <t>PT Waskita Karya (Persero) Tbk</t>
  </si>
  <si>
    <t>00979</t>
  </si>
  <si>
    <t>PT Semen Indonesia (Persero) Tbk</t>
  </si>
  <si>
    <t>00980</t>
  </si>
  <si>
    <t>Perusahaan Umum Lembaga Penyelenggara Pelayanan Navigasi Penerbangan Indonesia (LPPNPI)</t>
  </si>
  <si>
    <t>00981</t>
  </si>
  <si>
    <t>PT Industri Nuklir Indonesia (Persero)</t>
  </si>
  <si>
    <t>00982</t>
  </si>
  <si>
    <t>Otoritas Jasa Keuangan</t>
  </si>
  <si>
    <t>00983</t>
  </si>
  <si>
    <t>Badan Pengawas Perdagangan Berjangka Komoditi</t>
  </si>
  <si>
    <t>00984</t>
  </si>
  <si>
    <t>Badan Pengatur Jalan Tol</t>
  </si>
  <si>
    <t>00985</t>
  </si>
  <si>
    <t>Badan Regulasi Telekomunikasi Indonesia</t>
  </si>
  <si>
    <t>00986</t>
  </si>
  <si>
    <t>International Parliament Union (IPU)</t>
  </si>
  <si>
    <t>00987</t>
  </si>
  <si>
    <t>Asian Parliamentary Assembly (APA)</t>
  </si>
  <si>
    <t>00988</t>
  </si>
  <si>
    <t>ASEAN Inter-Parliamentary Assembly (AIPA)</t>
  </si>
  <si>
    <t>00989</t>
  </si>
  <si>
    <t>Asian Pacific Parliamentry Forum</t>
  </si>
  <si>
    <t>00990</t>
  </si>
  <si>
    <t>Global Centre for ICT in Parliament</t>
  </si>
  <si>
    <t>00991</t>
  </si>
  <si>
    <t>Global Legal Information Network (GLIN)</t>
  </si>
  <si>
    <t>00992</t>
  </si>
  <si>
    <t>LOS-001-14</t>
  </si>
  <si>
    <t>Julia Dre</t>
  </si>
  <si>
    <t>julzcom</t>
  </si>
  <si>
    <t>283812938031</t>
  </si>
  <si>
    <t>12345678AB041001</t>
  </si>
  <si>
    <t>12345678900410</t>
  </si>
  <si>
    <t>1234567890041001234</t>
  </si>
  <si>
    <t>05/01/2024</t>
  </si>
  <si>
    <t>LOS-001-18</t>
  </si>
  <si>
    <t>LOS-001-29</t>
  </si>
  <si>
    <t>SANDI@com</t>
  </si>
  <si>
    <t>299102923841</t>
  </si>
  <si>
    <t>81247912A4721631</t>
  </si>
  <si>
    <t>81247912647</t>
  </si>
  <si>
    <t>8124791264721631328</t>
  </si>
  <si>
    <t>LOS-001-34, LOS-001-35</t>
  </si>
  <si>
    <t>LOS-001-35</t>
  </si>
  <si>
    <t>213817598633</t>
  </si>
  <si>
    <t>LOS-001-36. LOS-001-38, LOS-001-39, LOS-001-46, LOS-001-48</t>
  </si>
  <si>
    <t>LOS-001-30, LOS-001-32, LOS-001-33, LOS-001-48</t>
  </si>
  <si>
    <t>LOS-001-15, LOS-001-17, LOS-001-19, LOS-001-26, LOS-001-48</t>
  </si>
  <si>
    <t>LOS-001-12, LOS-001-14, LOS-001-15, LOS-001-17, LOS-001-18, LOS-001-19, LOS-001-26, LOS-001-48</t>
  </si>
  <si>
    <t>LOS-001-7, LOS-001-10, LOS-001-11, LOS-001-13, LOS-001-48</t>
  </si>
  <si>
    <t>LOS-001-49, LOS-001-51, LOS-001-52, LOS-001-53, LOS-001-55</t>
  </si>
  <si>
    <t>LOS-001-49, LOS-001-51, LOS-001-53, LOS-001-54</t>
  </si>
  <si>
    <t>REF</t>
  </si>
  <si>
    <t>LOS-001-56, LOS-001-63, LOS-001-65</t>
  </si>
  <si>
    <t>LOS-001-56, LOS-001-58, LOS-001-66</t>
  </si>
  <si>
    <t>LOS-001-49, LOS-001-51, LOS-001-52, LOS-001-53, LOS-001-55, LOS-001-56, LOS-001-58, LOS-001-66</t>
  </si>
  <si>
    <t>LOS-001-56, LOS-001-60, LOS-001-61, LOS-001-64</t>
  </si>
  <si>
    <t>LOS-001-56, LOS-001-63, LOS-001-65, LOS-001-69</t>
  </si>
  <si>
    <t>LOS-001-69</t>
  </si>
  <si>
    <t>LOS-001-70</t>
  </si>
  <si>
    <t>LOS-001-70, LOS-001-71, LOS-001-72:75, LOS-001-77, LOS-001-78, LOS-001-79</t>
  </si>
  <si>
    <t>APP</t>
  </si>
  <si>
    <t>LOS-001-80, LOS-001-90</t>
  </si>
  <si>
    <t>LOS-001-100</t>
  </si>
  <si>
    <t>LOS-001-91:96, LOS-001-100</t>
  </si>
  <si>
    <t>LOS-001-QA-101</t>
  </si>
  <si>
    <t>LOS-001-91:96, LOS-001-99</t>
  </si>
  <si>
    <t>LOS-001-99, LOS-001-105</t>
  </si>
  <si>
    <t>LOS-001-91:96, LOS-01-100, LOS-01-105</t>
  </si>
  <si>
    <t>ASSET</t>
  </si>
  <si>
    <t>LOS-001-91:96, LOS-QA-101, LOS-001-102, LOS-001-103, LOS-001-104</t>
  </si>
  <si>
    <t>LOS-001-91:96,  LOS-001-99, LOS-01-104</t>
  </si>
  <si>
    <t>LOS-001-108</t>
  </si>
  <si>
    <t>LOS-001-91:96,LOS-001-QA-101, LOS-001-102, LOS-001-108</t>
  </si>
  <si>
    <t>LOS-001-109, LOS-001-110, LOS-001-111, LOS-001-112, LOS-001-113, LOS-001-QA-114:115, LOS-001-QA-116, LOS-001-118</t>
  </si>
  <si>
    <t>LOS-001-117</t>
  </si>
  <si>
    <t>LOS-001-119</t>
  </si>
  <si>
    <t>INS</t>
  </si>
  <si>
    <t>LOS-001-109, LOS-001-110, LOS-001-111, LOS-001-112, LOS-001-113, LOS-001-QA-114:115, LOS-001-QA-116, LOS-001-118, LOS-001-119</t>
  </si>
  <si>
    <t>LOS-001-109, LOS-123</t>
  </si>
  <si>
    <t>LOS-001-122, LOS-001-124:126</t>
  </si>
  <si>
    <t>LOS-001-123, LOS-001-119, LOS-001-127</t>
  </si>
  <si>
    <t>LOS-001-122, LOS-001-124:125, LOS-001-128</t>
  </si>
  <si>
    <t>LOS-001-128</t>
  </si>
  <si>
    <t>03/03/2019;</t>
  </si>
  <si>
    <t>LOS-001-147</t>
  </si>
  <si>
    <t>FIN</t>
  </si>
  <si>
    <t>LOS-001-132, LOS-001-137, LOS-001-129</t>
  </si>
  <si>
    <t>LFI</t>
  </si>
  <si>
    <t>LOS-001-129</t>
  </si>
  <si>
    <t>LOS-001-133, LOS-001-138:LOS-001-146</t>
  </si>
  <si>
    <t>LOS-001-146</t>
  </si>
  <si>
    <t>LOS-001-147, LOS-001-151</t>
  </si>
  <si>
    <t xml:space="preserve"> LOS-001-150</t>
  </si>
  <si>
    <t>KARTU TANDA PENDUDUK (KTP) PEMOHON</t>
  </si>
  <si>
    <t>02/02/2019</t>
  </si>
  <si>
    <t>02/02/2025</t>
  </si>
  <si>
    <t>LOS-001-149:LOS-001-153</t>
  </si>
  <si>
    <t>LOS-001-162, LOS-001-163, LOS-001-164, LOS-001-166</t>
  </si>
  <si>
    <t>LOS-001-162, LOS-001-163, LOS-001-164, LOS-001-167, LOS-001-168</t>
  </si>
  <si>
    <t>LOS-001-168</t>
  </si>
  <si>
    <t>SAN;CV LOPO</t>
  </si>
  <si>
    <t>LOS-001-174, LOS-001-176</t>
  </si>
  <si>
    <t>LOS-001-185</t>
  </si>
  <si>
    <t>LOS-001-185, LOS-001-188</t>
  </si>
  <si>
    <t>LOS-001-185, LOS-001-207</t>
  </si>
  <si>
    <t>LOS-001-208</t>
  </si>
  <si>
    <t>LOS-001-224</t>
  </si>
  <si>
    <t>LOS-001-234</t>
  </si>
  <si>
    <t>LOS-001-269</t>
  </si>
  <si>
    <t>LOS-001-269, LOS-001-286</t>
  </si>
  <si>
    <t>Provision Fee Calculation</t>
  </si>
  <si>
    <t>LOS-001-172</t>
  </si>
  <si>
    <t>LOS-001-QA-171, LOS-001-173</t>
  </si>
  <si>
    <t>LOS-001-171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</si>
</sst>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43" formatCode="_(* #,##0.00_);_(* \(#,##0.00\);_(* &quot;-&quot;??_);_(@_)"/>
    <numFmt numFmtId="164" formatCode="mm/dd/yyyy;@"/>
    <numFmt numFmtId="165" formatCode="_(* #,##0_);_(* \(#,##0\);_(* &quot;-&quot;??_);_(@_)"/>
    <numFmt numFmtId="166" formatCode="#,##0.000000_);\(#,##0.000000\)"/>
    <numFmt numFmtId="167" formatCode="#,##0.000000"/>
    <numFmt numFmtId="168" formatCode="0.000000"/>
  </numFmts>
  <fonts count="18" x14ac:knownFonts="1">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9"/>
      <color rgb="FF212529"/>
      <name val="Arial"/>
      <family val="2"/>
    </font>
    <font>
      <b/>
      <sz val="11"/>
      <color theme="1"/>
      <name val="Calibri"/>
      <family val="2"/>
      <scheme val="minor"/>
    </font>
    <font>
      <sz val="11"/>
      <name val="Calibri"/>
      <family val="2"/>
      <scheme val="minor"/>
    </font>
    <font>
      <sz val="11"/>
      <color rgb="FF000000"/>
      <name val="Calibri"/>
      <family val="2"/>
    </font>
    <font>
      <sz val="11"/>
      <color theme="1"/>
      <name val="Calibri"/>
      <family val="2"/>
      <scheme val="minor"/>
    </font>
    <font>
      <b/>
      <sz val="11"/>
      <color theme="0"/>
      <name val="Calibri"/>
      <family val="2"/>
      <scheme val="minor"/>
    </font>
    <font>
      <b/>
      <sz val="11"/>
      <color theme="0"/>
      <name val="Calibri"/>
      <family val="2"/>
    </font>
    <font>
      <sz val="11"/>
      <color theme="0"/>
      <name val="Calibri"/>
      <family val="2"/>
      <scheme val="minor"/>
    </font>
    <font>
      <sz val="11"/>
      <color rgb="FF242424"/>
      <name val="Segoe UI"/>
      <family val="2"/>
    </font>
    <font>
      <sz val="9"/>
      <color theme="1"/>
      <name val="Arial"/>
      <family val="2"/>
    </font>
    <font>
      <sz val="11"/>
      <name val="Segoe UI"/>
      <family val="2"/>
    </font>
    <font>
      <sz val="9"/>
      <color rgb="FF000000"/>
      <name val="Arial"/>
      <family val="2"/>
    </font>
    <font>
      <sz val="11"/>
      <color rgb="FF000000"/>
      <name val="Calibri"/>
      <family val="2"/>
      <scheme val="minor"/>
    </font>
    <font>
      <b/>
      <sz val="11"/>
      <color rgb="FF000000"/>
      <name val="Calibri"/>
      <family val="2"/>
      <scheme val="minor"/>
    </font>
  </fonts>
  <fills count="16">
    <fill>
      <patternFill patternType="none"/>
    </fill>
    <fill>
      <patternFill patternType="gray125"/>
    </fill>
    <fill>
      <patternFill patternType="solid">
        <fgColor theme="9"/>
        <bgColor indexed="64"/>
      </patternFill>
    </fill>
    <fill>
      <patternFill patternType="solid">
        <fgColor theme="1"/>
        <bgColor indexed="64"/>
      </patternFill>
    </fill>
    <fill>
      <patternFill patternType="solid">
        <fgColor rgb="FF00B050"/>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7" tint="0.39997558519241921"/>
        <bgColor rgb="FF000000"/>
      </patternFill>
    </fill>
    <fill>
      <patternFill patternType="solid">
        <fgColor theme="4" tint="0.39997558519241921"/>
        <bgColor rgb="FF000000"/>
      </patternFill>
    </fill>
    <fill>
      <patternFill patternType="solid">
        <fgColor rgb="FFFFFFFF"/>
        <bgColor indexed="64"/>
      </patternFill>
    </fill>
    <fill>
      <patternFill patternType="solid">
        <fgColor theme="6" tint="0.59999389629810485"/>
        <bgColor indexed="64"/>
      </patternFill>
    </fill>
    <fill>
      <patternFill patternType="solid">
        <fgColor theme="2"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right/>
      <top/>
      <bottom style="thin">
        <color theme="9" tint="0.39997558519241921"/>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ck">
        <color indexed="64"/>
      </top>
      <bottom style="thin">
        <color indexed="64"/>
      </bottom>
      <diagonal/>
    </border>
    <border>
      <left/>
      <right style="thin">
        <color indexed="64"/>
      </right>
      <top/>
      <bottom style="thick">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s>
  <cellStyleXfs count="4">
    <xf numFmtId="0" fontId="0" fillId="0" borderId="0"/>
    <xf numFmtId="0" fontId="1" fillId="0" borderId="0" applyNumberFormat="0" applyFill="0" applyBorder="0" applyAlignment="0" applyProtection="0"/>
    <xf numFmtId="43" fontId="8" fillId="0" borderId="0" applyFont="0" applyFill="0" applyBorder="0" applyAlignment="0" applyProtection="0"/>
    <xf numFmtId="44" fontId="8" fillId="0" borderId="0" applyFont="0" applyFill="0" applyBorder="0" applyAlignment="0" applyProtection="0"/>
  </cellStyleXfs>
  <cellXfs count="176">
    <xf numFmtId="0" fontId="0" fillId="0" borderId="0" xfId="0"/>
    <xf numFmtId="0" fontId="0" fillId="0" borderId="1" xfId="0" applyBorder="1"/>
    <xf numFmtId="0" fontId="0" fillId="0" borderId="1" xfId="0" quotePrefix="1" applyBorder="1"/>
    <xf numFmtId="0" fontId="1" fillId="0" borderId="1" xfId="1" applyBorder="1"/>
    <xf numFmtId="0" fontId="0" fillId="0" borderId="0" xfId="0" quotePrefix="1"/>
    <xf numFmtId="0" fontId="1" fillId="0" borderId="0" xfId="1" applyFill="1" applyBorder="1"/>
    <xf numFmtId="0" fontId="0" fillId="0" borderId="0" xfId="0" applyAlignment="1">
      <alignment horizontal="right"/>
    </xf>
    <xf numFmtId="0" fontId="0" fillId="0" borderId="1" xfId="0" applyBorder="1" applyAlignment="1">
      <alignment horizontal="right"/>
    </xf>
    <xf numFmtId="0" fontId="4" fillId="0" borderId="1" xfId="0" applyFont="1" applyBorder="1" applyAlignment="1">
      <alignment horizontal="right"/>
    </xf>
    <xf numFmtId="0" fontId="4" fillId="0" borderId="1" xfId="0" applyFont="1" applyBorder="1"/>
    <xf numFmtId="0" fontId="0" fillId="0" borderId="1" xfId="0" quotePrefix="1" applyBorder="1" applyAlignment="1">
      <alignment horizontal="right"/>
    </xf>
    <xf numFmtId="0" fontId="0" fillId="0" borderId="1" xfId="0" applyBorder="1" applyAlignment="1">
      <alignment vertical="center" wrapText="1"/>
    </xf>
    <xf numFmtId="0" fontId="0" fillId="0" borderId="3" xfId="0" applyBorder="1"/>
    <xf numFmtId="0" fontId="0" fillId="0" borderId="1" xfId="0" applyBorder="1" applyAlignment="1">
      <alignment wrapText="1"/>
    </xf>
    <xf numFmtId="0" fontId="6" fillId="0" borderId="0" xfId="0" applyFont="1"/>
    <xf numFmtId="0" fontId="0" fillId="0" borderId="6" xfId="0" quotePrefix="1" applyBorder="1" applyAlignment="1">
      <alignment vertical="top" wrapText="1"/>
    </xf>
    <xf numFmtId="0" fontId="0" fillId="0" borderId="7" xfId="0" applyBorder="1" applyAlignment="1">
      <alignment vertical="top"/>
    </xf>
    <xf numFmtId="0" fontId="0" fillId="0" borderId="8" xfId="0" applyBorder="1" applyAlignment="1">
      <alignment vertical="top" wrapText="1"/>
    </xf>
    <xf numFmtId="0" fontId="0" fillId="0" borderId="5" xfId="0" applyBorder="1" applyAlignment="1">
      <alignment vertical="top" wrapText="1"/>
    </xf>
    <xf numFmtId="0" fontId="0" fillId="0" borderId="0" xfId="0" applyAlignment="1">
      <alignment wrapText="1"/>
    </xf>
    <xf numFmtId="3" fontId="0" fillId="0" borderId="1" xfId="0" applyNumberFormat="1" applyBorder="1"/>
    <xf numFmtId="3" fontId="0" fillId="0" borderId="1" xfId="2" quotePrefix="1" applyNumberFormat="1" applyFont="1" applyBorder="1"/>
    <xf numFmtId="0" fontId="0" fillId="0" borderId="10" xfId="0" applyBorder="1"/>
    <xf numFmtId="0" fontId="0" fillId="0" borderId="9" xfId="0" applyBorder="1"/>
    <xf numFmtId="0" fontId="9" fillId="2" borderId="0" xfId="0" applyFont="1" applyFill="1"/>
    <xf numFmtId="0" fontId="6" fillId="0" borderId="1" xfId="0" applyFont="1" applyBorder="1"/>
    <xf numFmtId="14" fontId="0" fillId="0" borderId="1" xfId="0" quotePrefix="1" applyNumberFormat="1" applyBorder="1"/>
    <xf numFmtId="0" fontId="7" fillId="0" borderId="1" xfId="0" applyFont="1" applyBorder="1"/>
    <xf numFmtId="3" fontId="7" fillId="0" borderId="1" xfId="0" applyNumberFormat="1" applyFont="1" applyBorder="1"/>
    <xf numFmtId="9" fontId="0" fillId="0" borderId="1" xfId="0" quotePrefix="1" applyNumberFormat="1" applyBorder="1"/>
    <xf numFmtId="3" fontId="0" fillId="0" borderId="0" xfId="0" applyNumberFormat="1"/>
    <xf numFmtId="0" fontId="6" fillId="0" borderId="11" xfId="0" applyFont="1" applyBorder="1"/>
    <xf numFmtId="3" fontId="0" fillId="0" borderId="13" xfId="3" applyNumberFormat="1" applyFont="1" applyBorder="1"/>
    <xf numFmtId="0" fontId="0" fillId="0" borderId="13" xfId="0" applyBorder="1"/>
    <xf numFmtId="3" fontId="0" fillId="0" borderId="14" xfId="3" applyNumberFormat="1" applyFont="1" applyBorder="1"/>
    <xf numFmtId="0" fontId="0" fillId="0" borderId="14" xfId="0" applyBorder="1"/>
    <xf numFmtId="0" fontId="11" fillId="4" borderId="9" xfId="0" applyFont="1" applyFill="1" applyBorder="1"/>
    <xf numFmtId="0" fontId="0" fillId="5" borderId="9" xfId="0" applyFill="1" applyBorder="1"/>
    <xf numFmtId="0" fontId="0" fillId="0" borderId="16" xfId="0" applyBorder="1"/>
    <xf numFmtId="0" fontId="0" fillId="0" borderId="17" xfId="0" applyBorder="1"/>
    <xf numFmtId="0" fontId="9" fillId="5" borderId="17" xfId="0" applyFont="1" applyFill="1" applyBorder="1"/>
    <xf numFmtId="0" fontId="0" fillId="0" borderId="17" xfId="0" quotePrefix="1" applyBorder="1"/>
    <xf numFmtId="0" fontId="0" fillId="0" borderId="15" xfId="0" applyBorder="1"/>
    <xf numFmtId="0" fontId="9" fillId="5" borderId="1" xfId="0" applyFont="1" applyFill="1" applyBorder="1"/>
    <xf numFmtId="3" fontId="0" fillId="0" borderId="1" xfId="2" applyNumberFormat="1" applyFont="1" applyBorder="1" applyAlignment="1">
      <alignment horizontal="right"/>
    </xf>
    <xf numFmtId="0" fontId="9" fillId="6" borderId="9" xfId="0" applyFont="1"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6" borderId="1" xfId="0" applyFill="1" applyBorder="1"/>
    <xf numFmtId="0" fontId="0" fillId="7" borderId="17" xfId="0" applyFill="1" applyBorder="1"/>
    <xf numFmtId="0" fontId="0" fillId="9" borderId="17" xfId="0" applyFill="1" applyBorder="1"/>
    <xf numFmtId="0" fontId="7" fillId="12" borderId="1" xfId="0" applyFont="1" applyFill="1" applyBorder="1"/>
    <xf numFmtId="0" fontId="7" fillId="11" borderId="1" xfId="0" applyFont="1" applyFill="1" applyBorder="1"/>
    <xf numFmtId="0" fontId="0" fillId="9" borderId="1" xfId="0" applyFill="1" applyBorder="1" applyAlignment="1">
      <alignment vertical="center" wrapText="1"/>
    </xf>
    <xf numFmtId="0" fontId="0" fillId="8" borderId="13" xfId="0" applyFill="1" applyBorder="1"/>
    <xf numFmtId="0" fontId="0" fillId="8" borderId="14" xfId="0" applyFill="1" applyBorder="1"/>
    <xf numFmtId="0" fontId="12" fillId="13" borderId="1" xfId="0" applyFont="1" applyFill="1" applyBorder="1" applyAlignment="1">
      <alignment vertical="center" wrapText="1"/>
    </xf>
    <xf numFmtId="164" fontId="0" fillId="0" borderId="1" xfId="0" applyNumberFormat="1" applyBorder="1"/>
    <xf numFmtId="164" fontId="0" fillId="0" borderId="1" xfId="0" quotePrefix="1" applyNumberFormat="1" applyBorder="1"/>
    <xf numFmtId="164" fontId="0" fillId="0" borderId="1" xfId="0" quotePrefix="1" applyNumberFormat="1" applyBorder="1" applyAlignment="1">
      <alignment horizontal="right"/>
    </xf>
    <xf numFmtId="0" fontId="0" fillId="14" borderId="15" xfId="0" applyFill="1" applyBorder="1"/>
    <xf numFmtId="0" fontId="0" fillId="14" borderId="1" xfId="0" applyFill="1" applyBorder="1"/>
    <xf numFmtId="0" fontId="9" fillId="3" borderId="3" xfId="0" applyFont="1" applyFill="1" applyBorder="1"/>
    <xf numFmtId="0" fontId="0" fillId="8" borderId="16" xfId="0" applyFill="1" applyBorder="1"/>
    <xf numFmtId="0" fontId="0" fillId="0" borderId="1" xfId="0" applyBorder="1" applyAlignment="1">
      <alignment vertical="center"/>
    </xf>
    <xf numFmtId="0" fontId="4" fillId="0" borderId="1" xfId="0" applyFont="1" applyBorder="1" applyAlignment="1">
      <alignment wrapText="1"/>
    </xf>
    <xf numFmtId="14" fontId="0" fillId="0" borderId="1" xfId="0" applyNumberFormat="1" applyBorder="1" applyAlignment="1">
      <alignment wrapText="1"/>
    </xf>
    <xf numFmtId="0" fontId="1" fillId="0" borderId="0" xfId="1"/>
    <xf numFmtId="14" fontId="13" fillId="0" borderId="0" xfId="0" applyNumberFormat="1" applyFont="1"/>
    <xf numFmtId="0" fontId="0" fillId="8" borderId="1" xfId="0"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xf>
    <xf numFmtId="0" fontId="0" fillId="0" borderId="4" xfId="0" applyBorder="1"/>
    <xf numFmtId="0" fontId="0" fillId="0" borderId="12" xfId="0" applyBorder="1"/>
    <xf numFmtId="0" fontId="0" fillId="15" borderId="1" xfId="0" applyFill="1" applyBorder="1"/>
    <xf numFmtId="3" fontId="0" fillId="0" borderId="15" xfId="0" applyNumberFormat="1" applyBorder="1"/>
    <xf numFmtId="0" fontId="0" fillId="0" borderId="20" xfId="0" applyBorder="1"/>
    <xf numFmtId="0" fontId="0" fillId="0" borderId="4" xfId="0" applyBorder="1" applyAlignment="1">
      <alignment wrapText="1"/>
    </xf>
    <xf numFmtId="0" fontId="0" fillId="0" borderId="2" xfId="0" applyBorder="1" applyAlignment="1">
      <alignment horizontal="center" vertical="center"/>
    </xf>
    <xf numFmtId="0" fontId="5" fillId="0" borderId="1" xfId="0" applyFont="1" applyBorder="1" applyAlignment="1">
      <alignment horizontal="left" vertical="center"/>
    </xf>
    <xf numFmtId="0" fontId="5" fillId="0" borderId="1" xfId="0" applyFont="1" applyBorder="1"/>
    <xf numFmtId="0" fontId="0" fillId="0" borderId="1" xfId="0" applyBorder="1" applyAlignment="1">
      <alignment horizontal="left" vertical="center"/>
    </xf>
    <xf numFmtId="0" fontId="0" fillId="3" borderId="1" xfId="0" applyFill="1" applyBorder="1"/>
    <xf numFmtId="0" fontId="0" fillId="3" borderId="0" xfId="0" applyFill="1"/>
    <xf numFmtId="0" fontId="0" fillId="3" borderId="16" xfId="0" applyFill="1" applyBorder="1"/>
    <xf numFmtId="0" fontId="0" fillId="3" borderId="3" xfId="0" applyFill="1" applyBorder="1"/>
    <xf numFmtId="0" fontId="14" fillId="0" borderId="1" xfId="0" applyFont="1" applyBorder="1" applyAlignment="1">
      <alignment horizontal="center"/>
    </xf>
    <xf numFmtId="0" fontId="0" fillId="8" borderId="0" xfId="0" applyFill="1"/>
    <xf numFmtId="0" fontId="0" fillId="9" borderId="4" xfId="0" applyFill="1" applyBorder="1"/>
    <xf numFmtId="0" fontId="11" fillId="3" borderId="0" xfId="0" applyFont="1" applyFill="1"/>
    <xf numFmtId="0" fontId="11" fillId="3" borderId="3" xfId="0" applyFont="1" applyFill="1" applyBorder="1"/>
    <xf numFmtId="0" fontId="4" fillId="0" borderId="0" xfId="0" applyFont="1"/>
    <xf numFmtId="0" fontId="13" fillId="0" borderId="1" xfId="0" quotePrefix="1" applyFont="1" applyBorder="1"/>
    <xf numFmtId="3" fontId="0" fillId="0" borderId="3" xfId="0" applyNumberFormat="1" applyBorder="1"/>
    <xf numFmtId="0" fontId="0" fillId="8" borderId="3" xfId="0" applyFill="1" applyBorder="1"/>
    <xf numFmtId="165" fontId="0" fillId="0" borderId="0" xfId="2" applyNumberFormat="1" applyFont="1" applyAlignment="1">
      <alignment horizontal="right"/>
    </xf>
    <xf numFmtId="0" fontId="9" fillId="3" borderId="1" xfId="0" applyFont="1" applyFill="1" applyBorder="1"/>
    <xf numFmtId="0" fontId="0" fillId="0" borderId="11" xfId="0" applyBorder="1"/>
    <xf numFmtId="0" fontId="9" fillId="0" borderId="1" xfId="0" applyFont="1" applyBorder="1"/>
    <xf numFmtId="0" fontId="6" fillId="0" borderId="1" xfId="0" applyFont="1" applyBorder="1" applyAlignment="1">
      <alignment wrapText="1"/>
    </xf>
    <xf numFmtId="0" fontId="0" fillId="0" borderId="16" xfId="0" applyBorder="1" applyAlignment="1">
      <alignment vertical="center"/>
    </xf>
    <xf numFmtId="0" fontId="0" fillId="0" borderId="16" xfId="0" applyBorder="1" applyAlignment="1">
      <alignment vertical="center" wrapText="1"/>
    </xf>
    <xf numFmtId="0" fontId="9" fillId="3" borderId="4" xfId="0" applyFont="1" applyFill="1" applyBorder="1"/>
    <xf numFmtId="0" fontId="9" fillId="3" borderId="12" xfId="0" applyFont="1" applyFill="1" applyBorder="1"/>
    <xf numFmtId="0" fontId="9" fillId="3" borderId="2" xfId="0" applyFont="1" applyFill="1" applyBorder="1"/>
    <xf numFmtId="14" fontId="0" fillId="0" borderId="0" xfId="0" quotePrefix="1" applyNumberFormat="1"/>
    <xf numFmtId="166" fontId="0" fillId="0" borderId="1" xfId="0" applyNumberFormat="1" applyBorder="1"/>
    <xf numFmtId="37" fontId="0" fillId="0" borderId="1" xfId="2" applyNumberFormat="1" applyFont="1" applyBorder="1"/>
    <xf numFmtId="4" fontId="0" fillId="0" borderId="1" xfId="0" applyNumberFormat="1" applyBorder="1"/>
    <xf numFmtId="167" fontId="0" fillId="0" borderId="1" xfId="0" applyNumberFormat="1" applyBorder="1"/>
    <xf numFmtId="168" fontId="0" fillId="0" borderId="0" xfId="0" applyNumberFormat="1"/>
    <xf numFmtId="3" fontId="0" fillId="0" borderId="1" xfId="0" quotePrefix="1" applyNumberFormat="1" applyBorder="1" applyAlignment="1">
      <alignment horizontal="right"/>
    </xf>
    <xf numFmtId="0" fontId="5" fillId="0" borderId="4" xfId="0" applyFont="1" applyBorder="1" applyAlignment="1">
      <alignment vertical="center"/>
    </xf>
    <xf numFmtId="0" fontId="5" fillId="0" borderId="12" xfId="0" applyFont="1" applyBorder="1" applyAlignment="1">
      <alignment vertical="center"/>
    </xf>
    <xf numFmtId="0" fontId="5" fillId="0" borderId="1" xfId="0" applyFont="1" applyBorder="1" applyAlignment="1">
      <alignment vertical="center"/>
    </xf>
    <xf numFmtId="0" fontId="0" fillId="3" borderId="0" xfId="0" applyFill="1" applyAlignment="1">
      <alignment horizontal="center"/>
    </xf>
    <xf numFmtId="0" fontId="9" fillId="3" borderId="11" xfId="0" applyFont="1" applyFill="1" applyBorder="1"/>
    <xf numFmtId="0" fontId="9" fillId="3" borderId="15" xfId="0" applyFont="1" applyFill="1" applyBorder="1"/>
    <xf numFmtId="0" fontId="5" fillId="0" borderId="4" xfId="0" applyFont="1" applyBorder="1"/>
    <xf numFmtId="0" fontId="5" fillId="0" borderId="12" xfId="0" applyFont="1" applyBorder="1"/>
    <xf numFmtId="0" fontId="0" fillId="0" borderId="21" xfId="0" applyBorder="1"/>
    <xf numFmtId="14" fontId="0" fillId="0" borderId="1" xfId="0" quotePrefix="1" applyNumberFormat="1" applyBorder="1" applyAlignment="1">
      <alignment wrapText="1"/>
    </xf>
    <xf numFmtId="0" fontId="15" fillId="0" borderId="0" xfId="0" applyFont="1"/>
    <xf numFmtId="0" fontId="0" fillId="0" borderId="22" xfId="0" applyBorder="1"/>
    <xf numFmtId="0" fontId="0" fillId="0" borderId="2" xfId="0" applyBorder="1"/>
    <xf numFmtId="0" fontId="0" fillId="0" borderId="16" xfId="0" applyBorder="1" applyAlignment="1">
      <alignment wrapText="1"/>
    </xf>
    <xf numFmtId="1" fontId="0" fillId="0" borderId="1" xfId="0" applyNumberFormat="1" applyBorder="1"/>
    <xf numFmtId="0" fontId="0" fillId="0" borderId="0" xfId="0" applyAlignment="1">
      <alignment vertical="center" wrapText="1"/>
    </xf>
    <xf numFmtId="0" fontId="6" fillId="0" borderId="15" xfId="0" applyFont="1" applyBorder="1" applyAlignment="1">
      <alignment wrapText="1"/>
    </xf>
    <xf numFmtId="11" fontId="0" fillId="0" borderId="0" xfId="0" quotePrefix="1" applyNumberFormat="1"/>
    <xf numFmtId="14" fontId="0" fillId="0" borderId="0" xfId="0" applyNumberFormat="1"/>
    <xf numFmtId="0" fontId="16" fillId="0" borderId="1" xfId="0" applyFont="1" applyBorder="1"/>
    <xf numFmtId="0" fontId="16" fillId="0" borderId="3" xfId="0" applyFont="1" applyBorder="1"/>
    <xf numFmtId="0" fontId="16" fillId="0" borderId="16" xfId="0" applyFont="1" applyBorder="1" applyAlignment="1">
      <alignment wrapText="1"/>
    </xf>
    <xf numFmtId="0" fontId="16" fillId="0" borderId="0" xfId="0" applyFont="1"/>
    <xf numFmtId="0" fontId="16" fillId="3" borderId="0" xfId="0" applyFont="1" applyFill="1"/>
    <xf numFmtId="0" fontId="17" fillId="3" borderId="1" xfId="0" applyFont="1" applyFill="1" applyBorder="1"/>
    <xf numFmtId="0" fontId="16" fillId="0" borderId="1" xfId="0" quotePrefix="1" applyFont="1" applyBorder="1"/>
    <xf numFmtId="0" fontId="0" fillId="0" borderId="0" xfId="0" applyAlignment="1">
      <alignment horizontal="center" vertical="center" wrapText="1"/>
    </xf>
    <xf numFmtId="0" fontId="9" fillId="3" borderId="0" xfId="0" applyFont="1" applyFill="1"/>
    <xf numFmtId="0" fontId="9" fillId="3" borderId="16" xfId="0" applyFont="1" applyFill="1" applyBorder="1"/>
    <xf numFmtId="0" fontId="5" fillId="0" borderId="2" xfId="0" applyFont="1" applyBorder="1"/>
    <xf numFmtId="0" fontId="10" fillId="3" borderId="4" xfId="0" applyFont="1" applyFill="1" applyBorder="1"/>
    <xf numFmtId="0" fontId="10" fillId="3" borderId="12" xfId="0" applyFont="1" applyFill="1" applyBorder="1"/>
    <xf numFmtId="0" fontId="10" fillId="3" borderId="2" xfId="0" applyFont="1" applyFill="1" applyBorder="1"/>
    <xf numFmtId="0" fontId="10" fillId="3" borderId="1" xfId="0" applyFont="1" applyFill="1" applyBorder="1"/>
    <xf numFmtId="0" fontId="6" fillId="0" borderId="0" xfId="0" applyFont="1" applyAlignment="1">
      <alignment horizontal="left" vertical="center"/>
    </xf>
    <xf numFmtId="0" fontId="6" fillId="0" borderId="1" xfId="0" applyFont="1" applyBorder="1" applyAlignment="1">
      <alignment horizontal="left" vertical="center"/>
    </xf>
    <xf numFmtId="0" fontId="6" fillId="3" borderId="0" xfId="0" applyFont="1" applyFill="1"/>
    <xf numFmtId="0" fontId="9" fillId="3" borderId="4" xfId="0" applyFont="1" applyFill="1" applyBorder="1" applyAlignment="1">
      <alignment vertical="center"/>
    </xf>
    <xf numFmtId="0" fontId="9" fillId="3" borderId="12" xfId="0" applyFont="1" applyFill="1" applyBorder="1" applyAlignment="1">
      <alignment vertical="center"/>
    </xf>
    <xf numFmtId="0" fontId="5"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5" fillId="0" borderId="2" xfId="0" applyFont="1" applyBorder="1" applyAlignment="1">
      <alignment vertical="center"/>
    </xf>
    <xf numFmtId="0" fontId="0" fillId="0" borderId="4" xfId="0" applyBorder="1" applyAlignment="1">
      <alignment vertical="center" wrapText="1"/>
    </xf>
    <xf numFmtId="0" fontId="0" fillId="0" borderId="2" xfId="0" applyBorder="1" applyAlignment="1">
      <alignment vertical="center" wrapText="1"/>
    </xf>
    <xf numFmtId="0" fontId="0" fillId="0" borderId="0" xfId="0" quotePrefix="1" applyAlignment="1">
      <alignment horizontal="left" vertical="top" wrapText="1"/>
    </xf>
    <xf numFmtId="0" fontId="0" fillId="0" borderId="1" xfId="0" quotePrefix="1" applyBorder="1" applyAlignment="1">
      <alignment vertical="top" wrapText="1"/>
    </xf>
    <xf numFmtId="0" fontId="0" fillId="0" borderId="0" xfId="0" quotePrefix="1" applyAlignment="1">
      <alignment vertical="top" wrapText="1"/>
    </xf>
    <xf numFmtId="0" fontId="0" fillId="0" borderId="1" xfId="0" quotePrefix="1" applyBorder="1" applyAlignment="1">
      <alignment wrapText="1"/>
    </xf>
    <xf numFmtId="0" fontId="0" fillId="0" borderId="0" xfId="0" applyAlignment="1">
      <alignment horizontal="center"/>
    </xf>
    <xf numFmtId="0" fontId="0" fillId="0" borderId="0" xfId="0" applyAlignment="1">
      <alignment vertical="top" wrapText="1"/>
    </xf>
    <xf numFmtId="0" fontId="0" fillId="0" borderId="18" xfId="0" applyBorder="1"/>
    <xf numFmtId="0" fontId="0" fillId="0" borderId="19" xfId="0" applyBorder="1"/>
    <xf numFmtId="0" fontId="0" fillId="0" borderId="23" xfId="0" applyBorder="1"/>
    <xf numFmtId="0" fontId="0" fillId="0" borderId="3" xfId="0" applyFill="1" applyBorder="1"/>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 xfId="0" applyBorder="1" applyAlignment="1">
      <alignment horizontal="center" vertical="center" wrapText="1"/>
    </xf>
    <xf numFmtId="0" fontId="0" fillId="0" borderId="0" xfId="0" applyBorder="1"/>
    <xf numFmtId="0" fontId="0" fillId="0" borderId="0" xfId="0" quotePrefix="1" applyBorder="1" applyAlignment="1">
      <alignment vertical="top" wrapText="1"/>
    </xf>
    <xf numFmtId="0" fontId="0" fillId="0" borderId="0" xfId="0" applyBorder="1" applyAlignment="1">
      <alignment vertical="top" wrapText="1"/>
    </xf>
    <xf numFmtId="0" fontId="12" fillId="13" borderId="0" xfId="0" applyFont="1" applyFill="1" applyBorder="1" applyAlignment="1">
      <alignment vertical="center" wrapText="1"/>
    </xf>
  </cellXfs>
  <cellStyles count="4">
    <cellStyle name="Comma" xfId="2" builtinId="3"/>
    <cellStyle name="Currency" xfId="3" builtinId="4"/>
    <cellStyle name="Hyperlink" xfId="1" builtinId="8"/>
    <cellStyle name="Normal" xfId="0" builtinId="0"/>
  </cellStyles>
  <dxfs count="462">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auto="1"/>
      </font>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auto="1"/>
      </font>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auto="1"/>
      </font>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dins3-my.sharepoint.com/Users/jeremy.andreas/Desktop/New%20folder%20(2)/2.1%20DataFile_NAP_CF4W%20j.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TabInsuranceData"/>
      <sheetName val="6.TabApplicationData"/>
    </sheetNames>
    <sheetDataSet>
      <sheetData sheetId="0" refreshError="1"/>
      <sheetData sheetId="1" refreshError="1"/>
    </sheetDataSet>
  </externalBook>
</externalLink>
</file>

<file path=xl/queryTables/queryTable1.xml><?xml version="1.0" encoding="utf-8"?>
<queryTable xmlns="http://schemas.openxmlformats.org/spreadsheetml/2006/main" name="ExternalData_1" removeDataOnSave="1" connectionId="45" autoFormatId="0" applyNumberFormats="0" applyBorderFormats="0" applyFontFormats="1" applyPatternFormats="1" applyAlignmentFormats="0" applyWidthHeightFormats="0">
  <queryTableRefresh preserveSortFilterLayout="0" nextId="3">
    <queryTableFields count="2">
      <queryTableField id="1" name="JOB PROFESSION EMP" tableColumnId="1"/>
      <queryTableField id="2" name="JOB POSITION CODE" tableColumnId="2"/>
    </queryTableFields>
  </queryTableRefresh>
</queryTable>
</file>

<file path=xl/queryTables/queryTable10.xml><?xml version="1.0" encoding="utf-8"?>
<queryTable xmlns="http://schemas.openxmlformats.org/spreadsheetml/2006/main" name="ExternalData_10" connectionId="42" autoFormatId="0" applyNumberFormats="0" applyBorderFormats="0" applyFontFormats="1" applyPatternFormats="1" applyAlignmentFormats="0" applyWidthHeightFormats="0">
  <queryTableRefresh preserveSortFilterLayout="0" nextId="2">
    <queryTableFields count="1">
      <queryTableField id="1" name="GUARANTOR_RELATIONSHIP_PERSONAL" tableColumnId="1"/>
    </queryTableFields>
  </queryTableRefresh>
</queryTable>
</file>

<file path=xl/queryTables/queryTable11.xml><?xml version="1.0" encoding="utf-8"?>
<queryTable xmlns="http://schemas.openxmlformats.org/spreadsheetml/2006/main" name="ExternalData_11" removeDataOnSave="1" connectionId="40" autoFormatId="0" applyNumberFormats="0" applyBorderFormats="0" applyFontFormats="1" applyPatternFormats="1" applyAlignmentFormats="0" applyWidthHeightFormats="0">
  <queryTableRefresh preserveSortFilterLayout="0" nextId="2">
    <queryTableFields count="1">
      <queryTableField id="1" name="GENDER" tableColumnId="1"/>
    </queryTableFields>
  </queryTableRefresh>
</queryTable>
</file>

<file path=xl/queryTables/queryTable12.xml><?xml version="1.0" encoding="utf-8"?>
<queryTable xmlns="http://schemas.openxmlformats.org/spreadsheetml/2006/main" name="ExternalData_12" removeDataOnSave="1" connectionId="37" autoFormatId="0" applyNumberFormats="0" applyBorderFormats="0" applyFontFormats="1" applyPatternFormats="1" applyAlignmentFormats="0" applyWidthHeightFormats="0">
  <queryTableRefresh preserveSortFilterLayout="0" nextId="2">
    <queryTableFields count="1">
      <queryTableField id="1" name="CUSTOMER MODEL PERSONAL" tableColumnId="1"/>
    </queryTableFields>
  </queryTableRefresh>
</queryTable>
</file>

<file path=xl/queryTables/queryTable13.xml><?xml version="1.0" encoding="utf-8"?>
<queryTable xmlns="http://schemas.openxmlformats.org/spreadsheetml/2006/main" name="ExternalData_13" removeDataOnSave="1" connectionId="41" autoFormatId="0" applyNumberFormats="0" applyBorderFormats="0" applyFontFormats="1" applyPatternFormats="1" applyAlignmentFormats="0" applyWidthHeightFormats="0">
  <queryTableRefresh preserveSortFilterLayout="0" nextId="2">
    <queryTableFields count="1">
      <queryTableField id="1" name="GUARANTOR_RELATIONSHIP_COMPANY" tableColumnId="1"/>
    </queryTableFields>
  </queryTableRefresh>
</queryTable>
</file>

<file path=xl/queryTables/queryTable14.xml><?xml version="1.0" encoding="utf-8"?>
<queryTable xmlns="http://schemas.openxmlformats.org/spreadsheetml/2006/main" name="ExternalData_14" removeDataOnSave="1" connectionId="36" autoFormatId="0" applyNumberFormats="0" applyBorderFormats="0" applyFontFormats="1" applyPatternFormats="1" applyAlignmentFormats="0" applyWidthHeightFormats="0">
  <queryTableRefresh preserveSortFilterLayout="0" nextId="2">
    <queryTableFields count="1">
      <queryTableField id="1" name="CUSTOMER MODEL COMPANY" tableColumnId="1"/>
    </queryTableFields>
  </queryTableRefresh>
</queryTable>
</file>

<file path=xl/queryTables/queryTable15.xml><?xml version="1.0" encoding="utf-8"?>
<queryTable xmlns="http://schemas.openxmlformats.org/spreadsheetml/2006/main" name="ExternalData_15" connectionId="34" autoFormatId="0" applyNumberFormats="0" applyBorderFormats="0" applyFontFormats="1" applyPatternFormats="1" applyAlignmentFormats="0" applyWidthHeightFormats="0">
  <queryTableRefresh preserveSortFilterLayout="0" nextId="2">
    <queryTableFields count="1">
      <queryTableField id="1" name="COMPANY TYPE" tableColumnId="1"/>
    </queryTableFields>
  </queryTableRefresh>
</queryTable>
</file>

<file path=xl/queryTables/queryTable16.xml><?xml version="1.0" encoding="utf-8"?>
<queryTable xmlns="http://schemas.openxmlformats.org/spreadsheetml/2006/main" name="ExternalData_16" connectionId="46" autoFormatId="0" applyNumberFormats="0" applyBorderFormats="0" applyFontFormats="1" applyPatternFormats="1" applyAlignmentFormats="0" applyWidthHeightFormats="0">
  <queryTableRefresh preserveSortFilterLayout="0" nextId="2">
    <queryTableFields count="1">
      <queryTableField id="1" name="LIFE INSCO BRANCH NAME" tableColumnId="1"/>
    </queryTableFields>
  </queryTableRefresh>
</queryTable>
</file>

<file path=xl/queryTables/queryTable17.xml><?xml version="1.0" encoding="utf-8"?>
<queryTable xmlns="http://schemas.openxmlformats.org/spreadsheetml/2006/main" name="ExternalData_17" connectionId="50" autoFormatId="0" applyNumberFormats="0" applyBorderFormats="0" applyFontFormats="1" applyPatternFormats="1" applyAlignmentFormats="0" applyWidthHeightFormats="0">
  <queryTableRefresh preserveSortFilterLayout="0" nextId="2">
    <queryTableFields count="1">
      <queryTableField id="1" name="Premium Payment Method" tableColumnId="1"/>
    </queryTableFields>
  </queryTableRefresh>
</queryTable>
</file>

<file path=xl/queryTables/queryTable18.xml><?xml version="1.0" encoding="utf-8"?>
<queryTable xmlns="http://schemas.openxmlformats.org/spreadsheetml/2006/main" name="ExternalData_18" connectionId="39" autoFormatId="0" applyNumberFormats="0" applyBorderFormats="0" applyFontFormats="1" applyPatternFormats="1" applyAlignmentFormats="0" applyWidthHeightFormats="0">
  <queryTableRefresh preserveSortFilterLayout="0" nextId="3">
    <queryTableFields count="2">
      <queryTableField id="1" name="ECONOMIC SECTOR NAME" tableColumnId="1"/>
      <queryTableField id="2" name="ECONOMIC SECTOR CODE" tableColumnId="2"/>
    </queryTableFields>
  </queryTableRefresh>
</queryTable>
</file>

<file path=xl/queryTables/queryTable19.xml><?xml version="1.0" encoding="utf-8"?>
<queryTable xmlns="http://schemas.openxmlformats.org/spreadsheetml/2006/main" name="ExternalData_19" removeDataOnSave="1" connectionId="27" autoFormatId="0" applyNumberFormats="0" applyBorderFormats="0" applyFontFormats="1" applyPatternFormats="1" applyAlignmentFormats="0" applyWidthHeightFormats="0">
  <queryTableRefresh preserveSortFilterLayout="0" nextId="3">
    <queryTableFields count="2">
      <queryTableField id="1" name="REF MASTER APPDATA DESCRIPTION" tableColumnId="1"/>
      <queryTableField id="2" name="REF MASTER APPDATA CODE" tableColumnId="2"/>
    </queryTableFields>
  </queryTableRefresh>
</queryTable>
</file>

<file path=xl/queryTables/queryTable2.xml><?xml version="1.0" encoding="utf-8"?>
<queryTable xmlns="http://schemas.openxmlformats.org/spreadsheetml/2006/main" name="ExternalData_2" connectionId="35" autoFormatId="0" applyNumberFormats="0" applyBorderFormats="0" applyFontFormats="1" applyPatternFormats="1" applyAlignmentFormats="0" applyWidthHeightFormats="0">
  <queryTableRefresh preserveSortFilterLayout="0" nextId="3">
    <queryTableFields count="2">
      <queryTableField id="1" name="COUNTRY NAME" tableColumnId="1"/>
      <queryTableField id="2" name="COUNTRY CODE" tableColumnId="2"/>
    </queryTableFields>
  </queryTableRefresh>
</queryTable>
</file>

<file path=xl/queryTables/queryTable20.xml><?xml version="1.0" encoding="utf-8"?>
<queryTable xmlns="http://schemas.openxmlformats.org/spreadsheetml/2006/main" name="ExternalData_20" removeDataOnSave="1" connectionId="1" autoFormatId="0" applyNumberFormats="0" applyBorderFormats="0" applyFontFormats="1" applyPatternFormats="1" applyAlignmentFormats="0" applyWidthHeightFormats="0">
  <queryTableRefresh preserveSortFilterLayout="0" nextId="2">
    <queryTableFields count="1">
      <queryTableField id="1" name="APPLICATION SOURCE" tableColumnId="1"/>
    </queryTableFields>
  </queryTableRefresh>
</queryTable>
</file>

<file path=xl/queryTables/queryTable21.xml><?xml version="1.0" encoding="utf-8"?>
<queryTable xmlns="http://schemas.openxmlformats.org/spreadsheetml/2006/main" name="ExternalData_21" removeDataOnSave="1" connectionId="11" autoFormatId="0" applyNumberFormats="0" applyBorderFormats="0" applyFontFormats="1" applyPatternFormats="1" applyAlignmentFormats="0" applyWidthHeightFormats="0">
  <queryTableRefresh preserveSortFilterLayout="0" nextId="2">
    <queryTableFields count="1">
      <queryTableField id="1" name="FIRST INSTALLMENT TYPE" tableColumnId="1"/>
    </queryTableFields>
  </queryTableRefresh>
</queryTable>
</file>

<file path=xl/queryTables/queryTable22.xml><?xml version="1.0" encoding="utf-8"?>
<queryTable xmlns="http://schemas.openxmlformats.org/spreadsheetml/2006/main" name="ExternalData_22" removeDataOnSave="1" connectionId="24" autoFormatId="0" applyNumberFormats="0" applyBorderFormats="0" applyFontFormats="1" applyPatternFormats="1" applyAlignmentFormats="0" applyWidthHeightFormats="0">
  <queryTableRefresh preserveSortFilterLayout="0" nextId="2">
    <queryTableFields count="1">
      <queryTableField id="1" name="PAYMENT FREQUENCY" tableColumnId="1"/>
    </queryTableFields>
  </queryTableRefresh>
</queryTable>
</file>

<file path=xl/queryTables/queryTable23.xml><?xml version="1.0" encoding="utf-8"?>
<queryTable xmlns="http://schemas.openxmlformats.org/spreadsheetml/2006/main" name="ExternalData_23" removeDataOnSave="1" connectionId="10" autoFormatId="0" applyNumberFormats="0" applyBorderFormats="0" applyFontFormats="1" applyPatternFormats="1" applyAlignmentFormats="0" applyWidthHeightFormats="0">
  <queryTableRefresh preserveSortFilterLayout="0" nextId="2">
    <queryTableFields count="1">
      <queryTableField id="1" name="DP SOURCE PAYMENT TYPE" tableColumnId="1"/>
    </queryTableFields>
  </queryTableRefresh>
</queryTable>
</file>

<file path=xl/queryTables/queryTable24.xml><?xml version="1.0" encoding="utf-8"?>
<queryTable xmlns="http://schemas.openxmlformats.org/spreadsheetml/2006/main" name="ExternalData_24" removeDataOnSave="1" connectionId="18" autoFormatId="0" applyNumberFormats="0" applyBorderFormats="0" applyFontFormats="1" applyPatternFormats="1" applyAlignmentFormats="0" applyWidthHeightFormats="0">
  <queryTableRefresh preserveSortFilterLayout="0" nextId="2">
    <queryTableFields count="1">
      <queryTableField id="1" name="Interest Type" tableColumnId="1"/>
    </queryTableFields>
  </queryTableRefresh>
</queryTable>
</file>

<file path=xl/queryTables/queryTable25.xml><?xml version="1.0" encoding="utf-8"?>
<queryTable xmlns="http://schemas.openxmlformats.org/spreadsheetml/2006/main" name="ExternalData_25" connectionId="14" autoFormatId="0" applyNumberFormats="0" applyBorderFormats="0" applyFontFormats="1" applyPatternFormats="1" applyAlignmentFormats="0" applyWidthHeightFormats="0">
  <queryTableRefresh preserveSortFilterLayout="0" nextId="2">
    <queryTableFields count="1">
      <queryTableField id="1" name="INSTALLMENT SCHEME" tableColumnId="1"/>
    </queryTableFields>
  </queryTableRefresh>
</queryTable>
</file>

<file path=xl/queryTables/queryTable26.xml><?xml version="1.0" encoding="utf-8"?>
<queryTable xmlns="http://schemas.openxmlformats.org/spreadsheetml/2006/main" name="ExternalData_26" connectionId="12" autoFormatId="0" applyNumberFormats="0" applyBorderFormats="0" applyFontFormats="1" applyPatternFormats="1" applyAlignmentFormats="0" applyWidthHeightFormats="0">
  <queryTableRefresh preserveSortFilterLayout="0" nextId="2">
    <queryTableFields count="1">
      <queryTableField id="1" name="FLOATING PERIOD" tableColumnId="1"/>
    </queryTableFields>
  </queryTableRefresh>
</queryTable>
</file>

<file path=xl/queryTables/queryTable27.xml><?xml version="1.0" encoding="utf-8"?>
<queryTable xmlns="http://schemas.openxmlformats.org/spreadsheetml/2006/main" name="ExternalData_27" connectionId="32" autoFormatId="0" applyNumberFormats="0" applyBorderFormats="0" applyFontFormats="1" applyPatternFormats="1" applyAlignmentFormats="0" applyWidthHeightFormats="0">
  <queryTableRefresh preserveSortFilterLayout="0" nextId="2">
    <queryTableFields count="1">
      <queryTableField id="1" name="WOP" tableColumnId="1"/>
    </queryTableFields>
  </queryTableRefresh>
</queryTable>
</file>

<file path=xl/queryTables/queryTable28.xml><?xml version="1.0" encoding="utf-8"?>
<queryTable xmlns="http://schemas.openxmlformats.org/spreadsheetml/2006/main" name="ExternalData_28" connectionId="9" autoFormatId="0" applyNumberFormats="0" applyBorderFormats="0" applyFontFormats="1" applyPatternFormats="1" applyAlignmentFormats="0" applyWidthHeightFormats="0">
  <queryTableRefresh preserveSortFilterLayout="0" nextId="2">
    <queryTableFields count="1">
      <queryTableField id="1" name="CUSTOMER NOTIFICATION BY" tableColumnId="1"/>
    </queryTableFields>
  </queryTableRefresh>
</queryTable>
</file>

<file path=xl/queryTables/queryTable29.xml><?xml version="1.0" encoding="utf-8"?>
<queryTable xmlns="http://schemas.openxmlformats.org/spreadsheetml/2006/main" name="ExternalData_29" connectionId="15" autoFormatId="0" applyNumberFormats="0" applyBorderFormats="0" applyFontFormats="1" applyPatternFormats="1" applyAlignmentFormats="0" applyWidthHeightFormats="0">
  <queryTableRefresh preserveSortFilterLayout="0" nextId="2">
    <queryTableFields count="1">
      <queryTableField id="1" name="INSTALLMENT SOURCE PAYMENT TYPE" tableColumnId="1"/>
    </queryTableFields>
  </queryTableRefresh>
</queryTable>
</file>

<file path=xl/queryTables/queryTable3.xml><?xml version="1.0" encoding="utf-8"?>
<queryTable xmlns="http://schemas.openxmlformats.org/spreadsheetml/2006/main" name="ExternalData_3" connectionId="44" autoFormatId="0" applyNumberFormats="0" applyBorderFormats="0" applyFontFormats="1" applyPatternFormats="1" applyAlignmentFormats="0" applyWidthHeightFormats="0">
  <queryTableRefresh preserveSortFilterLayout="0" nextId="3">
    <queryTableFields count="2">
      <queryTableField id="1" name="JOB POSITION NAME" tableColumnId="1"/>
      <queryTableField id="2" name="JOB POSITION CODE" tableColumnId="2"/>
    </queryTableFields>
  </queryTableRefresh>
</queryTable>
</file>

<file path=xl/queryTables/queryTable30.xml><?xml version="1.0" encoding="utf-8"?>
<queryTable xmlns="http://schemas.openxmlformats.org/spreadsheetml/2006/main" name="ExternalData_30" headers="0" removeDataOnSave="1" connectionId="6" autoFormatId="0" applyNumberFormats="0" applyBorderFormats="0" applyFontFormats="1" applyPatternFormats="1" applyAlignmentFormats="0" applyWidthHeightFormats="0">
  <queryTableRefresh preserveSortFilterLayout="0" headersInLastRefresh="0" nextId="2">
    <queryTableFields count="1">
      <queryTableField id="1" name="descr" tableColumnId="1"/>
    </queryTableFields>
  </queryTableRefresh>
</queryTable>
</file>

<file path=xl/queryTables/queryTable31.xml><?xml version="1.0" encoding="utf-8"?>
<queryTable xmlns="http://schemas.openxmlformats.org/spreadsheetml/2006/main" name="ExternalData_31" connectionId="5" autoFormatId="0" applyNumberFormats="0" applyBorderFormats="0" applyFontFormats="1" applyPatternFormats="1" applyAlignmentFormats="0" applyWidthHeightFormats="0">
  <queryTableRefresh preserveSortFilterLayout="0" nextId="2">
    <queryTableFields count="1">
      <queryTableField id="1" name="CHARACTERISTIC OF CREDIT" tableColumnId="1"/>
    </queryTableFields>
  </queryTableRefresh>
</queryTable>
</file>

<file path=xl/queryTables/queryTable32.xml><?xml version="1.0" encoding="utf-8"?>
<queryTable xmlns="http://schemas.openxmlformats.org/spreadsheetml/2006/main" name="ExternalData_32" removeDataOnSave="1" connectionId="31" autoFormatId="0" applyNumberFormats="0" applyBorderFormats="0" applyFontFormats="1" applyPatternFormats="1" applyAlignmentFormats="0" applyWidthHeightFormats="0">
  <queryTableRefresh preserveSortFilterLayout="0" nextId="2">
    <queryTableFields count="1">
      <queryTableField id="1" name="WAY OF RESTRUCTURE" tableColumnId="1"/>
    </queryTableFields>
  </queryTableRefresh>
</queryTable>
</file>

<file path=xl/queryTables/queryTable33.xml><?xml version="1.0" encoding="utf-8"?>
<queryTable xmlns="http://schemas.openxmlformats.org/spreadsheetml/2006/main" name="ExternalData_33" headers="0" removeDataOnSave="1" connectionId="7" autoFormatId="0" applyNumberFormats="0" applyBorderFormats="0" applyFontFormats="1" applyPatternFormats="1" applyAlignmentFormats="0" applyWidthHeightFormats="0">
  <queryTableRefresh preserveSortFilterLayout="0" headersInLastRefresh="0" nextId="2">
    <queryTableFields count="1">
      <queryTableField id="1" name="master_code" tableColumnId="1"/>
    </queryTableFields>
  </queryTableRefresh>
</queryTable>
</file>

<file path=xl/queryTables/queryTable34.xml><?xml version="1.0" encoding="utf-8"?>
<queryTable xmlns="http://schemas.openxmlformats.org/spreadsheetml/2006/main" name="ExternalData_34" connectionId="17" autoFormatId="0" applyNumberFormats="0" applyBorderFormats="0" applyFontFormats="1" applyPatternFormats="1" applyAlignmentFormats="0" applyWidthHeightFormats="0">
  <queryTableRefresh preserveSortFilterLayout="0" nextId="2">
    <queryTableFields count="1">
      <queryTableField id="1" name="INSURED BY" tableColumnId="1"/>
    </queryTableFields>
  </queryTableRefresh>
</queryTable>
</file>

<file path=xl/queryTables/queryTable35.xml><?xml version="1.0" encoding="utf-8"?>
<queryTable xmlns="http://schemas.openxmlformats.org/spreadsheetml/2006/main" name="ExternalData_35" connectionId="3" autoFormatId="0" applyNumberFormats="0" applyBorderFormats="0" applyFontFormats="1" applyPatternFormats="1" applyAlignmentFormats="0" applyWidthHeightFormats="0">
  <queryTableRefresh preserveSortFilterLayout="0" nextId="2">
    <queryTableFields count="1">
      <queryTableField id="1" name="ASSET REGION" tableColumnId="1"/>
    </queryTableFields>
  </queryTableRefresh>
</queryTable>
</file>

<file path=xl/queryTables/queryTable36.xml><?xml version="1.0" encoding="utf-8"?>
<queryTable xmlns="http://schemas.openxmlformats.org/spreadsheetml/2006/main" name="ExternalData_36" connectionId="8" autoFormatId="0" applyNumberFormats="0" applyBorderFormats="0" applyFontFormats="1" applyPatternFormats="1" applyAlignmentFormats="0" applyWidthHeightFormats="0">
  <queryTableRefresh preserveSortFilterLayout="0" nextId="2">
    <queryTableFields count="1">
      <queryTableField id="1" name="COVER PERIOD" tableColumnId="1"/>
    </queryTableFields>
  </queryTableRefresh>
</queryTable>
</file>

<file path=xl/queryTables/queryTable37.xml><?xml version="1.0" encoding="utf-8"?>
<queryTable xmlns="http://schemas.openxmlformats.org/spreadsheetml/2006/main" name="ExternalData_37" connectionId="25" autoFormatId="0" applyNumberFormats="0" applyBorderFormats="0" applyFontFormats="1" applyPatternFormats="1" applyAlignmentFormats="0" applyWidthHeightFormats="0">
  <queryTableRefresh preserveSortFilterLayout="0" nextId="2">
    <queryTableFields count="1">
      <queryTableField id="1" name="PAYMENT TYPE" tableColumnId="1"/>
    </queryTableFields>
  </queryTableRefresh>
</queryTable>
</file>

<file path=xl/queryTables/queryTable38.xml><?xml version="1.0" encoding="utf-8"?>
<queryTable xmlns="http://schemas.openxmlformats.org/spreadsheetml/2006/main" name="ExternalData_38" connectionId="2" autoFormatId="0" applyNumberFormats="0" applyBorderFormats="0" applyFontFormats="1" applyPatternFormats="1" applyAlignmentFormats="0" applyWidthHeightFormats="0">
  <queryTableRefresh preserveSortFilterLayout="0" nextId="2">
    <queryTableFields count="1">
      <queryTableField id="1" name="INSCO BRANCH NAME" tableColumnId="1"/>
    </queryTableFields>
  </queryTableRefresh>
</queryTable>
</file>

<file path=xl/queryTables/queryTable39.xml><?xml version="1.0" encoding="utf-8"?>
<queryTable xmlns="http://schemas.openxmlformats.org/spreadsheetml/2006/main" name="ExternalData_39" connectionId="16" autoFormatId="0" applyNumberFormats="0" applyBorderFormats="0" applyFontFormats="1" applyPatternFormats="1" applyAlignmentFormats="0" applyWidthHeightFormats="0">
  <queryTableRefresh preserveSortFilterLayout="0" nextId="2">
    <queryTableFields count="1">
      <queryTableField id="1" name="INSURANCE MAIN COVERAGE" tableColumnId="1"/>
    </queryTableFields>
  </queryTableRefresh>
</queryTable>
</file>

<file path=xl/queryTables/queryTable4.xml><?xml version="1.0" encoding="utf-8"?>
<queryTable xmlns="http://schemas.openxmlformats.org/spreadsheetml/2006/main" name="ExternalData_4" connectionId="38" autoFormatId="0" applyNumberFormats="0" applyBorderFormats="0" applyFontFormats="1" applyPatternFormats="1" applyAlignmentFormats="0" applyWidthHeightFormats="0">
  <queryTableRefresh preserveSortFilterLayout="0" nextId="3">
    <queryTableFields count="2">
      <queryTableField id="1" name="DEPARTMENT AML" tableColumnId="1"/>
      <queryTableField id="2" name="DEPARTMENT AML CODE" tableColumnId="2"/>
    </queryTableFields>
  </queryTableRefresh>
</queryTable>
</file>

<file path=xl/queryTables/queryTable40.xml><?xml version="1.0" encoding="utf-8"?>
<queryTable xmlns="http://schemas.openxmlformats.org/spreadsheetml/2006/main" name="ExternalData_40" connectionId="4" autoFormatId="0" applyNumberFormats="0" applyBorderFormats="0" applyFontFormats="1" applyPatternFormats="1" applyAlignmentFormats="0" applyWidthHeightFormats="0">
  <queryTableRefresh preserveSortFilterLayout="0" nextId="2">
    <queryTableFields count="1">
      <queryTableField id="1" name="Customer Relationship" tableColumnId="1"/>
    </queryTableFields>
  </queryTableRefresh>
</queryTable>
</file>

<file path=xl/queryTables/queryTable41.xml><?xml version="1.0" encoding="utf-8"?>
<queryTable xmlns="http://schemas.openxmlformats.org/spreadsheetml/2006/main" name="ExternalData_41" connectionId="23" autoFormatId="0" applyNumberFormats="0" applyBorderFormats="0" applyFontFormats="1" applyPatternFormats="1" applyAlignmentFormats="0" applyWidthHeightFormats="0">
  <queryTableRefresh preserveSortFilterLayout="0" nextId="2">
    <queryTableFields count="1">
      <queryTableField id="1" name="OWNERSHIP CODE" tableColumnId="1"/>
    </queryTableFields>
  </queryTableRefresh>
</queryTable>
</file>

<file path=xl/queryTables/queryTable42.xml><?xml version="1.0" encoding="utf-8"?>
<queryTable xmlns="http://schemas.openxmlformats.org/spreadsheetml/2006/main" name="ExternalData_42" connectionId="22" autoFormatId="0" applyNumberFormats="0" applyBorderFormats="0" applyFontFormats="1" applyPatternFormats="1" applyAlignmentFormats="0" applyWidthHeightFormats="0">
  <queryTableRefresh preserveSortFilterLayout="0" nextId="2">
    <queryTableFields count="1">
      <queryTableField id="1" name="Owner Type" tableColumnId="1"/>
    </queryTableFields>
  </queryTableRefresh>
</queryTable>
</file>

<file path=xl/queryTables/queryTable43.xml><?xml version="1.0" encoding="utf-8"?>
<queryTable xmlns="http://schemas.openxmlformats.org/spreadsheetml/2006/main" name="ExternalData_43" removeDataOnSave="1" connectionId="29" autoFormatId="0" applyNumberFormats="0" applyBorderFormats="0" applyFontFormats="1" applyPatternFormats="1" applyAlignmentFormats="0" applyWidthHeightFormats="0">
  <queryTableRefresh preserveSortFilterLayout="0" nextId="2">
    <queryTableFields count="1">
      <queryTableField id="1" name="Subsidy From Type" tableColumnId="1"/>
    </queryTableFields>
  </queryTableRefresh>
</queryTable>
</file>

<file path=xl/queryTables/queryTable44.xml><?xml version="1.0" encoding="utf-8"?>
<queryTable xmlns="http://schemas.openxmlformats.org/spreadsheetml/2006/main" name="ExternalData_44" connectionId="28" autoFormatId="0" applyNumberFormats="0" applyBorderFormats="0" applyFontFormats="1" applyPatternFormats="1" applyAlignmentFormats="0" applyWidthHeightFormats="0">
  <queryTableRefresh preserveSortFilterLayout="0" nextId="2">
    <queryTableFields count="1">
      <queryTableField id="1" name="Subsidy Allocation" tableColumnId="1"/>
    </queryTableFields>
  </queryTableRefresh>
</queryTable>
</file>

<file path=xl/queryTables/queryTable45.xml><?xml version="1.0" encoding="utf-8"?>
<queryTable xmlns="http://schemas.openxmlformats.org/spreadsheetml/2006/main" name="ExternalData_45" removeDataOnSave="1" connectionId="30" autoFormatId="0" applyNumberFormats="0" applyBorderFormats="0" applyFontFormats="1" applyPatternFormats="1" applyAlignmentFormats="0" applyWidthHeightFormats="0">
  <queryTableRefresh preserveSortFilterLayout="0" nextId="2">
    <queryTableFields count="1">
      <queryTableField id="1" name="Subsidy Source" tableColumnId="1"/>
    </queryTableFields>
  </queryTableRefresh>
</queryTable>
</file>

<file path=xl/queryTables/queryTable46.xml><?xml version="1.0" encoding="utf-8"?>
<queryTable xmlns="http://schemas.openxmlformats.org/spreadsheetml/2006/main" name="ExternalData_46" removeDataOnSave="1" connectionId="26" autoFormatId="0" applyNumberFormats="0" applyBorderFormats="0" applyFontFormats="1" applyPatternFormats="1" applyAlignmentFormats="0" applyWidthHeightFormats="0">
  <queryTableRefresh preserveSortFilterLayout="0" nextId="2">
    <queryTableFields count="1">
      <queryTableField id="1" name="Provision Calculation Base" tableColumnId="1"/>
    </queryTableFields>
  </queryTableRefresh>
</queryTable>
</file>

<file path=xl/queryTables/queryTable47.xml><?xml version="1.0" encoding="utf-8"?>
<queryTable xmlns="http://schemas.openxmlformats.org/spreadsheetml/2006/main" name="ExternalData_47" connectionId="13" autoFormatId="0" applyNumberFormats="0" applyBorderFormats="0" applyFontFormats="1" applyPatternFormats="1" applyAlignmentFormats="0" applyWidthHeightFormats="0">
  <queryTableRefresh preserveSortFilterLayout="0" nextId="2">
    <queryTableFields count="1">
      <queryTableField id="1" name="Grace Period Type" tableColumnId="1"/>
    </queryTableFields>
  </queryTableRefresh>
</queryTable>
</file>

<file path=xl/queryTables/queryTable48.xml><?xml version="1.0" encoding="utf-8"?>
<queryTable xmlns="http://schemas.openxmlformats.org/spreadsheetml/2006/main" name="ExternalData_48" connectionId="20" autoFormatId="0" applyNumberFormats="0" applyBorderFormats="0" applyFontFormats="1" applyPatternFormats="1" applyAlignmentFormats="0" applyWidthHeightFormats="0">
  <queryTableRefresh preserveSortFilterLayout="0" nextId="3">
    <queryTableFields count="2">
      <queryTableField id="1" name="JOB PROFESSION PROF" tableColumnId="1"/>
      <queryTableField id="2" name="JOB POSITION CODE" tableColumnId="2"/>
    </queryTableFields>
  </queryTableRefresh>
</queryTable>
</file>

<file path=xl/queryTables/queryTable49.xml><?xml version="1.0" encoding="utf-8"?>
<queryTable xmlns="http://schemas.openxmlformats.org/spreadsheetml/2006/main" name="ExternalData_49" connectionId="19" autoFormatId="0" applyNumberFormats="0" applyBorderFormats="0" applyFontFormats="1" applyPatternFormats="1" applyAlignmentFormats="0" applyWidthHeightFormats="0">
  <queryTableRefresh preserveSortFilterLayout="0" nextId="3">
    <queryTableFields count="2">
      <queryTableField id="1" name="JOB PROFESSION NONPROF" tableColumnId="1"/>
      <queryTableField id="2" name="JOB POSITION CODE" tableColumnId="2"/>
    </queryTableFields>
  </queryTableRefresh>
</queryTable>
</file>

<file path=xl/queryTables/queryTable5.xml><?xml version="1.0" encoding="utf-8"?>
<queryTable xmlns="http://schemas.openxmlformats.org/spreadsheetml/2006/main" name="ExternalData_5" connectionId="33" autoFormatId="0" applyNumberFormats="0" applyBorderFormats="0" applyFontFormats="1" applyPatternFormats="1" applyAlignmentFormats="0" applyWidthHeightFormats="0">
  <queryTableRefresh preserveSortFilterLayout="0" nextId="3">
    <queryTableFields count="2">
      <queryTableField id="1" name="AUTHORITY AML" tableColumnId="1"/>
      <queryTableField id="2" name="AUTHORITY AML2" tableColumnId="2"/>
    </queryTableFields>
  </queryTableRefresh>
</queryTable>
</file>

<file path=xl/queryTables/queryTable50.xml><?xml version="1.0" encoding="utf-8"?>
<queryTable xmlns="http://schemas.openxmlformats.org/spreadsheetml/2006/main" name="ExternalData_50" connectionId="21" autoFormatId="0" applyNumberFormats="0" applyBorderFormats="0" applyFontFormats="1" applyPatternFormats="1" applyAlignmentFormats="0" applyWidthHeightFormats="0">
  <queryTableRefresh preserveSortFilterLayout="0" nextId="3">
    <queryTableFields count="2">
      <queryTableField id="1" name="JOB PROFESSION SME" tableColumnId="1"/>
      <queryTableField id="2" name="JOB POSITION CODE" tableColumnId="2"/>
    </queryTableFields>
  </queryTableRefresh>
</queryTable>
</file>

<file path=xl/queryTables/queryTable51.xml><?xml version="1.0" encoding="utf-8"?>
<queryTable xmlns="http://schemas.openxmlformats.org/spreadsheetml/2006/main" name="ExternalData_51" connectionId="51" autoFormatId="0" applyNumberFormats="0" applyBorderFormats="0" applyFontFormats="1" applyPatternFormats="1" applyAlignmentFormats="0" applyWidthHeightFormats="0">
  <queryTableRefresh preserveSortFilterLayout="0" nextId="3">
    <queryTableFields count="2">
      <queryTableField id="1" name="JOB PROFESSION" tableColumnId="1"/>
      <queryTableField id="2" name="JOB POSITION CODE" tableColumnId="2"/>
    </queryTableFields>
  </queryTableRefresh>
</queryTable>
</file>

<file path=xl/queryTables/queryTable6.xml><?xml version="1.0" encoding="utf-8"?>
<queryTable xmlns="http://schemas.openxmlformats.org/spreadsheetml/2006/main" name="ExternalData_6" removeDataOnSave="1" connectionId="43" autoFormatId="0" applyNumberFormats="0" applyBorderFormats="0" applyFontFormats="1" applyPatternFormats="1" applyAlignmentFormats="0" applyWidthHeightFormats="0">
  <queryTableRefresh preserveSortFilterLayout="0" nextId="2">
    <queryTableFields count="1">
      <queryTableField id="1" name="ID TYPE" tableColumnId="1"/>
    </queryTableFields>
  </queryTableRefresh>
</queryTable>
</file>

<file path=xl/queryTables/queryTable7.xml><?xml version="1.0" encoding="utf-8"?>
<queryTable xmlns="http://schemas.openxmlformats.org/spreadsheetml/2006/main" name="ExternalData_7" removeDataOnSave="1" connectionId="47" autoFormatId="0" applyNumberFormats="0" applyBorderFormats="0" applyFontFormats="1" applyPatternFormats="1" applyAlignmentFormats="0" applyWidthHeightFormats="0">
  <queryTableRefresh preserveSortFilterLayout="0" nextId="2">
    <queryTableFields count="1">
      <queryTableField id="1" name="MARITAL STATUS" tableColumnId="1"/>
    </queryTableFields>
  </queryTableRefresh>
</queryTable>
</file>

<file path=xl/queryTables/queryTable8.xml><?xml version="1.0" encoding="utf-8"?>
<queryTable xmlns="http://schemas.openxmlformats.org/spreadsheetml/2006/main" name="ExternalData_8" connectionId="48" autoFormatId="0" applyNumberFormats="0" applyBorderFormats="0" applyFontFormats="1" applyPatternFormats="1" applyAlignmentFormats="0" applyWidthHeightFormats="0">
  <queryTableRefresh preserveSortFilterLayout="0" nextId="2">
    <queryTableFields count="1">
      <queryTableField id="1" name="NATIONALITY" tableColumnId="1"/>
    </queryTableFields>
  </queryTableRefresh>
</queryTable>
</file>

<file path=xl/queryTables/queryTable9.xml><?xml version="1.0" encoding="utf-8"?>
<queryTable xmlns="http://schemas.openxmlformats.org/spreadsheetml/2006/main" name="ExternalData_9" connectionId="49" autoFormatId="0" applyNumberFormats="0" applyBorderFormats="0" applyFontFormats="1" applyPatternFormats="1" applyAlignmentFormats="0" applyWidthHeightFormats="0">
  <queryTableRefresh preserveSortFilterLayout="0" nextId="2">
    <queryTableFields count="1">
      <queryTableField id="1" name="OWNERSHIP"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22.xml"/></Relationships>
</file>

<file path=xl/tables/_rels/table23.xml.rels><?xml version="1.0" encoding="UTF-8" standalone="yes"?>
<Relationships xmlns="http://schemas.openxmlformats.org/package/2006/relationships"><Relationship Id="rId1" Type="http://schemas.openxmlformats.org/officeDocument/2006/relationships/queryTable" Target="../queryTables/queryTable23.xml"/></Relationships>
</file>

<file path=xl/tables/_rels/table24.xml.rels><?xml version="1.0" encoding="UTF-8" standalone="yes"?>
<Relationships xmlns="http://schemas.openxmlformats.org/package/2006/relationships"><Relationship Id="rId1" Type="http://schemas.openxmlformats.org/officeDocument/2006/relationships/queryTable" Target="../queryTables/queryTable24.xml"/></Relationships>
</file>

<file path=xl/tables/_rels/table25.xml.rels><?xml version="1.0" encoding="UTF-8" standalone="yes"?>
<Relationships xmlns="http://schemas.openxmlformats.org/package/2006/relationships"><Relationship Id="rId1" Type="http://schemas.openxmlformats.org/officeDocument/2006/relationships/queryTable" Target="../queryTables/queryTable25.xml"/></Relationships>
</file>

<file path=xl/tables/_rels/table26.xml.rels><?xml version="1.0" encoding="UTF-8" standalone="yes"?>
<Relationships xmlns="http://schemas.openxmlformats.org/package/2006/relationships"><Relationship Id="rId1" Type="http://schemas.openxmlformats.org/officeDocument/2006/relationships/queryTable" Target="../queryTables/queryTable26.xml"/></Relationships>
</file>

<file path=xl/tables/_rels/table27.xml.rels><?xml version="1.0" encoding="UTF-8" standalone="yes"?>
<Relationships xmlns="http://schemas.openxmlformats.org/package/2006/relationships"><Relationship Id="rId1" Type="http://schemas.openxmlformats.org/officeDocument/2006/relationships/queryTable" Target="../queryTables/queryTable27.xml"/></Relationships>
</file>

<file path=xl/tables/_rels/table28.xml.rels><?xml version="1.0" encoding="UTF-8" standalone="yes"?>
<Relationships xmlns="http://schemas.openxmlformats.org/package/2006/relationships"><Relationship Id="rId1" Type="http://schemas.openxmlformats.org/officeDocument/2006/relationships/queryTable" Target="../queryTables/queryTable28.xml"/></Relationships>
</file>

<file path=xl/tables/_rels/table29.xml.rels><?xml version="1.0" encoding="UTF-8" standalone="yes"?>
<Relationships xmlns="http://schemas.openxmlformats.org/package/2006/relationships"><Relationship Id="rId1" Type="http://schemas.openxmlformats.org/officeDocument/2006/relationships/queryTable" Target="../queryTables/queryTable2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30.xml.rels><?xml version="1.0" encoding="UTF-8" standalone="yes"?>
<Relationships xmlns="http://schemas.openxmlformats.org/package/2006/relationships"><Relationship Id="rId1" Type="http://schemas.openxmlformats.org/officeDocument/2006/relationships/queryTable" Target="../queryTables/queryTable30.xml"/></Relationships>
</file>

<file path=xl/tables/_rels/table31.xml.rels><?xml version="1.0" encoding="UTF-8" standalone="yes"?>
<Relationships xmlns="http://schemas.openxmlformats.org/package/2006/relationships"><Relationship Id="rId1" Type="http://schemas.openxmlformats.org/officeDocument/2006/relationships/queryTable" Target="../queryTables/queryTable31.xml"/></Relationships>
</file>

<file path=xl/tables/_rels/table32.xml.rels><?xml version="1.0" encoding="UTF-8" standalone="yes"?>
<Relationships xmlns="http://schemas.openxmlformats.org/package/2006/relationships"><Relationship Id="rId1" Type="http://schemas.openxmlformats.org/officeDocument/2006/relationships/queryTable" Target="../queryTables/queryTable32.xml"/></Relationships>
</file>

<file path=xl/tables/_rels/table33.xml.rels><?xml version="1.0" encoding="UTF-8" standalone="yes"?>
<Relationships xmlns="http://schemas.openxmlformats.org/package/2006/relationships"><Relationship Id="rId1" Type="http://schemas.openxmlformats.org/officeDocument/2006/relationships/queryTable" Target="../queryTables/queryTable33.xml"/></Relationships>
</file>

<file path=xl/tables/_rels/table34.xml.rels><?xml version="1.0" encoding="UTF-8" standalone="yes"?>
<Relationships xmlns="http://schemas.openxmlformats.org/package/2006/relationships"><Relationship Id="rId1" Type="http://schemas.openxmlformats.org/officeDocument/2006/relationships/queryTable" Target="../queryTables/queryTable34.xml"/></Relationships>
</file>

<file path=xl/tables/_rels/table35.xml.rels><?xml version="1.0" encoding="UTF-8" standalone="yes"?>
<Relationships xmlns="http://schemas.openxmlformats.org/package/2006/relationships"><Relationship Id="rId1" Type="http://schemas.openxmlformats.org/officeDocument/2006/relationships/queryTable" Target="../queryTables/queryTable35.xml"/></Relationships>
</file>

<file path=xl/tables/_rels/table36.xml.rels><?xml version="1.0" encoding="UTF-8" standalone="yes"?>
<Relationships xmlns="http://schemas.openxmlformats.org/package/2006/relationships"><Relationship Id="rId1" Type="http://schemas.openxmlformats.org/officeDocument/2006/relationships/queryTable" Target="../queryTables/queryTable36.xml"/></Relationships>
</file>

<file path=xl/tables/_rels/table37.xml.rels><?xml version="1.0" encoding="UTF-8" standalone="yes"?>
<Relationships xmlns="http://schemas.openxmlformats.org/package/2006/relationships"><Relationship Id="rId1" Type="http://schemas.openxmlformats.org/officeDocument/2006/relationships/queryTable" Target="../queryTables/queryTable37.xml"/></Relationships>
</file>

<file path=xl/tables/_rels/table38.xml.rels><?xml version="1.0" encoding="UTF-8" standalone="yes"?>
<Relationships xmlns="http://schemas.openxmlformats.org/package/2006/relationships"><Relationship Id="rId1" Type="http://schemas.openxmlformats.org/officeDocument/2006/relationships/queryTable" Target="../queryTables/queryTable38.xml"/></Relationships>
</file>

<file path=xl/tables/_rels/table39.xml.rels><?xml version="1.0" encoding="UTF-8" standalone="yes"?>
<Relationships xmlns="http://schemas.openxmlformats.org/package/2006/relationships"><Relationship Id="rId1" Type="http://schemas.openxmlformats.org/officeDocument/2006/relationships/queryTable" Target="../queryTables/queryTable39.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40.xml.rels><?xml version="1.0" encoding="UTF-8" standalone="yes"?>
<Relationships xmlns="http://schemas.openxmlformats.org/package/2006/relationships"><Relationship Id="rId1" Type="http://schemas.openxmlformats.org/officeDocument/2006/relationships/queryTable" Target="../queryTables/queryTable40.xml"/></Relationships>
</file>

<file path=xl/tables/_rels/table41.xml.rels><?xml version="1.0" encoding="UTF-8" standalone="yes"?>
<Relationships xmlns="http://schemas.openxmlformats.org/package/2006/relationships"><Relationship Id="rId1" Type="http://schemas.openxmlformats.org/officeDocument/2006/relationships/queryTable" Target="../queryTables/queryTable41.xml"/></Relationships>
</file>

<file path=xl/tables/_rels/table42.xml.rels><?xml version="1.0" encoding="UTF-8" standalone="yes"?>
<Relationships xmlns="http://schemas.openxmlformats.org/package/2006/relationships"><Relationship Id="rId1" Type="http://schemas.openxmlformats.org/officeDocument/2006/relationships/queryTable" Target="../queryTables/queryTable42.xml"/></Relationships>
</file>

<file path=xl/tables/_rels/table43.xml.rels><?xml version="1.0" encoding="UTF-8" standalone="yes"?>
<Relationships xmlns="http://schemas.openxmlformats.org/package/2006/relationships"><Relationship Id="rId1" Type="http://schemas.openxmlformats.org/officeDocument/2006/relationships/queryTable" Target="../queryTables/queryTable43.xml"/></Relationships>
</file>

<file path=xl/tables/_rels/table44.xml.rels><?xml version="1.0" encoding="UTF-8" standalone="yes"?>
<Relationships xmlns="http://schemas.openxmlformats.org/package/2006/relationships"><Relationship Id="rId1" Type="http://schemas.openxmlformats.org/officeDocument/2006/relationships/queryTable" Target="../queryTables/queryTable44.xml"/></Relationships>
</file>

<file path=xl/tables/_rels/table45.xml.rels><?xml version="1.0" encoding="UTF-8" standalone="yes"?>
<Relationships xmlns="http://schemas.openxmlformats.org/package/2006/relationships"><Relationship Id="rId1" Type="http://schemas.openxmlformats.org/officeDocument/2006/relationships/queryTable" Target="../queryTables/queryTable45.xml"/></Relationships>
</file>

<file path=xl/tables/_rels/table46.xml.rels><?xml version="1.0" encoding="UTF-8" standalone="yes"?>
<Relationships xmlns="http://schemas.openxmlformats.org/package/2006/relationships"><Relationship Id="rId1" Type="http://schemas.openxmlformats.org/officeDocument/2006/relationships/queryTable" Target="../queryTables/queryTable46.xml"/></Relationships>
</file>

<file path=xl/tables/_rels/table47.xml.rels><?xml version="1.0" encoding="UTF-8" standalone="yes"?>
<Relationships xmlns="http://schemas.openxmlformats.org/package/2006/relationships"><Relationship Id="rId1" Type="http://schemas.openxmlformats.org/officeDocument/2006/relationships/queryTable" Target="../queryTables/queryTable47.xml"/></Relationships>
</file>

<file path=xl/tables/_rels/table48.xml.rels><?xml version="1.0" encoding="UTF-8" standalone="yes"?>
<Relationships xmlns="http://schemas.openxmlformats.org/package/2006/relationships"><Relationship Id="rId1" Type="http://schemas.openxmlformats.org/officeDocument/2006/relationships/queryTable" Target="../queryTables/queryTable48.xml"/></Relationships>
</file>

<file path=xl/tables/_rels/table49.xml.rels><?xml version="1.0" encoding="UTF-8" standalone="yes"?>
<Relationships xmlns="http://schemas.openxmlformats.org/package/2006/relationships"><Relationship Id="rId1" Type="http://schemas.openxmlformats.org/officeDocument/2006/relationships/queryTable" Target="../queryTables/queryTable49.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50.xml.rels><?xml version="1.0" encoding="UTF-8" standalone="yes"?>
<Relationships xmlns="http://schemas.openxmlformats.org/package/2006/relationships"><Relationship Id="rId1" Type="http://schemas.openxmlformats.org/officeDocument/2006/relationships/queryTable" Target="../queryTables/queryTable50.xml"/></Relationships>
</file>

<file path=xl/tables/_rels/table51.xml.rels><?xml version="1.0" encoding="UTF-8" standalone="yes"?>
<Relationships xmlns="http://schemas.openxmlformats.org/package/2006/relationships"><Relationship Id="rId1" Type="http://schemas.openxmlformats.org/officeDocument/2006/relationships/queryTable" Target="../queryTables/queryTable51.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QueryJobProfessionEmployee" displayName="QueryJobProfessionEmployee" ref="A1:B43" tableType="queryTable" totalsRowShown="0">
  <autoFilter ref="A1:B43"/>
  <tableColumns count="2">
    <tableColumn id="1" uniqueName="1" name="JOB PROFESSION EMP" queryTableFieldId="1" dataDxfId="461"/>
    <tableColumn id="2" uniqueName="2" name="JOB POSITION CODE" queryTableFieldId="2" dataDxfId="460"/>
  </tableColumns>
  <tableStyleInfo name="TableStyleMedium7" showFirstColumn="0" showLastColumn="0" showRowStripes="1" showColumnStripes="0"/>
</table>
</file>

<file path=xl/tables/table10.xml><?xml version="1.0" encoding="utf-8"?>
<table xmlns="http://schemas.openxmlformats.org/spreadsheetml/2006/main" id="10" name="QueryGuarantorRelationshipPersonal" displayName="QueryGuarantorRelationshipPersonal" ref="AB1:AB14" tableType="queryTable" totalsRowShown="0">
  <autoFilter ref="AB1:AB14"/>
  <tableColumns count="1">
    <tableColumn id="1" uniqueName="1" name="GUARANTOR_RELATIONSHIP_PERSONAL" queryTableFieldId="1" dataDxfId="447"/>
  </tableColumns>
  <tableStyleInfo name="TableStyleMedium7" showFirstColumn="0" showLastColumn="0" showRowStripes="1" showColumnStripes="0"/>
</table>
</file>

<file path=xl/tables/table11.xml><?xml version="1.0" encoding="utf-8"?>
<table xmlns="http://schemas.openxmlformats.org/spreadsheetml/2006/main" id="11" name="QueryGender" displayName="QueryGender" ref="AD1:AD3" tableType="queryTable" totalsRowShown="0">
  <autoFilter ref="AD1:AD3"/>
  <tableColumns count="1">
    <tableColumn id="1" uniqueName="1" name="GENDER" queryTableFieldId="1" dataDxfId="446"/>
  </tableColumns>
  <tableStyleInfo name="TableStyleMedium7" showFirstColumn="0" showLastColumn="0" showRowStripes="1" showColumnStripes="0"/>
</table>
</file>

<file path=xl/tables/table12.xml><?xml version="1.0" encoding="utf-8"?>
<table xmlns="http://schemas.openxmlformats.org/spreadsheetml/2006/main" id="12" name="QueryCustomerModelPersonal" displayName="QueryCustomerModelPersonal" ref="AF1:AF5" tableType="queryTable" totalsRowShown="0">
  <autoFilter ref="AF1:AF5"/>
  <tableColumns count="1">
    <tableColumn id="1" uniqueName="1" name="CUSTOMER MODEL PERSONAL" queryTableFieldId="1" dataDxfId="445"/>
  </tableColumns>
  <tableStyleInfo name="TableStyleMedium7" showFirstColumn="0" showLastColumn="0" showRowStripes="1" showColumnStripes="0"/>
</table>
</file>

<file path=xl/tables/table13.xml><?xml version="1.0" encoding="utf-8"?>
<table xmlns="http://schemas.openxmlformats.org/spreadsheetml/2006/main" id="13" name="QueryGuarantorRelationshipCompany" displayName="QueryGuarantorRelationshipCompany" ref="AH1:AH7" tableType="queryTable" totalsRowShown="0">
  <autoFilter ref="AH1:AH7"/>
  <tableColumns count="1">
    <tableColumn id="1" uniqueName="1" name="GUARANTOR_RELATIONSHIP_COMPANY" queryTableFieldId="1" dataDxfId="444"/>
  </tableColumns>
  <tableStyleInfo name="TableStyleMedium7" showFirstColumn="0" showLastColumn="0" showRowStripes="1" showColumnStripes="0"/>
</table>
</file>

<file path=xl/tables/table14.xml><?xml version="1.0" encoding="utf-8"?>
<table xmlns="http://schemas.openxmlformats.org/spreadsheetml/2006/main" id="14" name="QueryCustomerModelCompany" displayName="QueryCustomerModelCompany" ref="AJ1:AJ3" tableType="queryTable" totalsRowShown="0">
  <autoFilter ref="AJ1:AJ3"/>
  <tableColumns count="1">
    <tableColumn id="1" uniqueName="1" name="CUSTOMER MODEL COMPANY" queryTableFieldId="1" dataDxfId="443"/>
  </tableColumns>
  <tableStyleInfo name="TableStyleMedium7" showFirstColumn="0" showLastColumn="0" showRowStripes="1" showColumnStripes="0"/>
</table>
</file>

<file path=xl/tables/table15.xml><?xml version="1.0" encoding="utf-8"?>
<table xmlns="http://schemas.openxmlformats.org/spreadsheetml/2006/main" id="15" name="QueryCompanyType" displayName="QueryCompanyType" ref="AL1:AL6" tableType="queryTable" totalsRowShown="0">
  <autoFilter ref="AL1:AL6"/>
  <tableColumns count="1">
    <tableColumn id="1" uniqueName="1" name="COMPANY TYPE" queryTableFieldId="1" dataDxfId="442"/>
  </tableColumns>
  <tableStyleInfo name="TableStyleMedium7" showFirstColumn="0" showLastColumn="0" showRowStripes="1" showColumnStripes="0"/>
</table>
</file>

<file path=xl/tables/table16.xml><?xml version="1.0" encoding="utf-8"?>
<table xmlns="http://schemas.openxmlformats.org/spreadsheetml/2006/main" id="16" name="QueryLifeInscoBranchName" displayName="QueryLifeInscoBranchName" ref="AN1:AN30" tableType="queryTable" totalsRowShown="0">
  <autoFilter ref="AN1:AN30"/>
  <tableColumns count="1">
    <tableColumn id="1" uniqueName="1" name="LIFE INSCO BRANCH NAME" queryTableFieldId="1" dataDxfId="441"/>
  </tableColumns>
  <tableStyleInfo name="TableStyleMedium7" showFirstColumn="0" showLastColumn="0" showRowStripes="1" showColumnStripes="0"/>
</table>
</file>

<file path=xl/tables/table17.xml><?xml version="1.0" encoding="utf-8"?>
<table xmlns="http://schemas.openxmlformats.org/spreadsheetml/2006/main" id="17" name="QueryPremiumPaymentMethod" displayName="QueryPremiumPaymentMethod" ref="AP1:AP4" tableType="queryTable" totalsRowShown="0">
  <autoFilter ref="AP1:AP4"/>
  <tableColumns count="1">
    <tableColumn id="1" uniqueName="1" name="Premium Payment Method" queryTableFieldId="1" dataDxfId="440"/>
  </tableColumns>
  <tableStyleInfo name="TableStyleMedium7" showFirstColumn="0" showLastColumn="0" showRowStripes="1" showColumnStripes="0"/>
</table>
</file>

<file path=xl/tables/table18.xml><?xml version="1.0" encoding="utf-8"?>
<table xmlns="http://schemas.openxmlformats.org/spreadsheetml/2006/main" id="18" name="QueryEconomicSectorSLIK" displayName="QueryEconomicSectorSLIK" ref="AR1:AS476" tableType="queryTable" totalsRowShown="0">
  <autoFilter ref="AR1:AS476"/>
  <tableColumns count="2">
    <tableColumn id="1" uniqueName="1" name="ECONOMIC SECTOR NAME" queryTableFieldId="1" dataDxfId="439"/>
    <tableColumn id="2" uniqueName="2" name="ECONOMIC SECTOR CODE" queryTableFieldId="2" dataDxfId="438"/>
  </tableColumns>
  <tableStyleInfo name="TableStyleMedium7" showFirstColumn="0" showLastColumn="0" showRowStripes="1" showColumnStripes="0"/>
</table>
</file>

<file path=xl/tables/table19.xml><?xml version="1.0" encoding="utf-8"?>
<table xmlns="http://schemas.openxmlformats.org/spreadsheetml/2006/main" id="19" name="Query_Ref_Master_App_Data" displayName="Query_Ref_Master_App_Data" ref="AU1:AV5" tableType="queryTable" totalsRowShown="0">
  <autoFilter ref="AU1:AV5"/>
  <tableColumns count="2">
    <tableColumn id="1" uniqueName="1" name="REF MASTER APPDATA DESCRIPTION" queryTableFieldId="1" dataDxfId="437"/>
    <tableColumn id="2" uniqueName="2" name="REF MASTER APPDATA CODE" queryTableFieldId="2" dataDxfId="436"/>
  </tableColumns>
  <tableStyleInfo name="TableStyleMedium7" showFirstColumn="0" showLastColumn="0" showRowStripes="1" showColumnStripes="0"/>
</table>
</file>

<file path=xl/tables/table2.xml><?xml version="1.0" encoding="utf-8"?>
<table xmlns="http://schemas.openxmlformats.org/spreadsheetml/2006/main" id="2" name="QueryCountry" displayName="QueryCountry" ref="E1:F242" tableType="queryTable" totalsRowShown="0">
  <autoFilter ref="E1:F242"/>
  <tableColumns count="2">
    <tableColumn id="1" uniqueName="1" name="COUNTRY NAME" queryTableFieldId="1" dataDxfId="459"/>
    <tableColumn id="2" uniqueName="2" name="COUNTRY CODE" queryTableFieldId="2" dataDxfId="458"/>
  </tableColumns>
  <tableStyleInfo name="TableStyleMedium7" showFirstColumn="0" showLastColumn="0" showRowStripes="1" showColumnStripes="0"/>
</table>
</file>

<file path=xl/tables/table20.xml><?xml version="1.0" encoding="utf-8"?>
<table xmlns="http://schemas.openxmlformats.org/spreadsheetml/2006/main" id="20" name="Query_Application_Source" displayName="Query_Application_Source" ref="AX1:AX16" tableType="queryTable" totalsRowShown="0">
  <autoFilter ref="AX1:AX16"/>
  <tableColumns count="1">
    <tableColumn id="1" uniqueName="1" name="APPLICATION SOURCE" queryTableFieldId="1" dataDxfId="435"/>
  </tableColumns>
  <tableStyleInfo name="TableStyleMedium7" showFirstColumn="0" showLastColumn="0" showRowStripes="1" showColumnStripes="0"/>
</table>
</file>

<file path=xl/tables/table21.xml><?xml version="1.0" encoding="utf-8"?>
<table xmlns="http://schemas.openxmlformats.org/spreadsheetml/2006/main" id="21" name="Query_First_Installment_Type" displayName="Query_First_Installment_Type" ref="AZ1:AZ3" tableType="queryTable" totalsRowShown="0">
  <autoFilter ref="AZ1:AZ3"/>
  <tableColumns count="1">
    <tableColumn id="1" uniqueName="1" name="FIRST INSTALLMENT TYPE" queryTableFieldId="1" dataDxfId="434"/>
  </tableColumns>
  <tableStyleInfo name="TableStyleMedium7" showFirstColumn="0" showLastColumn="0" showRowStripes="1" showColumnStripes="0"/>
</table>
</file>

<file path=xl/tables/table22.xml><?xml version="1.0" encoding="utf-8"?>
<table xmlns="http://schemas.openxmlformats.org/spreadsheetml/2006/main" id="22" name="Query_Payment_Frequency" displayName="Query_Payment_Frequency" ref="BB1:BB17" tableType="queryTable" totalsRowShown="0">
  <autoFilter ref="BB1:BB17"/>
  <tableColumns count="1">
    <tableColumn id="1" uniqueName="1" name="PAYMENT FREQUENCY" queryTableFieldId="1" dataDxfId="433"/>
  </tableColumns>
  <tableStyleInfo name="TableStyleMedium7" showFirstColumn="0" showLastColumn="0" showRowStripes="1" showColumnStripes="0"/>
</table>
</file>

<file path=xl/tables/table23.xml><?xml version="1.0" encoding="utf-8"?>
<table xmlns="http://schemas.openxmlformats.org/spreadsheetml/2006/main" id="23" name="Query_DP_Source_Payment_Type" displayName="Query_DP_Source_Payment_Type" ref="BD1:BD10" tableType="queryTable" totalsRowShown="0">
  <autoFilter ref="BD1:BD10"/>
  <tableColumns count="1">
    <tableColumn id="1" uniqueName="1" name="DP SOURCE PAYMENT TYPE" queryTableFieldId="1" dataDxfId="432"/>
  </tableColumns>
  <tableStyleInfo name="TableStyleMedium7" showFirstColumn="0" showLastColumn="0" showRowStripes="1" showColumnStripes="0"/>
</table>
</file>

<file path=xl/tables/table24.xml><?xml version="1.0" encoding="utf-8"?>
<table xmlns="http://schemas.openxmlformats.org/spreadsheetml/2006/main" id="24" name="Query_Interest_Type" displayName="Query_Interest_Type" ref="BF1:BF3" tableType="queryTable" totalsRowShown="0">
  <autoFilter ref="BF1:BF3"/>
  <tableColumns count="1">
    <tableColumn id="1" uniqueName="1" name="Interest Type" queryTableFieldId="1" dataDxfId="431"/>
  </tableColumns>
  <tableStyleInfo name="TableStyleMedium7" showFirstColumn="0" showLastColumn="0" showRowStripes="1" showColumnStripes="0"/>
</table>
</file>

<file path=xl/tables/table25.xml><?xml version="1.0" encoding="utf-8"?>
<table xmlns="http://schemas.openxmlformats.org/spreadsheetml/2006/main" id="25" name="Query_Installment_Scheme" displayName="Query_Installment_Scheme" ref="BH1:BH8" tableType="queryTable" totalsRowShown="0">
  <autoFilter ref="BH1:BH8"/>
  <tableColumns count="1">
    <tableColumn id="1" uniqueName="1" name="INSTALLMENT SCHEME" queryTableFieldId="1" dataDxfId="430"/>
  </tableColumns>
  <tableStyleInfo name="TableStyleMedium7" showFirstColumn="0" showLastColumn="0" showRowStripes="1" showColumnStripes="0"/>
</table>
</file>

<file path=xl/tables/table26.xml><?xml version="1.0" encoding="utf-8"?>
<table xmlns="http://schemas.openxmlformats.org/spreadsheetml/2006/main" id="26" name="Query_Floating_Period" displayName="Query_Floating_Period" ref="BJ1:BJ17" tableType="queryTable" totalsRowShown="0">
  <autoFilter ref="BJ1:BJ17"/>
  <tableColumns count="1">
    <tableColumn id="1" uniqueName="1" name="FLOATING PERIOD" queryTableFieldId="1" dataDxfId="429"/>
  </tableColumns>
  <tableStyleInfo name="TableStyleMedium7" showFirstColumn="0" showLastColumn="0" showRowStripes="1" showColumnStripes="0"/>
</table>
</file>

<file path=xl/tables/table27.xml><?xml version="1.0" encoding="utf-8"?>
<table xmlns="http://schemas.openxmlformats.org/spreadsheetml/2006/main" id="27" name="Query_WOP" displayName="Query_WOP" ref="BL1:BL6" tableType="queryTable" totalsRowShown="0">
  <autoFilter ref="BL1:BL6"/>
  <tableColumns count="1">
    <tableColumn id="1" uniqueName="1" name="WOP" queryTableFieldId="1" dataDxfId="428"/>
  </tableColumns>
  <tableStyleInfo name="TableStyleMedium7" showFirstColumn="0" showLastColumn="0" showRowStripes="1" showColumnStripes="0"/>
</table>
</file>

<file path=xl/tables/table28.xml><?xml version="1.0" encoding="utf-8"?>
<table xmlns="http://schemas.openxmlformats.org/spreadsheetml/2006/main" id="28" name="Query_Customer_Notification" displayName="Query_Customer_Notification" ref="BN1:BN4" tableType="queryTable" totalsRowShown="0">
  <autoFilter ref="BN1:BN4"/>
  <tableColumns count="1">
    <tableColumn id="1" uniqueName="1" name="CUSTOMER NOTIFICATION BY" queryTableFieldId="1" dataDxfId="427"/>
  </tableColumns>
  <tableStyleInfo name="TableStyleMedium7" showFirstColumn="0" showLastColumn="0" showRowStripes="1" showColumnStripes="0"/>
</table>
</file>

<file path=xl/tables/table29.xml><?xml version="1.0" encoding="utf-8"?>
<table xmlns="http://schemas.openxmlformats.org/spreadsheetml/2006/main" id="29" name="Query_Installment_Source_Payment_Type" displayName="Query_Installment_Source_Payment_Type" ref="BP1:BP10" tableType="queryTable" totalsRowShown="0">
  <autoFilter ref="BP1:BP10"/>
  <tableColumns count="1">
    <tableColumn id="1" uniqueName="1" name="INSTALLMENT SOURCE PAYMENT TYPE" queryTableFieldId="1" dataDxfId="426"/>
  </tableColumns>
  <tableStyleInfo name="TableStyleMedium7" showFirstColumn="0" showLastColumn="0" showRowStripes="1" showColumnStripes="0"/>
</table>
</file>

<file path=xl/tables/table3.xml><?xml version="1.0" encoding="utf-8"?>
<table xmlns="http://schemas.openxmlformats.org/spreadsheetml/2006/main" id="3" name="QueryJobPosition" displayName="QueryJobPosition" ref="I1:J30" tableType="queryTable" totalsRowShown="0">
  <autoFilter ref="I1:J30"/>
  <tableColumns count="2">
    <tableColumn id="1" uniqueName="1" name="JOB POSITION NAME" queryTableFieldId="1" dataDxfId="457"/>
    <tableColumn id="2" uniqueName="2" name="JOB POSITION CODE" queryTableFieldId="2" dataDxfId="456"/>
  </tableColumns>
  <tableStyleInfo name="TableStyleMedium7" showFirstColumn="0" showLastColumn="0" showRowStripes="1" showColumnStripes="0"/>
</table>
</file>

<file path=xl/tables/table30.xml><?xml version="1.0" encoding="utf-8"?>
<table xmlns="http://schemas.openxmlformats.org/spreadsheetml/2006/main" id="31" name="Query_Copy_Address_From_App_Data_Personal" displayName="Query_Copy_Address_From_App_Data_Personal" ref="BR3:BR11" tableType="queryTable" headerRowCount="0" totalsRowShown="0">
  <tableColumns count="1">
    <tableColumn id="1" uniqueName="1" name="descr" queryTableFieldId="1" dataDxfId="425"/>
  </tableColumns>
  <tableStyleInfo name="TableStyleMedium7" showFirstColumn="0" showLastColumn="0" showRowStripes="1" showColumnStripes="0"/>
</table>
</file>

<file path=xl/tables/table31.xml><?xml version="1.0" encoding="utf-8"?>
<table xmlns="http://schemas.openxmlformats.org/spreadsheetml/2006/main" id="32" name="Query_Characteristic_Of_Credit" displayName="Query_Characteristic_Of_Credit" ref="BT1:BT3" tableType="queryTable" totalsRowShown="0">
  <autoFilter ref="BT1:BT3"/>
  <tableColumns count="1">
    <tableColumn id="1" uniqueName="1" name="CHARACTERISTIC OF CREDIT" queryTableFieldId="1" dataDxfId="424"/>
  </tableColumns>
  <tableStyleInfo name="TableStyleMedium7" showFirstColumn="0" showLastColumn="0" showRowStripes="1" showColumnStripes="0"/>
</table>
</file>

<file path=xl/tables/table32.xml><?xml version="1.0" encoding="utf-8"?>
<table xmlns="http://schemas.openxmlformats.org/spreadsheetml/2006/main" id="33" name="Query_Way_Of_Restructure" displayName="Query_Way_Of_Restructure" ref="BV1:BV4" tableType="queryTable" totalsRowShown="0">
  <autoFilter ref="BV1:BV4"/>
  <tableColumns count="1">
    <tableColumn id="1" uniqueName="1" name="WAY OF RESTRUCTURE" queryTableFieldId="1" dataDxfId="423"/>
  </tableColumns>
  <tableStyleInfo name="TableStyleMedium7" showFirstColumn="0" showLastColumn="0" showRowStripes="1" showColumnStripes="0"/>
</table>
</file>

<file path=xl/tables/table33.xml><?xml version="1.0" encoding="utf-8"?>
<table xmlns="http://schemas.openxmlformats.org/spreadsheetml/2006/main" id="34" name="Query_Copy_Address_From_Asset_Data_Personal" displayName="Query_Copy_Address_From_Asset_Data_Personal" ref="BX2:BX10" tableType="queryTable" headerRowCount="0" totalsRowShown="0">
  <tableColumns count="1">
    <tableColumn id="1" uniqueName="1" name="master_code" queryTableFieldId="1" dataDxfId="422"/>
  </tableColumns>
  <tableStyleInfo name="TableStyleMedium7" showFirstColumn="0" showLastColumn="0" showRowStripes="1" showColumnStripes="0"/>
</table>
</file>

<file path=xl/tables/table34.xml><?xml version="1.0" encoding="utf-8"?>
<table xmlns="http://schemas.openxmlformats.org/spreadsheetml/2006/main" id="35" name="Query_Insured_By" displayName="Query_Insured_By" ref="BZ1:BZ5" tableType="queryTable" totalsRowShown="0">
  <autoFilter ref="BZ1:BZ5"/>
  <tableColumns count="1">
    <tableColumn id="1" uniqueName="1" name="INSURED BY" queryTableFieldId="1" dataDxfId="421"/>
  </tableColumns>
  <tableStyleInfo name="TableStyleMedium7" showFirstColumn="0" showLastColumn="0" showRowStripes="1" showColumnStripes="0"/>
</table>
</file>

<file path=xl/tables/table35.xml><?xml version="1.0" encoding="utf-8"?>
<table xmlns="http://schemas.openxmlformats.org/spreadsheetml/2006/main" id="36" name="Query_Asset_Region" displayName="Query_Asset_Region" ref="CB1:CB5" tableType="queryTable" totalsRowShown="0">
  <autoFilter ref="CB1:CB5"/>
  <tableColumns count="1">
    <tableColumn id="1" uniqueName="1" name="ASSET REGION" queryTableFieldId="1" dataDxfId="420"/>
  </tableColumns>
  <tableStyleInfo name="TableStyleMedium7" showFirstColumn="0" showLastColumn="0" showRowStripes="1" showColumnStripes="0"/>
</table>
</file>

<file path=xl/tables/table36.xml><?xml version="1.0" encoding="utf-8"?>
<table xmlns="http://schemas.openxmlformats.org/spreadsheetml/2006/main" id="37" name="Query_Cover_Period" displayName="Query_Cover_Period" ref="CD1:CD5" tableType="queryTable" totalsRowShown="0">
  <autoFilter ref="CD1:CD5"/>
  <tableColumns count="1">
    <tableColumn id="1" uniqueName="1" name="COVER PERIOD" queryTableFieldId="1" dataDxfId="419"/>
  </tableColumns>
  <tableStyleInfo name="TableStyleMedium7" showFirstColumn="0" showLastColumn="0" showRowStripes="1" showColumnStripes="0"/>
</table>
</file>

<file path=xl/tables/table37.xml><?xml version="1.0" encoding="utf-8"?>
<table xmlns="http://schemas.openxmlformats.org/spreadsheetml/2006/main" id="38" name="Query_Payment_Type" displayName="Query_Payment_Type" ref="CF1:CF3" tableType="queryTable" totalsRowShown="0">
  <autoFilter ref="CF1:CF3"/>
  <tableColumns count="1">
    <tableColumn id="1" uniqueName="1" name="PAYMENT TYPE" queryTableFieldId="1" dataDxfId="418"/>
  </tableColumns>
  <tableStyleInfo name="TableStyleMedium7" showFirstColumn="0" showLastColumn="0" showRowStripes="1" showColumnStripes="0"/>
</table>
</file>

<file path=xl/tables/table38.xml><?xml version="1.0" encoding="utf-8"?>
<table xmlns="http://schemas.openxmlformats.org/spreadsheetml/2006/main" id="39" name="Query_Asset_Insco_Branch_Name" displayName="Query_Asset_Insco_Branch_Name" ref="CH1:CH30" tableType="queryTable" totalsRowShown="0">
  <autoFilter ref="CH1:CH30"/>
  <tableColumns count="1">
    <tableColumn id="1" uniqueName="1" name="INSCO BRANCH NAME" queryTableFieldId="1" dataDxfId="417"/>
  </tableColumns>
  <tableStyleInfo name="TableStyleMedium7" showFirstColumn="0" showLastColumn="0" showRowStripes="1" showColumnStripes="0"/>
</table>
</file>

<file path=xl/tables/table39.xml><?xml version="1.0" encoding="utf-8"?>
<table xmlns="http://schemas.openxmlformats.org/spreadsheetml/2006/main" id="40" name="Query_Insurance_Main_Coverage" displayName="Query_Insurance_Main_Coverage" ref="CJ1:CJ4" tableType="queryTable" totalsRowShown="0">
  <autoFilter ref="CJ1:CJ4"/>
  <tableColumns count="1">
    <tableColumn id="1" uniqueName="1" name="INSURANCE MAIN COVERAGE" queryTableFieldId="1" dataDxfId="416"/>
  </tableColumns>
  <tableStyleInfo name="TableStyleMedium7" showFirstColumn="0" showLastColumn="0" showRowStripes="1" showColumnStripes="0"/>
</table>
</file>

<file path=xl/tables/table4.xml><?xml version="1.0" encoding="utf-8"?>
<table xmlns="http://schemas.openxmlformats.org/spreadsheetml/2006/main" id="4" name="QueryDepartmentAML" displayName="QueryDepartmentAML" ref="M1:N492" tableType="queryTable" totalsRowShown="0">
  <autoFilter ref="M1:N492"/>
  <tableColumns count="2">
    <tableColumn id="1" uniqueName="1" name="DEPARTMENT AML" queryTableFieldId="1" dataDxfId="455"/>
    <tableColumn id="2" uniqueName="2" name="DEPARTMENT AML CODE" queryTableFieldId="2" dataDxfId="454"/>
  </tableColumns>
  <tableStyleInfo name="TableStyleMedium7" showFirstColumn="0" showLastColumn="0" showRowStripes="1" showColumnStripes="0"/>
</table>
</file>

<file path=xl/tables/table40.xml><?xml version="1.0" encoding="utf-8"?>
<table xmlns="http://schemas.openxmlformats.org/spreadsheetml/2006/main" id="41" name="Query_Asset_User_Relationship_Personal" displayName="Query_Asset_User_Relationship_Personal" ref="CO1:CO14" tableType="queryTable" totalsRowShown="0">
  <autoFilter ref="CO1:CO14"/>
  <tableColumns count="1">
    <tableColumn id="1" uniqueName="1" name="Customer Relationship" queryTableFieldId="1" dataDxfId="415"/>
  </tableColumns>
  <tableStyleInfo name="TableStyleMedium7" showFirstColumn="0" showLastColumn="0" showRowStripes="1" showColumnStripes="0"/>
</table>
</file>

<file path=xl/tables/table41.xml><?xml version="1.0" encoding="utf-8"?>
<table xmlns="http://schemas.openxmlformats.org/spreadsheetml/2006/main" id="30" name="Query_Ownership_Code" displayName="Query_Ownership_Code" ref="CQ1:CQ9" tableType="queryTable" totalsRowShown="0">
  <autoFilter ref="CQ1:CQ9"/>
  <tableColumns count="1">
    <tableColumn id="1" uniqueName="1" name="OWNERSHIP CODE" queryTableFieldId="1" dataDxfId="414"/>
  </tableColumns>
  <tableStyleInfo name="TableStyleMedium7" showFirstColumn="0" showLastColumn="0" showRowStripes="1" showColumnStripes="0"/>
</table>
</file>

<file path=xl/tables/table42.xml><?xml version="1.0" encoding="utf-8"?>
<table xmlns="http://schemas.openxmlformats.org/spreadsheetml/2006/main" id="42" name="Query_Owner_Type" displayName="Query_Owner_Type" ref="CS1:CS3" tableType="queryTable" totalsRowShown="0">
  <autoFilter ref="CS1:CS3"/>
  <tableColumns count="1">
    <tableColumn id="1" uniqueName="1" name="Owner Type" queryTableFieldId="1" dataDxfId="413"/>
  </tableColumns>
  <tableStyleInfo name="TableStyleMedium7" showFirstColumn="0" showLastColumn="0" showRowStripes="1" showColumnStripes="0"/>
</table>
</file>

<file path=xl/tables/table43.xml><?xml version="1.0" encoding="utf-8"?>
<table xmlns="http://schemas.openxmlformats.org/spreadsheetml/2006/main" id="43" name="Query_Subsidy_From_Type" displayName="Query_Subsidy_From_Type" ref="CU1:CU6" tableType="queryTable" totalsRowShown="0">
  <autoFilter ref="CU1:CU6"/>
  <tableColumns count="1">
    <tableColumn id="1" uniqueName="1" name="Subsidy From Type" queryTableFieldId="1" dataDxfId="412"/>
  </tableColumns>
  <tableStyleInfo name="TableStyleMedium7" showFirstColumn="0" showLastColumn="0" showRowStripes="1" showColumnStripes="0"/>
</table>
</file>

<file path=xl/tables/table44.xml><?xml version="1.0" encoding="utf-8"?>
<table xmlns="http://schemas.openxmlformats.org/spreadsheetml/2006/main" id="44" name="Query_Subsidy_Allocation" displayName="Query_Subsidy_Allocation" ref="CW1:CW6" tableType="queryTable" totalsRowShown="0">
  <autoFilter ref="CW1:CW6"/>
  <tableColumns count="1">
    <tableColumn id="1" uniqueName="1" name="Subsidy Allocation" queryTableFieldId="1" dataDxfId="411"/>
  </tableColumns>
  <tableStyleInfo name="TableStyleMedium7" showFirstColumn="0" showLastColumn="0" showRowStripes="1" showColumnStripes="0"/>
</table>
</file>

<file path=xl/tables/table45.xml><?xml version="1.0" encoding="utf-8"?>
<table xmlns="http://schemas.openxmlformats.org/spreadsheetml/2006/main" id="45" name="Query_Subsidy_Source" displayName="Query_Subsidy_Source" ref="CY1:CY8" tableType="queryTable" totalsRowShown="0">
  <autoFilter ref="CY1:CY8"/>
  <tableColumns count="1">
    <tableColumn id="1" uniqueName="1" name="Subsidy Source" queryTableFieldId="1" dataDxfId="410"/>
  </tableColumns>
  <tableStyleInfo name="TableStyleMedium7" showFirstColumn="0" showLastColumn="0" showRowStripes="1" showColumnStripes="0"/>
</table>
</file>

<file path=xl/tables/table46.xml><?xml version="1.0" encoding="utf-8"?>
<table xmlns="http://schemas.openxmlformats.org/spreadsheetml/2006/main" id="46" name="Query_Provision_Calculation_Base" displayName="Query_Provision_Calculation_Base" ref="DA1:DA3" tableType="queryTable" totalsRowShown="0">
  <autoFilter ref="DA1:DA3"/>
  <tableColumns count="1">
    <tableColumn id="1" uniqueName="1" name="Provision Calculation Base" queryTableFieldId="1" dataDxfId="409"/>
  </tableColumns>
  <tableStyleInfo name="TableStyleMedium7" showFirstColumn="0" showLastColumn="0" showRowStripes="1" showColumnStripes="0"/>
</table>
</file>

<file path=xl/tables/table47.xml><?xml version="1.0" encoding="utf-8"?>
<table xmlns="http://schemas.openxmlformats.org/spreadsheetml/2006/main" id="47" name="Query_Grace_Period_Type" displayName="Query_Grace_Period_Type" ref="DC1:DC3" tableType="queryTable" totalsRowShown="0">
  <autoFilter ref="DC1:DC3"/>
  <tableColumns count="1">
    <tableColumn id="1" uniqueName="1" name="Grace Period Type" queryTableFieldId="1" dataDxfId="408"/>
  </tableColumns>
  <tableStyleInfo name="TableStyleMedium7" showFirstColumn="0" showLastColumn="0" showRowStripes="1" showColumnStripes="0"/>
</table>
</file>

<file path=xl/tables/table48.xml><?xml version="1.0" encoding="utf-8"?>
<table xmlns="http://schemas.openxmlformats.org/spreadsheetml/2006/main" id="56" name="Query_JobProfessionProfessional" displayName="Query_JobProfessionProfessional" ref="DG1:DH33" tableType="queryTable" totalsRowShown="0">
  <autoFilter ref="DG1:DH33"/>
  <tableColumns count="2">
    <tableColumn id="1" uniqueName="1" name="JOB PROFESSION PROF" queryTableFieldId="1" dataDxfId="407"/>
    <tableColumn id="2" uniqueName="2" name="JOB POSITION CODE" queryTableFieldId="2" dataDxfId="406"/>
  </tableColumns>
  <tableStyleInfo name="TableStyleMedium7" showFirstColumn="0" showLastColumn="0" showRowStripes="1" showColumnStripes="0"/>
</table>
</file>

<file path=xl/tables/table49.xml><?xml version="1.0" encoding="utf-8"?>
<table xmlns="http://schemas.openxmlformats.org/spreadsheetml/2006/main" id="57" name="Query_JobProfessionNonProfessional" displayName="Query_JobProfessionNonProfessional" ref="DJ1:DK6" tableType="queryTable" totalsRowShown="0">
  <autoFilter ref="DJ1:DK6"/>
  <tableColumns count="2">
    <tableColumn id="1" uniqueName="1" name="JOB PROFESSION NONPROF" queryTableFieldId="1" dataDxfId="405"/>
    <tableColumn id="2" uniqueName="2" name="JOB POSITION CODE" queryTableFieldId="2" dataDxfId="404"/>
  </tableColumns>
  <tableStyleInfo name="TableStyleMedium7" showFirstColumn="0" showLastColumn="0" showRowStripes="1" showColumnStripes="0"/>
</table>
</file>

<file path=xl/tables/table5.xml><?xml version="1.0" encoding="utf-8"?>
<table xmlns="http://schemas.openxmlformats.org/spreadsheetml/2006/main" id="5" name="QueryAuthorityAML" displayName="QueryAuthorityAML" ref="Q1:R9" tableType="queryTable" totalsRowShown="0">
  <autoFilter ref="Q1:R9"/>
  <tableColumns count="2">
    <tableColumn id="1" uniqueName="1" name="AUTHORITY AML" queryTableFieldId="1" dataDxfId="453"/>
    <tableColumn id="2" uniqueName="2" name="AUTHORITY AML2" queryTableFieldId="2" dataDxfId="452"/>
  </tableColumns>
  <tableStyleInfo name="TableStyleMedium7" showFirstColumn="0" showLastColumn="0" showRowStripes="1" showColumnStripes="0"/>
</table>
</file>

<file path=xl/tables/table50.xml><?xml version="1.0" encoding="utf-8"?>
<table xmlns="http://schemas.openxmlformats.org/spreadsheetml/2006/main" id="58" name="Query_JobProfessionSME" displayName="Query_JobProfessionSME" ref="DM1:DN15" tableType="queryTable" totalsRowShown="0">
  <autoFilter ref="DM1:DN15"/>
  <tableColumns count="2">
    <tableColumn id="1" uniqueName="1" name="JOB PROFESSION SME" queryTableFieldId="1" dataDxfId="403"/>
    <tableColumn id="2" uniqueName="2" name="JOB POSITION CODE" queryTableFieldId="2" dataDxfId="402"/>
  </tableColumns>
  <tableStyleInfo name="TableStyleMedium7" showFirstColumn="0" showLastColumn="0" showRowStripes="1" showColumnStripes="0"/>
</table>
</file>

<file path=xl/tables/table51.xml><?xml version="1.0" encoding="utf-8"?>
<table xmlns="http://schemas.openxmlformats.org/spreadsheetml/2006/main" id="48" name="_r3db_server_ad_ins_com\r3__LOS" displayName="_r3db_server_ad_ins_com\r3__LOS" ref="DP1:DQ94" tableType="queryTable" totalsRowShown="0">
  <autoFilter ref="DP1:DQ94"/>
  <tableColumns count="2">
    <tableColumn id="1" uniqueName="1" name="JOB PROFESSION" queryTableFieldId="1" dataDxfId="401"/>
    <tableColumn id="2" uniqueName="2" name="JOB POSITION CODE" queryTableFieldId="2" dataDxfId="400"/>
  </tableColumns>
  <tableStyleInfo name="TableStyleMedium7" showFirstColumn="0" showLastColumn="0" showRowStripes="1" showColumnStripes="0"/>
</table>
</file>

<file path=xl/tables/table6.xml><?xml version="1.0" encoding="utf-8"?>
<table xmlns="http://schemas.openxmlformats.org/spreadsheetml/2006/main" id="6" name="QueryIdType" displayName="QueryIdType" ref="T1:T15" tableType="queryTable" totalsRowShown="0">
  <autoFilter ref="T1:T15"/>
  <tableColumns count="1">
    <tableColumn id="1" uniqueName="1" name="ID TYPE" queryTableFieldId="1" dataDxfId="451"/>
  </tableColumns>
  <tableStyleInfo name="TableStyleMedium7" showFirstColumn="0" showLastColumn="0" showRowStripes="1" showColumnStripes="0"/>
</table>
</file>

<file path=xl/tables/table7.xml><?xml version="1.0" encoding="utf-8"?>
<table xmlns="http://schemas.openxmlformats.org/spreadsheetml/2006/main" id="7" name="QueryMaritalStatus" displayName="QueryMaritalStatus" ref="V1:V4" tableType="queryTable" totalsRowShown="0">
  <autoFilter ref="V1:V4"/>
  <tableColumns count="1">
    <tableColumn id="1" uniqueName="1" name="MARITAL STATUS" queryTableFieldId="1" dataDxfId="450"/>
  </tableColumns>
  <tableStyleInfo name="TableStyleMedium7" showFirstColumn="0" showLastColumn="0" showRowStripes="1" showColumnStripes="0"/>
</table>
</file>

<file path=xl/tables/table8.xml><?xml version="1.0" encoding="utf-8"?>
<table xmlns="http://schemas.openxmlformats.org/spreadsheetml/2006/main" id="8" name="QueryNationality" displayName="QueryNationality" ref="X1:X4" tableType="queryTable" totalsRowShown="0">
  <autoFilter ref="X1:X4"/>
  <tableColumns count="1">
    <tableColumn id="1" uniqueName="1" name="NATIONALITY" queryTableFieldId="1" dataDxfId="449"/>
  </tableColumns>
  <tableStyleInfo name="TableStyleMedium7" showFirstColumn="0" showLastColumn="0" showRowStripes="1" showColumnStripes="0"/>
</table>
</file>

<file path=xl/tables/table9.xml><?xml version="1.0" encoding="utf-8"?>
<table xmlns="http://schemas.openxmlformats.org/spreadsheetml/2006/main" id="9" name="QueryOwnership" displayName="QueryOwnership" ref="Z1:Z9" tableType="queryTable" totalsRowShown="0">
  <autoFilter ref="Z1:Z9"/>
  <tableColumns count="1">
    <tableColumn id="1" uniqueName="1" name="OWNERSHIP" queryTableFieldId="1" dataDxfId="4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3" Type="http://schemas.openxmlformats.org/officeDocument/2006/relationships/hyperlink" Target="mailto:markl@gmail.com" TargetMode="External"/><Relationship Id="rId18" Type="http://schemas.openxmlformats.org/officeDocument/2006/relationships/hyperlink" Target="mailto:markl@gmail.com" TargetMode="External"/><Relationship Id="rId26" Type="http://schemas.openxmlformats.org/officeDocument/2006/relationships/hyperlink" Target="mailto:markl@gmail.com" TargetMode="External"/><Relationship Id="rId39" Type="http://schemas.openxmlformats.org/officeDocument/2006/relationships/hyperlink" Target="mailto:markl@gmail.com" TargetMode="External"/><Relationship Id="rId21" Type="http://schemas.openxmlformats.org/officeDocument/2006/relationships/hyperlink" Target="mailto:markl@gmail.com" TargetMode="External"/><Relationship Id="rId34" Type="http://schemas.openxmlformats.org/officeDocument/2006/relationships/hyperlink" Target="mailto:markl@gmail.com" TargetMode="External"/><Relationship Id="rId42" Type="http://schemas.openxmlformats.org/officeDocument/2006/relationships/vmlDrawing" Target="../drawings/vmlDrawing1.vml"/><Relationship Id="rId7" Type="http://schemas.openxmlformats.org/officeDocument/2006/relationships/hyperlink" Target="mailto:ftti@gmail.com" TargetMode="External"/><Relationship Id="rId2" Type="http://schemas.openxmlformats.org/officeDocument/2006/relationships/hyperlink" Target="mailto:ftti@gmail.com" TargetMode="External"/><Relationship Id="rId16" Type="http://schemas.openxmlformats.org/officeDocument/2006/relationships/hyperlink" Target="mailto:markl@gmail.com" TargetMode="External"/><Relationship Id="rId20" Type="http://schemas.openxmlformats.org/officeDocument/2006/relationships/hyperlink" Target="mailto:markl@gmail.com" TargetMode="External"/><Relationship Id="rId29" Type="http://schemas.openxmlformats.org/officeDocument/2006/relationships/hyperlink" Target="mailto:markl@gmail.com" TargetMode="External"/><Relationship Id="rId41" Type="http://schemas.openxmlformats.org/officeDocument/2006/relationships/printerSettings" Target="../printerSettings/printerSettings1.bin"/><Relationship Id="rId1" Type="http://schemas.openxmlformats.org/officeDocument/2006/relationships/hyperlink" Target="mailto:markl@gmail.com" TargetMode="External"/><Relationship Id="rId6" Type="http://schemas.openxmlformats.org/officeDocument/2006/relationships/hyperlink" Target="mailto:ftti@gmail.com" TargetMode="External"/><Relationship Id="rId11" Type="http://schemas.openxmlformats.org/officeDocument/2006/relationships/hyperlink" Target="mailto:ftti@gmail.com" TargetMode="External"/><Relationship Id="rId24" Type="http://schemas.openxmlformats.org/officeDocument/2006/relationships/hyperlink" Target="mailto:markl@gmail.com" TargetMode="External"/><Relationship Id="rId32" Type="http://schemas.openxmlformats.org/officeDocument/2006/relationships/hyperlink" Target="mailto:markl@gmail.com" TargetMode="External"/><Relationship Id="rId37" Type="http://schemas.openxmlformats.org/officeDocument/2006/relationships/hyperlink" Target="mailto:markl@gmail.com" TargetMode="External"/><Relationship Id="rId40" Type="http://schemas.openxmlformats.org/officeDocument/2006/relationships/hyperlink" Target="mailto:markl@gmail.com" TargetMode="External"/><Relationship Id="rId5" Type="http://schemas.openxmlformats.org/officeDocument/2006/relationships/hyperlink" Target="mailto:ftti@gmail.com" TargetMode="External"/><Relationship Id="rId15" Type="http://schemas.openxmlformats.org/officeDocument/2006/relationships/hyperlink" Target="mailto:markl@gmail.com" TargetMode="External"/><Relationship Id="rId23" Type="http://schemas.openxmlformats.org/officeDocument/2006/relationships/hyperlink" Target="mailto:markl@gmail.com" TargetMode="External"/><Relationship Id="rId28" Type="http://schemas.openxmlformats.org/officeDocument/2006/relationships/hyperlink" Target="mailto:markl@gmail.com" TargetMode="External"/><Relationship Id="rId36" Type="http://schemas.openxmlformats.org/officeDocument/2006/relationships/hyperlink" Target="mailto:markl@gmail.com" TargetMode="External"/><Relationship Id="rId10" Type="http://schemas.openxmlformats.org/officeDocument/2006/relationships/hyperlink" Target="mailto:markl@gmail.com" TargetMode="External"/><Relationship Id="rId19" Type="http://schemas.openxmlformats.org/officeDocument/2006/relationships/hyperlink" Target="mailto:markl@gmail.com" TargetMode="External"/><Relationship Id="rId31" Type="http://schemas.openxmlformats.org/officeDocument/2006/relationships/hyperlink" Target="mailto:markl@gmail.com" TargetMode="External"/><Relationship Id="rId4" Type="http://schemas.openxmlformats.org/officeDocument/2006/relationships/hyperlink" Target="mailto:ftti@gmail.com" TargetMode="External"/><Relationship Id="rId9" Type="http://schemas.openxmlformats.org/officeDocument/2006/relationships/hyperlink" Target="mailto:ftti@gmail.com" TargetMode="External"/><Relationship Id="rId14" Type="http://schemas.openxmlformats.org/officeDocument/2006/relationships/hyperlink" Target="mailto:markl@gmail.com" TargetMode="External"/><Relationship Id="rId22" Type="http://schemas.openxmlformats.org/officeDocument/2006/relationships/hyperlink" Target="mailto:markl@gmail.com" TargetMode="External"/><Relationship Id="rId27" Type="http://schemas.openxmlformats.org/officeDocument/2006/relationships/hyperlink" Target="mailto:markl@gmail.com" TargetMode="External"/><Relationship Id="rId30" Type="http://schemas.openxmlformats.org/officeDocument/2006/relationships/hyperlink" Target="mailto:markl@gmail.com" TargetMode="External"/><Relationship Id="rId35" Type="http://schemas.openxmlformats.org/officeDocument/2006/relationships/hyperlink" Target="mailto:markl@gmail.com" TargetMode="External"/><Relationship Id="rId43" Type="http://schemas.openxmlformats.org/officeDocument/2006/relationships/comments" Target="../comments1.xml"/><Relationship Id="rId8" Type="http://schemas.openxmlformats.org/officeDocument/2006/relationships/hyperlink" Target="mailto:ftti@gmail.com" TargetMode="External"/><Relationship Id="rId3" Type="http://schemas.openxmlformats.org/officeDocument/2006/relationships/hyperlink" Target="mailto:FTTIO@GMAIL.COM" TargetMode="External"/><Relationship Id="rId12" Type="http://schemas.openxmlformats.org/officeDocument/2006/relationships/hyperlink" Target="mailto:ftti@gmail.com" TargetMode="External"/><Relationship Id="rId17" Type="http://schemas.openxmlformats.org/officeDocument/2006/relationships/hyperlink" Target="mailto:markl@gmail.com" TargetMode="External"/><Relationship Id="rId25" Type="http://schemas.openxmlformats.org/officeDocument/2006/relationships/hyperlink" Target="mailto:markl@gmail.com" TargetMode="External"/><Relationship Id="rId33" Type="http://schemas.openxmlformats.org/officeDocument/2006/relationships/hyperlink" Target="mailto:markl@gmail.com" TargetMode="External"/><Relationship Id="rId38" Type="http://schemas.openxmlformats.org/officeDocument/2006/relationships/hyperlink" Target="mailto:markl@gmail.com" TargetMode="External"/></Relationships>
</file>

<file path=xl/worksheets/_rels/sheet20.xml.rels><?xml version="1.0" encoding="UTF-8" standalone="yes"?>
<Relationships xmlns="http://schemas.openxmlformats.org/package/2006/relationships"><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9" Type="http://schemas.openxmlformats.org/officeDocument/2006/relationships/table" Target="../tables/table38.xml"/><Relationship Id="rId21" Type="http://schemas.openxmlformats.org/officeDocument/2006/relationships/table" Target="../tables/table20.xml"/><Relationship Id="rId34" Type="http://schemas.openxmlformats.org/officeDocument/2006/relationships/table" Target="../tables/table33.xml"/><Relationship Id="rId42" Type="http://schemas.openxmlformats.org/officeDocument/2006/relationships/table" Target="../tables/table41.xml"/><Relationship Id="rId47" Type="http://schemas.openxmlformats.org/officeDocument/2006/relationships/table" Target="../tables/table46.xml"/><Relationship Id="rId50" Type="http://schemas.openxmlformats.org/officeDocument/2006/relationships/table" Target="../tables/table49.xml"/><Relationship Id="rId7" Type="http://schemas.openxmlformats.org/officeDocument/2006/relationships/table" Target="../tables/table6.xml"/><Relationship Id="rId2" Type="http://schemas.openxmlformats.org/officeDocument/2006/relationships/table" Target="../tables/table1.xml"/><Relationship Id="rId16" Type="http://schemas.openxmlformats.org/officeDocument/2006/relationships/table" Target="../tables/table15.xml"/><Relationship Id="rId29" Type="http://schemas.openxmlformats.org/officeDocument/2006/relationships/table" Target="../tables/table28.xml"/><Relationship Id="rId11" Type="http://schemas.openxmlformats.org/officeDocument/2006/relationships/table" Target="../tables/table10.xml"/><Relationship Id="rId24" Type="http://schemas.openxmlformats.org/officeDocument/2006/relationships/table" Target="../tables/table23.xml"/><Relationship Id="rId32" Type="http://schemas.openxmlformats.org/officeDocument/2006/relationships/table" Target="../tables/table31.xml"/><Relationship Id="rId37" Type="http://schemas.openxmlformats.org/officeDocument/2006/relationships/table" Target="../tables/table36.xml"/><Relationship Id="rId40" Type="http://schemas.openxmlformats.org/officeDocument/2006/relationships/table" Target="../tables/table39.xml"/><Relationship Id="rId45" Type="http://schemas.openxmlformats.org/officeDocument/2006/relationships/table" Target="../tables/table44.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28" Type="http://schemas.openxmlformats.org/officeDocument/2006/relationships/table" Target="../tables/table27.xml"/><Relationship Id="rId36" Type="http://schemas.openxmlformats.org/officeDocument/2006/relationships/table" Target="../tables/table35.xml"/><Relationship Id="rId49" Type="http://schemas.openxmlformats.org/officeDocument/2006/relationships/table" Target="../tables/table48.xml"/><Relationship Id="rId10" Type="http://schemas.openxmlformats.org/officeDocument/2006/relationships/table" Target="../tables/table9.xml"/><Relationship Id="rId19" Type="http://schemas.openxmlformats.org/officeDocument/2006/relationships/table" Target="../tables/table18.xml"/><Relationship Id="rId31" Type="http://schemas.openxmlformats.org/officeDocument/2006/relationships/table" Target="../tables/table30.xml"/><Relationship Id="rId44" Type="http://schemas.openxmlformats.org/officeDocument/2006/relationships/table" Target="../tables/table43.xml"/><Relationship Id="rId52" Type="http://schemas.openxmlformats.org/officeDocument/2006/relationships/table" Target="../tables/table51.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 Id="rId27" Type="http://schemas.openxmlformats.org/officeDocument/2006/relationships/table" Target="../tables/table26.xml"/><Relationship Id="rId30" Type="http://schemas.openxmlformats.org/officeDocument/2006/relationships/table" Target="../tables/table29.xml"/><Relationship Id="rId35" Type="http://schemas.openxmlformats.org/officeDocument/2006/relationships/table" Target="../tables/table34.xml"/><Relationship Id="rId43" Type="http://schemas.openxmlformats.org/officeDocument/2006/relationships/table" Target="../tables/table42.xml"/><Relationship Id="rId48" Type="http://schemas.openxmlformats.org/officeDocument/2006/relationships/table" Target="../tables/table47.xml"/><Relationship Id="rId8" Type="http://schemas.openxmlformats.org/officeDocument/2006/relationships/table" Target="../tables/table7.xml"/><Relationship Id="rId51" Type="http://schemas.openxmlformats.org/officeDocument/2006/relationships/table" Target="../tables/table50.xml"/><Relationship Id="rId3" Type="http://schemas.openxmlformats.org/officeDocument/2006/relationships/table" Target="../tables/table2.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33" Type="http://schemas.openxmlformats.org/officeDocument/2006/relationships/table" Target="../tables/table32.xml"/><Relationship Id="rId38" Type="http://schemas.openxmlformats.org/officeDocument/2006/relationships/table" Target="../tables/table37.xml"/><Relationship Id="rId46" Type="http://schemas.openxmlformats.org/officeDocument/2006/relationships/table" Target="../tables/table45.xml"/><Relationship Id="rId20" Type="http://schemas.openxmlformats.org/officeDocument/2006/relationships/table" Target="../tables/table19.xml"/><Relationship Id="rId41" Type="http://schemas.openxmlformats.org/officeDocument/2006/relationships/table" Target="../tables/table40.xml"/><Relationship Id="rId1" Type="http://schemas.openxmlformats.org/officeDocument/2006/relationships/printerSettings" Target="../printerSettings/printerSettings16.bin"/><Relationship Id="rId6" Type="http://schemas.openxmlformats.org/officeDocument/2006/relationships/table" Target="../tables/table5.xml"/></Relationships>
</file>

<file path=xl/worksheets/_rels/sheet3.xml.rels><?xml version="1.0" encoding="UTF-8" standalone="yes"?>
<Relationships xmlns="http://schemas.openxmlformats.org/package/2006/relationships"><Relationship Id="rId8" Type="http://schemas.openxmlformats.org/officeDocument/2006/relationships/hyperlink" Target="mailto:SURY4@gmail.com" TargetMode="External"/><Relationship Id="rId13" Type="http://schemas.openxmlformats.org/officeDocument/2006/relationships/hyperlink" Target="mailto:julz@gmail.com" TargetMode="External"/><Relationship Id="rId18" Type="http://schemas.openxmlformats.org/officeDocument/2006/relationships/comments" Target="../comments2.xml"/><Relationship Id="rId3" Type="http://schemas.openxmlformats.org/officeDocument/2006/relationships/hyperlink" Target="mailto:SURY4@gmail.com" TargetMode="External"/><Relationship Id="rId7" Type="http://schemas.openxmlformats.org/officeDocument/2006/relationships/hyperlink" Target="mailto:SURY4@gmail.com" TargetMode="External"/><Relationship Id="rId12" Type="http://schemas.openxmlformats.org/officeDocument/2006/relationships/hyperlink" Target="mailto:julz@gmail.com" TargetMode="External"/><Relationship Id="rId17" Type="http://schemas.openxmlformats.org/officeDocument/2006/relationships/vmlDrawing" Target="../drawings/vmlDrawing2.vml"/><Relationship Id="rId2" Type="http://schemas.openxmlformats.org/officeDocument/2006/relationships/hyperlink" Target="mailto:SURY4@gmail.com" TargetMode="External"/><Relationship Id="rId16" Type="http://schemas.openxmlformats.org/officeDocument/2006/relationships/printerSettings" Target="../printerSettings/printerSettings2.bin"/><Relationship Id="rId1" Type="http://schemas.openxmlformats.org/officeDocument/2006/relationships/hyperlink" Target="mailto:doge@gmail.com" TargetMode="External"/><Relationship Id="rId6" Type="http://schemas.openxmlformats.org/officeDocument/2006/relationships/hyperlink" Target="mailto:SURY4@gmail.com" TargetMode="External"/><Relationship Id="rId11" Type="http://schemas.openxmlformats.org/officeDocument/2006/relationships/hyperlink" Target="mailto:julz@gmail.com" TargetMode="External"/><Relationship Id="rId5" Type="http://schemas.openxmlformats.org/officeDocument/2006/relationships/hyperlink" Target="mailto:SURY4@gmail.com" TargetMode="External"/><Relationship Id="rId15" Type="http://schemas.openxmlformats.org/officeDocument/2006/relationships/hyperlink" Target="mailto:julz@gmail.com" TargetMode="External"/><Relationship Id="rId10" Type="http://schemas.openxmlformats.org/officeDocument/2006/relationships/hyperlink" Target="mailto:julz@gmail.com" TargetMode="External"/><Relationship Id="rId4" Type="http://schemas.openxmlformats.org/officeDocument/2006/relationships/hyperlink" Target="mailto:SURY4@gmail.com" TargetMode="External"/><Relationship Id="rId9" Type="http://schemas.openxmlformats.org/officeDocument/2006/relationships/hyperlink" Target="mailto:julz@com" TargetMode="External"/><Relationship Id="rId14" Type="http://schemas.openxmlformats.org/officeDocument/2006/relationships/hyperlink" Target="mailto:julz@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SANDI@gmail.com" TargetMode="External"/><Relationship Id="rId3" Type="http://schemas.openxmlformats.org/officeDocument/2006/relationships/hyperlink" Target="mailto:fla@gmail.com" TargetMode="External"/><Relationship Id="rId7" Type="http://schemas.openxmlformats.org/officeDocument/2006/relationships/hyperlink" Target="mailto:SANDI@gmail.com" TargetMode="External"/><Relationship Id="rId2" Type="http://schemas.openxmlformats.org/officeDocument/2006/relationships/hyperlink" Target="mailto:toni@gmail.com" TargetMode="External"/><Relationship Id="rId1" Type="http://schemas.openxmlformats.org/officeDocument/2006/relationships/hyperlink" Target="mailto:budi@gmail.com" TargetMode="External"/><Relationship Id="rId6" Type="http://schemas.openxmlformats.org/officeDocument/2006/relationships/hyperlink" Target="mailto:SANDI@gmail.com" TargetMode="External"/><Relationship Id="rId11" Type="http://schemas.openxmlformats.org/officeDocument/2006/relationships/comments" Target="../comments3.xml"/><Relationship Id="rId5" Type="http://schemas.openxmlformats.org/officeDocument/2006/relationships/hyperlink" Target="mailto:SANDI@com" TargetMode="External"/><Relationship Id="rId10" Type="http://schemas.openxmlformats.org/officeDocument/2006/relationships/vmlDrawing" Target="../drawings/vmlDrawing3.vml"/><Relationship Id="rId4" Type="http://schemas.openxmlformats.org/officeDocument/2006/relationships/hyperlink" Target="mailto:SANDI@gmail.com" TargetMode="External"/><Relationship Id="rId9" Type="http://schemas.openxmlformats.org/officeDocument/2006/relationships/hyperlink" Target="mailto:SANDI@gmail.com"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5"/>
  <sheetViews>
    <sheetView workbookViewId="0">
      <selection activeCell="C20" sqref="C20"/>
    </sheetView>
  </sheetViews>
  <sheetFormatPr defaultRowHeight="15" x14ac:dyDescent="0.25"/>
  <cols>
    <col min="2" max="2" width="14.140625" bestFit="1" customWidth="1" collapsed="1"/>
    <col min="3" max="3" width="25.140625" bestFit="1" customWidth="1" collapsed="1"/>
    <col min="4" max="4" width="25.85546875" bestFit="1" customWidth="1" collapsed="1"/>
    <col min="5" max="6" width="18" bestFit="1" customWidth="1" collapsed="1"/>
    <col min="7" max="7" width="22.140625" bestFit="1" customWidth="1" collapsed="1"/>
  </cols>
  <sheetData>
    <row r="1" spans="1:7" x14ac:dyDescent="0.25">
      <c r="A1" s="1" t="s">
        <v>0</v>
      </c>
      <c r="B1" s="1" t="s">
        <v>1</v>
      </c>
      <c r="C1" s="1" t="s">
        <v>2</v>
      </c>
      <c r="D1" s="1" t="s">
        <v>3</v>
      </c>
      <c r="E1" s="1" t="s">
        <v>4</v>
      </c>
      <c r="F1" s="1" t="s">
        <v>5</v>
      </c>
      <c r="G1" s="12" t="s">
        <v>6</v>
      </c>
    </row>
    <row r="2" spans="1:7" x14ac:dyDescent="0.25">
      <c r="A2" s="1">
        <f>COUNTA('1.TabCustomerMainData'!$H$12:$XFD$12)</f>
        <v>37</v>
      </c>
      <c r="B2" s="1">
        <f>COUNTA('2.TabFamilyData'!$B$12:$XFD$12)</f>
        <v>16</v>
      </c>
      <c r="C2" s="1">
        <f>COUNTA('3a.TabGuarantorDataPersonal'!$B$12:$XFD$12)</f>
        <v>11</v>
      </c>
      <c r="D2" s="1">
        <f>COUNTA('3b.TabGuarantorDataCompany'!$B$12:$XFD$12)</f>
        <v>6</v>
      </c>
      <c r="E2" s="1">
        <f>COUNTA('5.TabReferantorData'!$B$12:$XFD$12)</f>
        <v>7</v>
      </c>
      <c r="F2" s="1">
        <f>COUNTA('7a.Accessories'!$B$12:$XFD$12)</f>
        <v>14</v>
      </c>
      <c r="G2" s="1">
        <f>COUNTA('12.TabUploadDocument'!$B$12:$XFD$12)</f>
        <v>6</v>
      </c>
    </row>
    <row r="4" spans="1:7" x14ac:dyDescent="0.25">
      <c r="A4" s="1" t="s">
        <v>7</v>
      </c>
      <c r="B4" s="1" t="s">
        <v>8</v>
      </c>
      <c r="C4" s="1" t="s">
        <v>9</v>
      </c>
      <c r="D4" s="1" t="s">
        <v>10</v>
      </c>
      <c r="E4" s="1" t="s">
        <v>11</v>
      </c>
    </row>
    <row r="5" spans="1:7" x14ac:dyDescent="0.25">
      <c r="A5" s="1" t="s">
        <v>12</v>
      </c>
      <c r="B5" s="1" t="s">
        <v>13</v>
      </c>
      <c r="C5" s="1" t="s">
        <v>13</v>
      </c>
      <c r="D5" s="1" t="s">
        <v>13</v>
      </c>
      <c r="E5" s="1" t="s">
        <v>13</v>
      </c>
    </row>
  </sheetData>
  <dataValidations count="1">
    <dataValidation type="list" showInputMessage="1" showErrorMessage="1" sqref="A5">
      <formula1>"Data Entry, Testing"</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AS70"/>
  <sheetViews>
    <sheetView workbookViewId="0">
      <pane xSplit="1" topLeftCell="L1" activePane="topRight" state="frozen"/>
      <selection activeCell="V14" sqref="V14"/>
      <selection pane="topRight" activeCell="O14" sqref="O14"/>
    </sheetView>
  </sheetViews>
  <sheetFormatPr defaultRowHeight="15" x14ac:dyDescent="0.25"/>
  <cols>
    <col min="1" max="1" width="34.5703125" bestFit="1" customWidth="1" collapsed="1"/>
    <col min="3" max="13" width="38.140625" style="6" customWidth="1"/>
    <col min="14" max="17" width="38.140625" style="6" bestFit="1" customWidth="1" collapsed="1"/>
    <col min="18" max="32" width="38.140625" style="6" customWidth="1"/>
    <col min="33" max="34" width="44.140625" customWidth="1" collapsed="1"/>
    <col min="35" max="35" width="12" bestFit="1" customWidth="1" collapsed="1"/>
    <col min="36" max="36" width="12" bestFit="1" customWidth="1"/>
    <col min="37" max="37" width="14.7109375" customWidth="1"/>
    <col min="38" max="38" width="13.7109375" customWidth="1"/>
    <col min="39" max="41" width="12" bestFit="1" customWidth="1"/>
    <col min="43" max="43" width="44.140625" customWidth="1" collapsed="1"/>
    <col min="44" max="44" width="12" bestFit="1" customWidth="1"/>
  </cols>
  <sheetData>
    <row r="1" spans="1:45" s="1" customFormat="1" x14ac:dyDescent="0.25">
      <c r="A1" s="1" t="s">
        <v>14</v>
      </c>
      <c r="N1" s="1" t="s">
        <v>15</v>
      </c>
      <c r="O1" s="1" t="s">
        <v>15</v>
      </c>
      <c r="P1" s="1" t="s">
        <v>15</v>
      </c>
      <c r="Q1" s="1" t="s">
        <v>15</v>
      </c>
      <c r="AG1" s="1" t="s">
        <v>15</v>
      </c>
      <c r="AH1" s="1" t="s">
        <v>15</v>
      </c>
      <c r="AI1" s="1" t="s">
        <v>15</v>
      </c>
      <c r="AJ1" s="1" t="s">
        <v>15</v>
      </c>
      <c r="AK1" s="1" t="s">
        <v>15</v>
      </c>
      <c r="AL1" s="1" t="s">
        <v>15</v>
      </c>
      <c r="AM1" s="1" t="s">
        <v>15</v>
      </c>
      <c r="AN1" s="1" t="s">
        <v>15</v>
      </c>
      <c r="AO1" s="1" t="s">
        <v>15</v>
      </c>
      <c r="AP1" s="1" t="s">
        <v>15</v>
      </c>
      <c r="AQ1" s="1" t="s">
        <v>15</v>
      </c>
      <c r="AR1" s="1" t="s">
        <v>15</v>
      </c>
      <c r="AS1" s="1" t="s">
        <v>15</v>
      </c>
    </row>
    <row r="2" spans="1:45" s="1" customFormat="1" x14ac:dyDescent="0.25">
      <c r="A2" s="1" t="s">
        <v>16</v>
      </c>
      <c r="N2" s="1" t="s">
        <v>17</v>
      </c>
      <c r="O2" s="1" t="s">
        <v>17</v>
      </c>
      <c r="P2" s="1" t="s">
        <v>17</v>
      </c>
      <c r="Q2" s="1" t="s">
        <v>17</v>
      </c>
      <c r="AG2" s="1" t="s">
        <v>17</v>
      </c>
      <c r="AH2" s="1" t="s">
        <v>17</v>
      </c>
      <c r="AI2" s="1" t="s">
        <v>17</v>
      </c>
      <c r="AJ2" s="1" t="s">
        <v>17</v>
      </c>
      <c r="AK2" s="1" t="s">
        <v>17</v>
      </c>
      <c r="AL2" s="1" t="s">
        <v>17</v>
      </c>
      <c r="AM2" s="1" t="s">
        <v>17</v>
      </c>
      <c r="AN2" s="1" t="s">
        <v>17</v>
      </c>
      <c r="AO2" s="1" t="s">
        <v>17</v>
      </c>
      <c r="AP2" s="1" t="s">
        <v>17</v>
      </c>
      <c r="AQ2" s="1" t="s">
        <v>17</v>
      </c>
      <c r="AR2" s="1" t="s">
        <v>17</v>
      </c>
      <c r="AS2" s="1" t="s">
        <v>17</v>
      </c>
    </row>
    <row r="3" spans="1:45" s="1" customFormat="1" x14ac:dyDescent="0.25">
      <c r="A3" s="1" t="s">
        <v>18</v>
      </c>
      <c r="N3" s="1" t="s">
        <v>3791</v>
      </c>
      <c r="O3" s="1" t="s">
        <v>3800</v>
      </c>
      <c r="P3" s="1" t="s">
        <v>3793</v>
      </c>
      <c r="Q3" s="1" t="s">
        <v>3799</v>
      </c>
      <c r="AG3" s="1" t="str">
        <f>'1.TabCustomerMainData'!AG3</f>
        <v>LOS-002</v>
      </c>
      <c r="AH3" s="1" t="str">
        <f>'1.TabCustomerMainData'!AH3</f>
        <v>LOS-003</v>
      </c>
      <c r="AI3" s="1" t="str">
        <f>'1.TabCustomerMainData'!AI3</f>
        <v>LOS-004</v>
      </c>
      <c r="AJ3" s="1" t="str">
        <f>'1.TabCustomerMainData'!AJ3</f>
        <v>LOS-005</v>
      </c>
      <c r="AK3" s="1" t="str">
        <f>'1.TabCustomerMainData'!AK3</f>
        <v>LOS-006</v>
      </c>
      <c r="AL3" s="1" t="str">
        <f>'1.TabCustomerMainData'!AL3</f>
        <v>LOS-007</v>
      </c>
      <c r="AM3" s="1" t="str">
        <f>'1.TabCustomerMainData'!AM3</f>
        <v>LOS-008</v>
      </c>
      <c r="AN3" s="1" t="str">
        <f>'1.TabCustomerMainData'!AN3</f>
        <v>LOS-009</v>
      </c>
      <c r="AO3" s="1" t="str">
        <f>'1.TabCustomerMainData'!AO3</f>
        <v>LOS-010</v>
      </c>
      <c r="AQ3" s="1" t="str">
        <f>'1.TabCustomerMainData'!AQ3</f>
        <v>LOS-019</v>
      </c>
      <c r="AR3" s="1" t="str">
        <f>'1.TabCustomerMainData'!AR3</f>
        <v>LOS-020</v>
      </c>
      <c r="AS3" s="1" t="str">
        <f>'1.TabCustomerMainData'!AS3</f>
        <v>LOS-022</v>
      </c>
    </row>
    <row r="4" spans="1:45" s="1" customFormat="1" x14ac:dyDescent="0.25">
      <c r="A4" s="1" t="s">
        <v>33</v>
      </c>
      <c r="N4" s="1">
        <f t="shared" ref="N4:AH4" si="0">IF(AND(N37="Yes",N41="Yes",N26="Amount",N52="Yes"),COUNTIFS($A12:$A26,"*$*",N12:N26,"")+COUNTIFS($A28:$A35,"*$*",N28:N35,"")+COUNTIFS($A53:$A53,"*$*",N53:N53,"")+COUNTIFS($A62:$A62,"*$*",N62:N62,""),IF(AND(N37="Yes",N41="Yes",N26="Amount",N52="No"),COUNTIFS($A12:$A26,"*$*",N12:N26,"")+COUNTIFS($A28:$A35,"*$*",N28:N35,"")+COUNTIFS($A54:$A62,"*$*",N54:N62,""),IF(AND(N37="Yes",N41="Yes",N26="Percentage",N52="Yes"),COUNTIFS($A12:$A27,"*$*",N12:N27,"")+COUNTIFS($A29:$A35,"*$*",N29:N35,"")+COUNTIFS($A53:$A53,"*$*",N53:N53,"")+COUNTIFS($A62:$A62,"*$*",N62:N62,""),IF(AND(N37="Yes",N41="Yes",N26="Percentage",N52="No"),COUNTIFS($A12:$A27,"*$*",N12:N27,"")+COUNTIFS($A29:$A35,"*$*",N29:N35,"")+COUNTIFS($A54:$A62,"*$*",N54:N62,""),IF(AND(N37="Yes",N41="No",N26="Amount",N52="Yes"),COUNTIFS($A12:$A26,"*$*",N12:N26,"")+COUNTIFS($A28:$A35,"*$*",N28:N35,"")+COUNTIFS($A42:$A53,"*$*",N42:N53,"")+COUNTIFS($A62:$A62,"*$*",N62:N62,""),IF(AND(N37="Yes",N41="No",N26="Amount",N52="No"),COUNTIFS($A12:$A26,"*$*",N12:N26,"")+COUNTIFS($A28:$A35,"*$*",N28:N35,"")+COUNTIFS($A42:$A50,"*$*",N42:N50,"")+COUNTIFS($A54:$A62,"*$*",N54:N62,""),IF(AND(N37="Yes",N41="No",N26="Percentage",N52="Yes"),COUNTIFS($A12:$A27,"*$*",N12:N27,"")+COUNTIFS($A29:$A35,"*$*",N29:N35,"")+COUNTIFS($A42:$A49,"*$*",N42:N49,"")+COUNTIFS($A53:$A53,"*$*",N53:N53,"")+COUNTIFS($A62:$A62,"*$*",N62:N62,""),IF(AND(N37="Yes",N41="No",N26="Percentage",N52="No"),COUNTIFS($A12:$A27,"*$*",N12:N27,"")+COUNTIFS($A29:$A35,"*$*",N29:N35,"")+COUNTIFS($A42:$A49,"*$*",N42:N49,"")+COUNTIFS($A54:$A62,"*$*",N54:N62,""),IF(AND(N37="No",N41="Yes",N26="Amount",N52="Yes"),COUNTIFS($A12:$A26,"*$*",N12:N26,"")+COUNTIFS($A28:$A39,"*$*",N28:N39,"")+COUNTIFS($A53:$A53,"*$*",N53:N53,"")+COUNTIFS($A62:$A62,"*$*",N62:N62,""),IF(AND(N37="No",N41="Yes",N26="Amount",N52="No"),COUNTIFS($A12:$A26,"*$*",N12:N26,"")+COUNTIFS($A28:$A39,"*$*",N28:N39,"")+COUNTIFS($A54:$A62,"*$*",N54:N62,""),IF(AND(N37="No",N41="Yes",N26="Percentage",N52="Yes"),COUNTIFS($A12:$A27,"*$*",N12:N27,"")+COUNTIFS($A29:$A39,"*$*",N29:N39,"")+COUNTIFS($A53:$A53,"*$*",N53:N53,"")+COUNTIFS($A62:$A62,"*$*",N62:N62,""),IF(AND(N37="No",N41="Yes",N26="Percentage",N52="No"),COUNTIFS($A12:$A27,"*$*",N12:N27,"")+COUNTIFS($A29:$A39,"*$*",N29:N39,"")+COUNTIFS($A54:$A62,"*$*",N54:N62,""),IF(AND(N37="No",N41="No",N26="Amount",N52="Yes"),COUNTIFS($A12:$A26,"*$*",N12:N26,"")+COUNTIFS($A28:$A50,"*$*",N28:N50,"")+COUNTIFS($A53:$A53,"*$*",N53:N53,"")+COUNTIFS($A62:$A62,"*$*",N62:N62,""),IF(AND(N37="No",N41="No",N26="Amount",N52="No"),COUNTIFS($A12:$A26,"*$*",N12:N26,"")+COUNTIFS($A28:$A50,"*$*",N28:N50,"")+COUNTIFS($A54:$A62,"*$*",N54:N62,""),IF(AND(N37="No",N41="No",N26="Percentage",N52="Yes"),COUNTIFS($A12:$A27,"*$*",N12:N27,"")+COUNTIFS($A29:$A50,"*$*",N29:N50,"")+COUNTIFS($A53:$A53,"*$*",N53:N53,"")+COUNTIFS($A62:$A62,"*$*",N62:N62,""),IF(AND(N37="No",N41="No",N26="Percentage",N52="No"),COUNTIFS($A12:$A27,"*$*",N12:N27,"")+COUNTIFS($A29:$A50,"*$*",N29:N50,"")+COUNTIFS($A54:$A62,"*$*",N54:N62,"")))))))))))))))))</f>
        <v>14</v>
      </c>
      <c r="O4" s="1">
        <f t="shared" si="0"/>
        <v>0</v>
      </c>
      <c r="P4" s="1">
        <f t="shared" si="0"/>
        <v>0</v>
      </c>
      <c r="Q4" s="1">
        <f t="shared" si="0"/>
        <v>0</v>
      </c>
      <c r="AG4" s="1">
        <f t="shared" si="0"/>
        <v>0</v>
      </c>
      <c r="AH4" s="1">
        <f t="shared" si="0"/>
        <v>0</v>
      </c>
      <c r="AI4" s="1">
        <f t="shared" ref="AI4:AO4" si="1">IF(AND(AI37="Yes",AI41="Yes",AI26="Amount",AI52="Yes"),COUNTIFS($A12:$A26,"*$*",AI12:AI26,"")+COUNTIFS($A28:$A35,"*$*",AI28:AI35,"")+COUNTIFS($A53:$A53,"*$*",AI53:AI53,"")+COUNTIFS($A62:$A62,"*$*",AI62:AI62,""),IF(AND(AI37="Yes",AI41="Yes",AI26="Amount",AI52="No"),COUNTIFS($A12:$A26,"*$*",AI12:AI26,"")+COUNTIFS($A28:$A35,"*$*",AI28:AI35,"")+COUNTIFS($A54:$A62,"*$*",AI54:AI62,""),IF(AND(AI37="Yes",AI41="Yes",AI26="Percentage",AI52="Yes"),COUNTIFS($A12:$A27,"*$*",AI12:AI27,"")+COUNTIFS($A29:$A35,"*$*",AI29:AI35,"")+COUNTIFS($A53:$A53,"*$*",AI53:AI53,"")+COUNTIFS($A62:$A62,"*$*",AI62:AI62,""),IF(AND(AI37="Yes",AI41="Yes",AI26="Percentage",AI52="No"),COUNTIFS($A12:$A27,"*$*",AI12:AI27,"")+COUNTIFS($A29:$A35,"*$*",AI29:AI35,"")+COUNTIFS($A54:$A62,"*$*",AI54:AI62,""),IF(AND(AI37="Yes",AI41="No",AI26="Amount",AI52="Yes"),COUNTIFS($A12:$A26,"*$*",AI12:AI26,"")+COUNTIFS($A28:$A35,"*$*",AI28:AI35,"")+COUNTIFS($A42:$A53,"*$*",AI42:AI53,"")+COUNTIFS($A62:$A62,"*$*",AI62:AI62,""),IF(AND(AI37="Yes",AI41="No",AI26="Amount",AI52="No"),COUNTIFS($A12:$A26,"*$*",AI12:AI26,"")+COUNTIFS($A28:$A35,"*$*",AI28:AI35,"")+COUNTIFS($A42:$A50,"*$*",AI42:AI50,"")+COUNTIFS($A54:$A62,"*$*",AI54:AI62,""),IF(AND(AI37="Yes",AI41="No",AI26="Percentage",AI52="Yes"),COUNTIFS($A12:$A27,"*$*",AI12:AI27,"")+COUNTIFS($A29:$A35,"*$*",AI29:AI35,"")+COUNTIFS($A42:$A49,"*$*",AI42:AI49,"")+COUNTIFS($A53:$A53,"*$*",AI53:AI53,"")+COUNTIFS($A62:$A62,"*$*",AI62:AI62,""),IF(AND(AI37="Yes",AI41="No",AI26="Percentage",AI52="No"),COUNTIFS($A12:$A27,"*$*",AI12:AI27,"")+COUNTIFS($A29:$A35,"*$*",AI29:AI35,"")+COUNTIFS($A42:$A49,"*$*",AI42:AI49,"")+COUNTIFS($A54:$A62,"*$*",AI54:AI62,""),IF(AND(AI37="No",AI41="Yes",AI26="Amount",AI52="Yes"),COUNTIFS($A12:$A26,"*$*",AI12:AI26,"")+COUNTIFS($A28:$A39,"*$*",AI28:AI39,"")+COUNTIFS($A53:$A53,"*$*",AI53:AI53,"")+COUNTIFS($A62:$A62,"*$*",AI62:AI62,""),IF(AND(AI37="No",AI41="Yes",AI26="Amount",AI52="No"),COUNTIFS($A12:$A26,"*$*",AI12:AI26,"")+COUNTIFS($A28:$A39,"*$*",AI28:AI39,"")+COUNTIFS($A54:$A62,"*$*",AI54:AI62,""),IF(AND(AI37="No",AI41="Yes",AI26="Percentage",AI52="Yes"),COUNTIFS($A12:$A27,"*$*",AI12:AI27,"")+COUNTIFS($A29:$A39,"*$*",AI29:AI39,"")+COUNTIFS($A53:$A53,"*$*",AI53:AI53,"")+COUNTIFS($A62:$A62,"*$*",AI62:AI62,""),IF(AND(AI37="No",AI41="Yes",AI26="Percentage",AI52="No"),COUNTIFS($A12:$A27,"*$*",AI12:AI27,"")+COUNTIFS($A29:$A39,"*$*",AI29:AI39,"")+COUNTIFS($A54:$A62,"*$*",AI54:AI62,""),IF(AND(AI37="No",AI41="No",AI26="Amount",AI52="Yes"),COUNTIFS($A12:$A26,"*$*",AI12:AI26,"")+COUNTIFS($A28:$A50,"*$*",AI28:AI50,"")+COUNTIFS($A53:$A53,"*$*",AI53:AI53,"")+COUNTIFS($A62:$A62,"*$*",AI62:AI62,""),IF(AND(AI37="No",AI41="No",AI26="Amount",AI52="No"),COUNTIFS($A12:$A26,"*$*",AI12:AI26,"")+COUNTIFS($A28:$A50,"*$*",AI28:AI50,"")+COUNTIFS($A54:$A62,"*$*",AI54:AI62,""),IF(AND(AI37="No",AI41="No",AI26="Percentage",AI52="Yes"),COUNTIFS($A12:$A27,"*$*",AI12:AI27,"")+COUNTIFS($A29:$A50,"*$*",AI29:AI50,"")+COUNTIFS($A53:$A53,"*$*",AI53:AI53,"")+COUNTIFS($A62:$A62,"*$*",AI62:AI62,""),IF(AND(AI37="No",AI41="No",AI26="Percentage",AI52="No"),COUNTIFS($A12:$A27,"*$*",AI12:AI27,"")+COUNTIFS($A29:$A50,"*$*",AI29:AI50,"")+COUNTIFS($A54:$A62,"*$*",AI54:AI62,"")))))))))))))))))</f>
        <v>0</v>
      </c>
      <c r="AJ4" s="1">
        <f t="shared" si="1"/>
        <v>0</v>
      </c>
      <c r="AK4" s="1">
        <f t="shared" si="1"/>
        <v>0</v>
      </c>
      <c r="AL4" s="1">
        <f t="shared" si="1"/>
        <v>0</v>
      </c>
      <c r="AM4" s="1">
        <f t="shared" si="1"/>
        <v>0</v>
      </c>
      <c r="AN4" s="1">
        <f t="shared" si="1"/>
        <v>0</v>
      </c>
      <c r="AO4" s="1">
        <f t="shared" si="1"/>
        <v>0</v>
      </c>
      <c r="AQ4" s="1">
        <f>IF(AND(AQ37="Yes",AQ41="Yes",AQ26="Amount",AQ52="Yes"),COUNTIFS($A12:$A26,"*$*",AQ12:AQ26,"")+COUNTIFS($A28:$A35,"*$*",AQ28:AQ35,"")+COUNTIFS($A53:$A53,"*$*",AQ53:AQ53,"")+COUNTIFS($A62:$A62,"*$*",AQ62:AQ62,""),IF(AND(AQ37="Yes",AQ41="Yes",AQ26="Amount",AQ52="No"),COUNTIFS($A12:$A26,"*$*",AQ12:AQ26,"")+COUNTIFS($A28:$A35,"*$*",AQ28:AQ35,"")+COUNTIFS($A54:$A62,"*$*",AQ54:AQ62,""),IF(AND(AQ37="Yes",AQ41="Yes",AQ26="Percentage",AQ52="Yes"),COUNTIFS($A12:$A27,"*$*",AQ12:AQ27,"")+COUNTIFS($A29:$A35,"*$*",AQ29:AQ35,"")+COUNTIFS($A53:$A53,"*$*",AQ53:AQ53,"")+COUNTIFS($A62:$A62,"*$*",AQ62:AQ62,""),IF(AND(AQ37="Yes",AQ41="Yes",AQ26="Percentage",AQ52="No"),COUNTIFS($A12:$A27,"*$*",AQ12:AQ27,"")+COUNTIFS($A29:$A35,"*$*",AQ29:AQ35,"")+COUNTIFS($A54:$A62,"*$*",AQ54:AQ62,""),IF(AND(AQ37="Yes",AQ41="No",AQ26="Amount",AQ52="Yes"),COUNTIFS($A12:$A26,"*$*",AQ12:AQ26,"")+COUNTIFS($A28:$A35,"*$*",AQ28:AQ35,"")+COUNTIFS($A42:$A53,"*$*",AQ42:AQ53,"")+COUNTIFS($A62:$A62,"*$*",AQ62:AQ62,""),IF(AND(AQ37="Yes",AQ41="No",AQ26="Amount",AQ52="No"),COUNTIFS($A12:$A26,"*$*",AQ12:AQ26,"")+COUNTIFS($A28:$A35,"*$*",AQ28:AQ35,"")+COUNTIFS($A42:$A50,"*$*",AQ42:AQ50,"")+COUNTIFS($A54:$A62,"*$*",AQ54:AQ62,""),IF(AND(AQ37="Yes",AQ41="No",AQ26="Percentage",AQ52="Yes"),COUNTIFS($A12:$A27,"*$*",AQ12:AQ27,"")+COUNTIFS($A29:$A35,"*$*",AQ29:AQ35,"")+COUNTIFS($A42:$A49,"*$*",AQ42:AQ49,"")+COUNTIFS($A53:$A53,"*$*",AQ53:AQ53,"")+COUNTIFS($A62:$A62,"*$*",AQ62:AQ62,""),IF(AND(AQ37="Yes",AQ41="No",AQ26="Percentage",AQ52="No"),COUNTIFS($A12:$A27,"*$*",AQ12:AQ27,"")+COUNTIFS($A29:$A35,"*$*",AQ29:AQ35,"")+COUNTIFS($A42:$A49,"*$*",AQ42:AQ49,"")+COUNTIFS($A54:$A62,"*$*",AQ54:AQ62,""),IF(AND(AQ37="No",AQ41="Yes",AQ26="Amount",AQ52="Yes"),COUNTIFS($A12:$A26,"*$*",AQ12:AQ26,"")+COUNTIFS($A28:$A39,"*$*",AQ28:AQ39,"")+COUNTIFS($A53:$A53,"*$*",AQ53:AQ53,"")+COUNTIFS($A62:$A62,"*$*",AQ62:AQ62,""),IF(AND(AQ37="No",AQ41="Yes",AQ26="Amount",AQ52="No"),COUNTIFS($A12:$A26,"*$*",AQ12:AQ26,"")+COUNTIFS($A28:$A39,"*$*",AQ28:AQ39,"")+COUNTIFS($A54:$A62,"*$*",AQ54:AQ62,""),IF(AND(AQ37="No",AQ41="Yes",AQ26="Percentage",AQ52="Yes"),COUNTIFS($A12:$A27,"*$*",AQ12:AQ27,"")+COUNTIFS($A29:$A39,"*$*",AQ29:AQ39,"")+COUNTIFS($A53:$A53,"*$*",AQ53:AQ53,"")+COUNTIFS($A62:$A62,"*$*",AQ62:AQ62,""),IF(AND(AQ37="No",AQ41="Yes",AQ26="Percentage",AQ52="No"),COUNTIFS($A12:$A27,"*$*",AQ12:AQ27,"")+COUNTIFS($A29:$A39,"*$*",AQ29:AQ39,"")+COUNTIFS($A54:$A62,"*$*",AQ54:AQ62,""),IF(AND(AQ37="No",AQ41="No",AQ26="Amount",AQ52="Yes"),COUNTIFS($A12:$A26,"*$*",AQ12:AQ26,"")+COUNTIFS($A28:$A50,"*$*",AQ28:AQ50,"")+COUNTIFS($A53:$A53,"*$*",AQ53:AQ53,"")+COUNTIFS($A62:$A62,"*$*",AQ62:AQ62,""),IF(AND(AQ37="No",AQ41="No",AQ26="Amount",AQ52="No"),COUNTIFS($A12:$A26,"*$*",AQ12:AQ26,"")+COUNTIFS($A28:$A50,"*$*",AQ28:AQ50,"")+COUNTIFS($A54:$A62,"*$*",AQ54:AQ62,""),IF(AND(AQ37="No",AQ41="No",AQ26="Percentage",AQ52="Yes"),COUNTIFS($A12:$A27,"*$*",AQ12:AQ27,"")+COUNTIFS($A29:$A50,"*$*",AQ29:AQ50,"")+COUNTIFS($A53:$A53,"*$*",AQ53:AQ53,"")+COUNTIFS($A62:$A62,"*$*",AQ62:AQ62,""),IF(AND(AQ37="No",AQ41="No",AQ26="Percentage",AQ52="No"),COUNTIFS($A12:$A27,"*$*",AQ12:AQ27,"")+COUNTIFS($A29:$A50,"*$*",AQ29:AQ50,"")+COUNTIFS($A54:$A62,"*$*",AQ54:AQ62,"")))))))))))))))))</f>
        <v>0</v>
      </c>
      <c r="AR4" s="1">
        <f t="shared" ref="AR4" si="2">IF(AND(AR37="Yes",AR41="Yes",AR26="Amount",AR52="Yes"),COUNTIFS($A12:$A26,"*$*",AR12:AR26,"")+COUNTIFS($A28:$A35,"*$*",AR28:AR35,"")+COUNTIFS($A53:$A53,"*$*",AR53:AR53,"")+COUNTIFS($A62:$A62,"*$*",AR62:AR62,""),IF(AND(AR37="Yes",AR41="Yes",AR26="Amount",AR52="No"),COUNTIFS($A12:$A26,"*$*",AR12:AR26,"")+COUNTIFS($A28:$A35,"*$*",AR28:AR35,"")+COUNTIFS($A54:$A62,"*$*",AR54:AR62,""),IF(AND(AR37="Yes",AR41="Yes",AR26="Percentage",AR52="Yes"),COUNTIFS($A12:$A27,"*$*",AR12:AR27,"")+COUNTIFS($A29:$A35,"*$*",AR29:AR35,"")+COUNTIFS($A53:$A53,"*$*",AR53:AR53,"")+COUNTIFS($A62:$A62,"*$*",AR62:AR62,""),IF(AND(AR37="Yes",AR41="Yes",AR26="Percentage",AR52="No"),COUNTIFS($A12:$A27,"*$*",AR12:AR27,"")+COUNTIFS($A29:$A35,"*$*",AR29:AR35,"")+COUNTIFS($A54:$A62,"*$*",AR54:AR62,""),IF(AND(AR37="Yes",AR41="No",AR26="Amount",AR52="Yes"),COUNTIFS($A12:$A26,"*$*",AR12:AR26,"")+COUNTIFS($A28:$A35,"*$*",AR28:AR35,"")+COUNTIFS($A42:$A53,"*$*",AR42:AR53,"")+COUNTIFS($A62:$A62,"*$*",AR62:AR62,""),IF(AND(AR37="Yes",AR41="No",AR26="Amount",AR52="No"),COUNTIFS($A12:$A26,"*$*",AR12:AR26,"")+COUNTIFS($A28:$A35,"*$*",AR28:AR35,"")+COUNTIFS($A42:$A50,"*$*",AR42:AR50,"")+COUNTIFS($A54:$A62,"*$*",AR54:AR62,""),IF(AND(AR37="Yes",AR41="No",AR26="Percentage",AR52="Yes"),COUNTIFS($A12:$A27,"*$*",AR12:AR27,"")+COUNTIFS($A29:$A35,"*$*",AR29:AR35,"")+COUNTIFS($A42:$A49,"*$*",AR42:AR49,"")+COUNTIFS($A53:$A53,"*$*",AR53:AR53,"")+COUNTIFS($A62:$A62,"*$*",AR62:AR62,""),IF(AND(AR37="Yes",AR41="No",AR26="Percentage",AR52="No"),COUNTIFS($A12:$A27,"*$*",AR12:AR27,"")+COUNTIFS($A29:$A35,"*$*",AR29:AR35,"")+COUNTIFS($A42:$A49,"*$*",AR42:AR49,"")+COUNTIFS($A54:$A62,"*$*",AR54:AR62,""),IF(AND(AR37="No",AR41="Yes",AR26="Amount",AR52="Yes"),COUNTIFS($A12:$A26,"*$*",AR12:AR26,"")+COUNTIFS($A28:$A39,"*$*",AR28:AR39,"")+COUNTIFS($A53:$A53,"*$*",AR53:AR53,"")+COUNTIFS($A62:$A62,"*$*",AR62:AR62,""),IF(AND(AR37="No",AR41="Yes",AR26="Amount",AR52="No"),COUNTIFS($A12:$A26,"*$*",AR12:AR26,"")+COUNTIFS($A28:$A39,"*$*",AR28:AR39,"")+COUNTIFS($A54:$A62,"*$*",AR54:AR62,""),IF(AND(AR37="No",AR41="Yes",AR26="Percentage",AR52="Yes"),COUNTIFS($A12:$A27,"*$*",AR12:AR27,"")+COUNTIFS($A29:$A39,"*$*",AR29:AR39,"")+COUNTIFS($A53:$A53,"*$*",AR53:AR53,"")+COUNTIFS($A62:$A62,"*$*",AR62:AR62,""),IF(AND(AR37="No",AR41="Yes",AR26="Percentage",AR52="No"),COUNTIFS($A12:$A27,"*$*",AR12:AR27,"")+COUNTIFS($A29:$A39,"*$*",AR29:AR39,"")+COUNTIFS($A54:$A62,"*$*",AR54:AR62,""),IF(AND(AR37="No",AR41="No",AR26="Amount",AR52="Yes"),COUNTIFS($A12:$A26,"*$*",AR12:AR26,"")+COUNTIFS($A28:$A50,"*$*",AR28:AR50,"")+COUNTIFS($A53:$A53,"*$*",AR53:AR53,"")+COUNTIFS($A62:$A62,"*$*",AR62:AR62,""),IF(AND(AR37="No",AR41="No",AR26="Amount",AR52="No"),COUNTIFS($A12:$A26,"*$*",AR12:AR26,"")+COUNTIFS($A28:$A50,"*$*",AR28:AR50,"")+COUNTIFS($A54:$A62,"*$*",AR54:AR62,""),IF(AND(AR37="No",AR41="No",AR26="Percentage",AR52="Yes"),COUNTIFS($A12:$A27,"*$*",AR12:AR27,"")+COUNTIFS($A29:$A50,"*$*",AR29:AR50,"")+COUNTIFS($A53:$A53,"*$*",AR53:AR53,"")+COUNTIFS($A62:$A62,"*$*",AR62:AR62,""),IF(AND(AR37="No",AR41="No",AR26="Percentage",AR52="No"),COUNTIFS($A12:$A27,"*$*",AR12:AR27,"")+COUNTIFS($A29:$A50,"*$*",AR29:AR50,"")+COUNTIFS($A54:$A62,"*$*",AR54:AR62,"")))))))))))))))))</f>
        <v>0</v>
      </c>
      <c r="AS4" s="1">
        <v>0</v>
      </c>
    </row>
    <row r="5" spans="1:45" s="1" customFormat="1" x14ac:dyDescent="0.25"/>
    <row r="6" spans="1:45" s="1" customFormat="1" x14ac:dyDescent="0.25"/>
    <row r="7" spans="1:45" s="1" customFormat="1" x14ac:dyDescent="0.25"/>
    <row r="8" spans="1:45" s="1" customFormat="1" x14ac:dyDescent="0.25">
      <c r="A8" s="1" t="s">
        <v>47</v>
      </c>
      <c r="N8" s="1" t="str">
        <f>'1.TabCustomerMainData'!H$13</f>
        <v>app1</v>
      </c>
      <c r="O8" s="1" t="str">
        <f>'1.TabCustomerMainData'!I$13</f>
        <v>app1</v>
      </c>
      <c r="P8" s="1" t="str">
        <f>'1.TabCustomerMainData'!J$13</f>
        <v>app1</v>
      </c>
      <c r="Q8" s="1" t="str">
        <f>'1.TabCustomerMainData'!K$13</f>
        <v>app1</v>
      </c>
      <c r="AG8" s="1" t="str">
        <f>'1.TabCustomerMainData'!AG$13</f>
        <v>app2</v>
      </c>
      <c r="AH8" s="1" t="str">
        <f>'1.TabCustomerMainData'!AH$13</f>
        <v>app3</v>
      </c>
      <c r="AI8" s="1" t="str">
        <f>'1.TabCustomerMainData'!AI$13</f>
        <v>app4</v>
      </c>
      <c r="AJ8" s="1" t="str">
        <f>'1.TabCustomerMainData'!AJ$13</f>
        <v>app5</v>
      </c>
      <c r="AK8" s="1" t="str">
        <f>'1.TabCustomerMainData'!AK$13</f>
        <v>app6</v>
      </c>
      <c r="AL8" s="1" t="str">
        <f>'1.TabCustomerMainData'!AL$13</f>
        <v>app7</v>
      </c>
      <c r="AM8" s="1" t="str">
        <f>'1.TabCustomerMainData'!AM$13</f>
        <v>app8</v>
      </c>
      <c r="AN8" s="1" t="str">
        <f>'1.TabCustomerMainData'!AN$13</f>
        <v>app9</v>
      </c>
      <c r="AO8" s="1" t="str">
        <f>'1.TabCustomerMainData'!AO$13</f>
        <v>app10</v>
      </c>
      <c r="AQ8" s="1" t="str">
        <f>'1.TabCustomerMainData'!AQ$13</f>
        <v>app2</v>
      </c>
      <c r="AR8" s="1" t="str">
        <f>'1.TabCustomerMainData'!AR$13</f>
        <v>app10</v>
      </c>
      <c r="AS8" s="1" t="str">
        <f>'1.TabCustomerMainData'!AS$13</f>
        <v>app22</v>
      </c>
    </row>
    <row r="9" spans="1:45" s="1" customFormat="1" x14ac:dyDescent="0.25">
      <c r="A9" s="25" t="s">
        <v>36</v>
      </c>
    </row>
    <row r="10" spans="1:45" s="1" customFormat="1" x14ac:dyDescent="0.25">
      <c r="A10" s="1" t="s">
        <v>43</v>
      </c>
      <c r="N10" s="1" t="s">
        <v>44</v>
      </c>
      <c r="O10" s="1" t="s">
        <v>44</v>
      </c>
      <c r="P10" s="1" t="s">
        <v>44</v>
      </c>
      <c r="Q10" s="1" t="s">
        <v>44</v>
      </c>
      <c r="AG10" s="1" t="s">
        <v>44</v>
      </c>
      <c r="AH10" s="1" t="s">
        <v>44</v>
      </c>
      <c r="AI10" s="1" t="s">
        <v>44</v>
      </c>
      <c r="AJ10" s="1" t="s">
        <v>44</v>
      </c>
      <c r="AK10" s="1" t="s">
        <v>44</v>
      </c>
      <c r="AL10" s="1" t="s">
        <v>44</v>
      </c>
      <c r="AM10" s="1" t="s">
        <v>44</v>
      </c>
      <c r="AN10" s="1" t="s">
        <v>44</v>
      </c>
      <c r="AO10" s="1" t="s">
        <v>44</v>
      </c>
      <c r="AQ10" s="1" t="s">
        <v>44</v>
      </c>
      <c r="AR10" s="1" t="s">
        <v>44</v>
      </c>
      <c r="AS10" s="1" t="s">
        <v>13</v>
      </c>
    </row>
    <row r="11" spans="1:45" s="142" customFormat="1" x14ac:dyDescent="0.25">
      <c r="A11" s="118" t="s">
        <v>413</v>
      </c>
      <c r="C11" s="141"/>
      <c r="D11" s="141"/>
      <c r="E11" s="141"/>
      <c r="F11" s="141"/>
      <c r="G11" s="141"/>
      <c r="H11" s="141"/>
      <c r="I11" s="141"/>
      <c r="J11" s="141"/>
      <c r="K11" s="141"/>
      <c r="L11" s="141"/>
      <c r="M11" s="141"/>
      <c r="N11" s="141"/>
      <c r="O11" s="141"/>
      <c r="P11" s="141"/>
      <c r="Q11" s="141"/>
      <c r="R11" s="141"/>
      <c r="S11" s="141"/>
      <c r="T11" s="141"/>
      <c r="U11" s="141"/>
      <c r="V11" s="141"/>
      <c r="W11" s="141"/>
      <c r="X11" s="141"/>
      <c r="Y11" s="141"/>
      <c r="Z11" s="141"/>
      <c r="AA11" s="141"/>
      <c r="AB11" s="141"/>
      <c r="AC11" s="141"/>
      <c r="AD11" s="141"/>
      <c r="AE11" s="141"/>
      <c r="AF11" s="141"/>
      <c r="AG11" s="141"/>
      <c r="AH11" s="141"/>
      <c r="AI11" s="141"/>
    </row>
    <row r="12" spans="1:45" s="1" customFormat="1" x14ac:dyDescent="0.25">
      <c r="A12" s="47" t="s">
        <v>414</v>
      </c>
      <c r="C12" s="8"/>
      <c r="D12" s="8"/>
      <c r="E12" s="8"/>
      <c r="F12" s="8"/>
      <c r="G12" s="8"/>
      <c r="H12" s="8"/>
      <c r="I12" s="8"/>
      <c r="J12" s="8"/>
      <c r="K12" s="8"/>
      <c r="L12" s="8"/>
      <c r="M12" s="8"/>
      <c r="N12" s="8"/>
      <c r="O12" s="8" t="s">
        <v>415</v>
      </c>
      <c r="P12" s="8" t="s">
        <v>415</v>
      </c>
      <c r="Q12" s="8" t="s">
        <v>415</v>
      </c>
      <c r="R12" s="8"/>
      <c r="S12" s="8"/>
      <c r="T12" s="8"/>
      <c r="U12" s="8"/>
      <c r="V12" s="8"/>
      <c r="W12" s="8"/>
      <c r="X12" s="8"/>
      <c r="Y12" s="8"/>
      <c r="Z12" s="8"/>
      <c r="AA12" s="8"/>
      <c r="AB12" s="8"/>
      <c r="AC12" s="8"/>
      <c r="AD12" s="8"/>
      <c r="AE12" s="8"/>
      <c r="AF12" s="8"/>
      <c r="AG12" s="8" t="s">
        <v>415</v>
      </c>
      <c r="AH12" s="8" t="s">
        <v>415</v>
      </c>
      <c r="AI12" s="8" t="s">
        <v>415</v>
      </c>
      <c r="AJ12" s="8" t="s">
        <v>415</v>
      </c>
      <c r="AK12" s="8" t="s">
        <v>415</v>
      </c>
      <c r="AL12" s="8" t="s">
        <v>415</v>
      </c>
      <c r="AM12" s="8" t="s">
        <v>415</v>
      </c>
      <c r="AN12" s="8" t="s">
        <v>415</v>
      </c>
      <c r="AO12" s="8" t="s">
        <v>415</v>
      </c>
      <c r="AQ12" s="8" t="s">
        <v>415</v>
      </c>
      <c r="AR12" s="8" t="s">
        <v>415</v>
      </c>
    </row>
    <row r="13" spans="1:45" s="1" customFormat="1" x14ac:dyDescent="0.25">
      <c r="A13" s="47" t="s">
        <v>416</v>
      </c>
      <c r="C13" s="8"/>
      <c r="D13" s="8"/>
      <c r="E13" s="8"/>
      <c r="F13" s="8"/>
      <c r="G13" s="8"/>
      <c r="H13" s="8"/>
      <c r="I13" s="8"/>
      <c r="J13" s="8"/>
      <c r="K13" s="8"/>
      <c r="L13" s="8"/>
      <c r="M13" s="8"/>
      <c r="N13" s="8"/>
      <c r="O13" s="8" t="s">
        <v>417</v>
      </c>
      <c r="P13" s="8" t="s">
        <v>417</v>
      </c>
      <c r="Q13" s="8" t="s">
        <v>417</v>
      </c>
      <c r="R13" s="8"/>
      <c r="S13" s="8"/>
      <c r="T13" s="8"/>
      <c r="U13" s="8"/>
      <c r="V13" s="8"/>
      <c r="W13" s="8"/>
      <c r="X13" s="8"/>
      <c r="Y13" s="8"/>
      <c r="Z13" s="8"/>
      <c r="AA13" s="8"/>
      <c r="AB13" s="8"/>
      <c r="AC13" s="8"/>
      <c r="AD13" s="8"/>
      <c r="AE13" s="8"/>
      <c r="AF13" s="8"/>
      <c r="AG13" s="8" t="s">
        <v>417</v>
      </c>
      <c r="AH13" s="8" t="s">
        <v>417</v>
      </c>
      <c r="AI13" s="8" t="s">
        <v>417</v>
      </c>
      <c r="AJ13" s="8" t="s">
        <v>417</v>
      </c>
      <c r="AK13" s="8" t="s">
        <v>417</v>
      </c>
      <c r="AL13" s="8" t="s">
        <v>417</v>
      </c>
      <c r="AM13" s="8" t="s">
        <v>417</v>
      </c>
      <c r="AN13" s="8" t="s">
        <v>417</v>
      </c>
      <c r="AO13" s="8" t="s">
        <v>417</v>
      </c>
      <c r="AQ13" s="8" t="s">
        <v>417</v>
      </c>
      <c r="AR13" s="8" t="s">
        <v>417</v>
      </c>
    </row>
    <row r="14" spans="1:45" s="1" customFormat="1" x14ac:dyDescent="0.25">
      <c r="A14" s="47" t="s">
        <v>418</v>
      </c>
      <c r="C14" s="10"/>
      <c r="D14" s="10"/>
      <c r="E14" s="10"/>
      <c r="F14" s="10"/>
      <c r="G14" s="10"/>
      <c r="H14" s="10"/>
      <c r="I14" s="10"/>
      <c r="J14" s="10"/>
      <c r="K14" s="10"/>
      <c r="L14" s="10"/>
      <c r="M14" s="10"/>
      <c r="N14" s="10"/>
      <c r="O14" s="10" t="s">
        <v>419</v>
      </c>
      <c r="P14" s="10" t="s">
        <v>419</v>
      </c>
      <c r="Q14" s="10" t="s">
        <v>419</v>
      </c>
      <c r="R14" s="10"/>
      <c r="S14" s="10"/>
      <c r="T14" s="10"/>
      <c r="U14" s="10"/>
      <c r="V14" s="10"/>
      <c r="W14" s="10"/>
      <c r="X14" s="10"/>
      <c r="Y14" s="10"/>
      <c r="Z14" s="10"/>
      <c r="AA14" s="10"/>
      <c r="AB14" s="10"/>
      <c r="AC14" s="10"/>
      <c r="AD14" s="10"/>
      <c r="AE14" s="10"/>
      <c r="AF14" s="10"/>
      <c r="AG14" s="10" t="s">
        <v>419</v>
      </c>
      <c r="AH14" s="10" t="s">
        <v>419</v>
      </c>
      <c r="AI14" s="10" t="s">
        <v>419</v>
      </c>
      <c r="AJ14" s="10" t="s">
        <v>419</v>
      </c>
      <c r="AK14" s="10" t="s">
        <v>419</v>
      </c>
      <c r="AL14" s="10" t="s">
        <v>419</v>
      </c>
      <c r="AM14" s="10" t="s">
        <v>419</v>
      </c>
      <c r="AN14" s="10" t="s">
        <v>419</v>
      </c>
      <c r="AO14" s="10" t="s">
        <v>419</v>
      </c>
      <c r="AQ14" s="10" t="s">
        <v>419</v>
      </c>
      <c r="AR14" s="10" t="s">
        <v>419</v>
      </c>
    </row>
    <row r="15" spans="1:45" s="1" customFormat="1" x14ac:dyDescent="0.25">
      <c r="A15" s="1" t="s">
        <v>420</v>
      </c>
      <c r="C15" s="10"/>
      <c r="D15" s="10"/>
      <c r="E15" s="10"/>
      <c r="F15" s="10"/>
      <c r="G15" s="10"/>
      <c r="H15" s="10"/>
      <c r="I15" s="10"/>
      <c r="J15" s="10"/>
      <c r="K15" s="10"/>
      <c r="L15" s="10"/>
      <c r="M15" s="10"/>
      <c r="N15" s="10"/>
      <c r="O15" s="10" t="s">
        <v>421</v>
      </c>
      <c r="P15" s="10" t="s">
        <v>421</v>
      </c>
      <c r="Q15" s="10" t="s">
        <v>421</v>
      </c>
      <c r="R15" s="10"/>
      <c r="S15" s="10"/>
      <c r="T15" s="10"/>
      <c r="U15" s="10"/>
      <c r="V15" s="10"/>
      <c r="W15" s="10"/>
      <c r="X15" s="10"/>
      <c r="Y15" s="10"/>
      <c r="Z15" s="10"/>
      <c r="AA15" s="10"/>
      <c r="AB15" s="10"/>
      <c r="AC15" s="10"/>
      <c r="AD15" s="10"/>
      <c r="AE15" s="10"/>
      <c r="AF15" s="10"/>
      <c r="AG15" s="10" t="s">
        <v>421</v>
      </c>
      <c r="AH15" s="10" t="s">
        <v>421</v>
      </c>
      <c r="AI15" s="10" t="s">
        <v>421</v>
      </c>
      <c r="AJ15" s="10" t="s">
        <v>421</v>
      </c>
      <c r="AK15" s="10" t="s">
        <v>421</v>
      </c>
      <c r="AL15" s="10" t="s">
        <v>421</v>
      </c>
      <c r="AM15" s="10" t="s">
        <v>421</v>
      </c>
      <c r="AN15" s="10" t="s">
        <v>421</v>
      </c>
      <c r="AO15" s="10" t="s">
        <v>421</v>
      </c>
      <c r="AQ15" s="10" t="s">
        <v>421</v>
      </c>
      <c r="AR15" s="10" t="s">
        <v>421</v>
      </c>
    </row>
    <row r="16" spans="1:45" s="98" customFormat="1" x14ac:dyDescent="0.25">
      <c r="A16" s="118" t="s">
        <v>422</v>
      </c>
      <c r="C16" s="141"/>
      <c r="D16" s="141"/>
      <c r="E16" s="141"/>
      <c r="F16" s="141"/>
      <c r="G16" s="141"/>
      <c r="H16" s="141"/>
      <c r="I16" s="141"/>
      <c r="J16" s="141"/>
      <c r="K16" s="141"/>
      <c r="L16" s="141"/>
      <c r="M16" s="141"/>
      <c r="N16" s="141"/>
      <c r="O16" s="141"/>
      <c r="P16" s="141"/>
      <c r="Q16" s="141"/>
      <c r="R16" s="141"/>
      <c r="S16" s="141"/>
      <c r="T16" s="141"/>
      <c r="U16" s="141"/>
      <c r="V16" s="141"/>
      <c r="W16" s="141"/>
      <c r="X16" s="141"/>
      <c r="Y16" s="141"/>
      <c r="Z16" s="141"/>
      <c r="AA16" s="141"/>
      <c r="AB16" s="141"/>
      <c r="AC16" s="141"/>
      <c r="AD16" s="141"/>
      <c r="AE16" s="141"/>
      <c r="AF16" s="141"/>
      <c r="AG16" s="141"/>
      <c r="AH16" s="141"/>
      <c r="AI16" s="141"/>
    </row>
    <row r="17" spans="1:44" s="1" customFormat="1" x14ac:dyDescent="0.25">
      <c r="A17" s="47" t="s">
        <v>423</v>
      </c>
      <c r="O17" s="1" t="s">
        <v>424</v>
      </c>
      <c r="P17" s="1" t="s">
        <v>424</v>
      </c>
      <c r="Q17" s="1" t="s">
        <v>424</v>
      </c>
      <c r="AG17" s="1" t="s">
        <v>424</v>
      </c>
      <c r="AH17" s="1" t="s">
        <v>424</v>
      </c>
      <c r="AI17" s="1" t="s">
        <v>424</v>
      </c>
      <c r="AJ17" s="1" t="s">
        <v>424</v>
      </c>
      <c r="AK17" s="1" t="s">
        <v>424</v>
      </c>
      <c r="AL17" s="1" t="s">
        <v>424</v>
      </c>
      <c r="AM17" s="1" t="s">
        <v>424</v>
      </c>
      <c r="AN17" s="1" t="s">
        <v>424</v>
      </c>
      <c r="AO17" s="1" t="s">
        <v>424</v>
      </c>
      <c r="AQ17" s="1" t="s">
        <v>424</v>
      </c>
      <c r="AR17" s="1" t="s">
        <v>424</v>
      </c>
    </row>
    <row r="18" spans="1:44" s="1" customFormat="1" x14ac:dyDescent="0.25">
      <c r="A18" s="47" t="s">
        <v>425</v>
      </c>
      <c r="C18" s="7"/>
      <c r="D18" s="7"/>
      <c r="E18" s="7"/>
      <c r="F18" s="7"/>
      <c r="G18" s="7"/>
      <c r="H18" s="7"/>
      <c r="I18" s="7"/>
      <c r="J18" s="7"/>
      <c r="K18" s="7"/>
      <c r="L18" s="7"/>
      <c r="M18" s="7"/>
      <c r="N18" s="7" t="s">
        <v>296</v>
      </c>
      <c r="O18" s="7" t="s">
        <v>296</v>
      </c>
      <c r="P18" s="7" t="s">
        <v>296</v>
      </c>
      <c r="Q18" s="7" t="s">
        <v>296</v>
      </c>
      <c r="R18" s="7"/>
      <c r="S18" s="7"/>
      <c r="T18" s="7"/>
      <c r="U18" s="7"/>
      <c r="V18" s="7"/>
      <c r="W18" s="7"/>
      <c r="X18" s="7"/>
      <c r="Y18" s="7"/>
      <c r="Z18" s="7"/>
      <c r="AA18" s="7"/>
      <c r="AB18" s="7"/>
      <c r="AC18" s="7"/>
      <c r="AD18" s="7"/>
      <c r="AE18" s="7"/>
      <c r="AF18" s="7"/>
      <c r="AG18" s="7" t="s">
        <v>426</v>
      </c>
      <c r="AH18" s="7" t="s">
        <v>426</v>
      </c>
      <c r="AI18" s="7" t="s">
        <v>296</v>
      </c>
      <c r="AJ18" s="7" t="s">
        <v>426</v>
      </c>
      <c r="AK18" s="7" t="s">
        <v>296</v>
      </c>
      <c r="AL18" s="7" t="s">
        <v>426</v>
      </c>
      <c r="AM18" s="7" t="s">
        <v>296</v>
      </c>
      <c r="AN18" s="7" t="s">
        <v>426</v>
      </c>
      <c r="AO18" s="7" t="s">
        <v>296</v>
      </c>
      <c r="AQ18" s="7" t="s">
        <v>426</v>
      </c>
      <c r="AR18" s="7" t="s">
        <v>296</v>
      </c>
    </row>
    <row r="19" spans="1:44" s="1" customFormat="1" x14ac:dyDescent="0.25">
      <c r="A19" s="47" t="s">
        <v>427</v>
      </c>
      <c r="C19" s="44"/>
      <c r="D19" s="44"/>
      <c r="E19" s="44"/>
      <c r="F19" s="44"/>
      <c r="G19" s="44"/>
      <c r="H19" s="44"/>
      <c r="I19" s="44"/>
      <c r="J19" s="44"/>
      <c r="K19" s="44"/>
      <c r="L19" s="44"/>
      <c r="M19" s="44"/>
      <c r="N19" s="44"/>
      <c r="O19" s="44">
        <v>300000000</v>
      </c>
      <c r="P19" s="44">
        <v>300000000</v>
      </c>
      <c r="Q19" s="44">
        <v>300000000</v>
      </c>
      <c r="R19" s="44"/>
      <c r="S19" s="44"/>
      <c r="T19" s="44"/>
      <c r="U19" s="44"/>
      <c r="V19" s="44"/>
      <c r="W19" s="44"/>
      <c r="X19" s="44"/>
      <c r="Y19" s="44"/>
      <c r="Z19" s="44"/>
      <c r="AA19" s="44"/>
      <c r="AB19" s="44"/>
      <c r="AC19" s="44"/>
      <c r="AD19" s="44"/>
      <c r="AE19" s="44"/>
      <c r="AF19" s="44"/>
      <c r="AG19" s="44">
        <v>600000000</v>
      </c>
      <c r="AH19" s="44">
        <v>100000000</v>
      </c>
      <c r="AI19" s="44">
        <v>400000000</v>
      </c>
      <c r="AJ19" s="44">
        <v>500000000</v>
      </c>
      <c r="AK19" s="44">
        <v>700000000</v>
      </c>
      <c r="AL19" s="44">
        <v>800000000</v>
      </c>
      <c r="AM19" s="44">
        <v>300000000</v>
      </c>
      <c r="AN19" s="44">
        <v>400000000</v>
      </c>
      <c r="AO19" s="44">
        <v>500000000</v>
      </c>
      <c r="AQ19" s="44">
        <v>600000000</v>
      </c>
      <c r="AR19" s="44">
        <v>500000000</v>
      </c>
    </row>
    <row r="20" spans="1:44" s="1" customFormat="1" x14ac:dyDescent="0.25">
      <c r="A20" s="47" t="s">
        <v>428</v>
      </c>
      <c r="C20" s="7"/>
      <c r="D20" s="7"/>
      <c r="E20" s="7"/>
      <c r="F20" s="7"/>
      <c r="G20" s="7"/>
      <c r="H20" s="7"/>
      <c r="I20" s="7"/>
      <c r="J20" s="7"/>
      <c r="K20" s="7"/>
      <c r="L20" s="7"/>
      <c r="M20" s="7"/>
      <c r="N20" s="7"/>
      <c r="O20" s="7" t="s">
        <v>429</v>
      </c>
      <c r="P20" s="7" t="s">
        <v>429</v>
      </c>
      <c r="Q20" s="7" t="s">
        <v>429</v>
      </c>
      <c r="R20" s="7"/>
      <c r="S20" s="7"/>
      <c r="T20" s="7"/>
      <c r="U20" s="7"/>
      <c r="V20" s="7"/>
      <c r="W20" s="7"/>
      <c r="X20" s="7"/>
      <c r="Y20" s="7"/>
      <c r="Z20" s="7"/>
      <c r="AA20" s="7"/>
      <c r="AB20" s="7"/>
      <c r="AC20" s="7"/>
      <c r="AD20" s="7"/>
      <c r="AE20" s="7"/>
      <c r="AF20" s="7"/>
      <c r="AG20" s="7" t="s">
        <v>429</v>
      </c>
      <c r="AH20" s="7" t="s">
        <v>429</v>
      </c>
      <c r="AI20" s="7" t="s">
        <v>429</v>
      </c>
      <c r="AJ20" s="7" t="s">
        <v>429</v>
      </c>
      <c r="AK20" s="7" t="s">
        <v>429</v>
      </c>
      <c r="AL20" s="7" t="s">
        <v>429</v>
      </c>
      <c r="AM20" s="7" t="s">
        <v>429</v>
      </c>
      <c r="AN20" s="7" t="s">
        <v>429</v>
      </c>
      <c r="AO20" s="7" t="s">
        <v>429</v>
      </c>
      <c r="AQ20" s="7" t="s">
        <v>429</v>
      </c>
      <c r="AR20" s="7" t="s">
        <v>429</v>
      </c>
    </row>
    <row r="21" spans="1:44" s="1" customFormat="1" x14ac:dyDescent="0.25">
      <c r="A21" s="1" t="s">
        <v>430</v>
      </c>
      <c r="C21" s="7"/>
      <c r="D21" s="7"/>
      <c r="E21" s="7"/>
      <c r="F21" s="7"/>
      <c r="G21" s="7"/>
      <c r="H21" s="7"/>
      <c r="I21" s="7"/>
      <c r="J21" s="7"/>
      <c r="K21" s="7"/>
      <c r="L21" s="7"/>
      <c r="M21" s="7"/>
      <c r="N21" s="7"/>
      <c r="O21" s="7" t="s">
        <v>431</v>
      </c>
      <c r="P21" s="7" t="s">
        <v>431</v>
      </c>
      <c r="Q21" s="7" t="s">
        <v>431</v>
      </c>
      <c r="R21" s="7"/>
      <c r="S21" s="7"/>
      <c r="T21" s="7"/>
      <c r="U21" s="7"/>
      <c r="V21" s="7"/>
      <c r="W21" s="7"/>
      <c r="X21" s="7"/>
      <c r="Y21" s="7"/>
      <c r="Z21" s="7"/>
      <c r="AA21" s="7"/>
      <c r="AB21" s="7"/>
      <c r="AC21" s="7"/>
      <c r="AD21" s="7"/>
      <c r="AE21" s="7"/>
      <c r="AF21" s="7"/>
      <c r="AG21" s="7" t="s">
        <v>431</v>
      </c>
      <c r="AH21" s="7" t="s">
        <v>431</v>
      </c>
      <c r="AI21" s="7" t="s">
        <v>431</v>
      </c>
      <c r="AJ21" s="7" t="s">
        <v>431</v>
      </c>
      <c r="AK21" s="7" t="s">
        <v>431</v>
      </c>
      <c r="AL21" s="7" t="s">
        <v>431</v>
      </c>
      <c r="AM21" s="7" t="s">
        <v>431</v>
      </c>
      <c r="AN21" s="7" t="s">
        <v>431</v>
      </c>
      <c r="AO21" s="7" t="s">
        <v>431</v>
      </c>
      <c r="AQ21" s="7" t="s">
        <v>431</v>
      </c>
      <c r="AR21" s="7" t="s">
        <v>431</v>
      </c>
    </row>
    <row r="22" spans="1:44" s="1" customFormat="1" x14ac:dyDescent="0.25">
      <c r="A22" s="1" t="s">
        <v>432</v>
      </c>
      <c r="C22" s="70"/>
      <c r="D22" s="70"/>
      <c r="E22" s="70"/>
      <c r="F22" s="70"/>
      <c r="G22" s="70"/>
      <c r="H22" s="70"/>
      <c r="I22" s="70"/>
      <c r="J22" s="70"/>
      <c r="K22" s="70"/>
      <c r="L22" s="70"/>
      <c r="M22" s="70"/>
      <c r="N22" s="70"/>
      <c r="O22" s="70" t="s">
        <v>433</v>
      </c>
      <c r="P22" s="70" t="s">
        <v>433</v>
      </c>
      <c r="Q22" s="70" t="s">
        <v>433</v>
      </c>
      <c r="R22" s="70"/>
      <c r="S22" s="70"/>
      <c r="T22" s="70"/>
      <c r="U22" s="70"/>
      <c r="V22" s="70"/>
      <c r="W22" s="70"/>
      <c r="X22" s="70"/>
      <c r="Y22" s="70"/>
      <c r="Z22" s="70"/>
      <c r="AA22" s="70"/>
      <c r="AB22" s="70"/>
      <c r="AC22" s="70"/>
      <c r="AD22" s="70"/>
      <c r="AE22" s="70"/>
      <c r="AF22" s="70"/>
      <c r="AG22" s="70" t="s">
        <v>433</v>
      </c>
      <c r="AH22" s="70" t="s">
        <v>433</v>
      </c>
      <c r="AI22" s="70" t="s">
        <v>433</v>
      </c>
      <c r="AJ22" s="70" t="s">
        <v>433</v>
      </c>
      <c r="AK22" s="70" t="s">
        <v>433</v>
      </c>
      <c r="AL22" s="70" t="s">
        <v>433</v>
      </c>
      <c r="AM22" s="70" t="s">
        <v>433</v>
      </c>
      <c r="AN22" s="70" t="s">
        <v>433</v>
      </c>
      <c r="AO22" s="70" t="s">
        <v>433</v>
      </c>
      <c r="AQ22" s="70" t="s">
        <v>433</v>
      </c>
      <c r="AR22" s="70" t="s">
        <v>433</v>
      </c>
    </row>
    <row r="23" spans="1:44" s="1" customFormat="1" x14ac:dyDescent="0.25">
      <c r="A23" s="1" t="s">
        <v>434</v>
      </c>
      <c r="C23" s="61"/>
      <c r="D23" s="61"/>
      <c r="E23" s="61"/>
      <c r="F23" s="61"/>
      <c r="G23" s="61"/>
      <c r="H23" s="61"/>
      <c r="I23" s="61"/>
      <c r="J23" s="61"/>
      <c r="K23" s="61"/>
      <c r="L23" s="61"/>
      <c r="M23" s="61"/>
      <c r="N23" s="61"/>
      <c r="O23" s="61">
        <v>44369</v>
      </c>
      <c r="P23" s="61">
        <v>44369</v>
      </c>
      <c r="Q23" s="61">
        <v>44369</v>
      </c>
      <c r="R23" s="61"/>
      <c r="S23" s="61"/>
      <c r="T23" s="61"/>
      <c r="U23" s="61"/>
      <c r="V23" s="61"/>
      <c r="W23" s="61"/>
      <c r="X23" s="61"/>
      <c r="Y23" s="61"/>
      <c r="Z23" s="61"/>
      <c r="AA23" s="61"/>
      <c r="AB23" s="61"/>
      <c r="AC23" s="61"/>
      <c r="AD23" s="61"/>
      <c r="AE23" s="61"/>
      <c r="AF23" s="61"/>
      <c r="AG23" s="61">
        <v>44370</v>
      </c>
      <c r="AH23" s="61">
        <v>44370</v>
      </c>
      <c r="AI23" s="61">
        <v>44370</v>
      </c>
      <c r="AJ23" s="61">
        <v>44370</v>
      </c>
      <c r="AK23" s="61">
        <v>44370</v>
      </c>
      <c r="AL23" s="61">
        <v>44370</v>
      </c>
      <c r="AM23" s="61">
        <v>44370</v>
      </c>
      <c r="AN23" s="61">
        <v>44370</v>
      </c>
      <c r="AO23" s="61">
        <v>44370</v>
      </c>
      <c r="AQ23" s="61">
        <v>44370</v>
      </c>
      <c r="AR23" s="61">
        <v>44370</v>
      </c>
    </row>
    <row r="24" spans="1:44" s="1" customFormat="1" x14ac:dyDescent="0.25">
      <c r="A24" s="1" t="s">
        <v>210</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Q24" s="7"/>
      <c r="AR24" s="7"/>
    </row>
    <row r="25" spans="1:44" s="1" customFormat="1" x14ac:dyDescent="0.25">
      <c r="A25" s="47" t="s">
        <v>435</v>
      </c>
      <c r="C25" s="7"/>
      <c r="D25" s="7"/>
      <c r="E25" s="7"/>
      <c r="F25" s="7"/>
      <c r="G25" s="7"/>
      <c r="H25" s="7"/>
      <c r="I25" s="7"/>
      <c r="J25" s="7"/>
      <c r="K25" s="7"/>
      <c r="L25" s="7"/>
      <c r="M25" s="7"/>
      <c r="N25" s="7"/>
      <c r="O25" s="7">
        <v>2022</v>
      </c>
      <c r="P25" s="7">
        <v>2022</v>
      </c>
      <c r="Q25" s="7">
        <v>2022</v>
      </c>
      <c r="R25" s="7"/>
      <c r="S25" s="7"/>
      <c r="T25" s="7"/>
      <c r="U25" s="7"/>
      <c r="V25" s="7"/>
      <c r="W25" s="7"/>
      <c r="X25" s="7"/>
      <c r="Y25" s="7"/>
      <c r="Z25" s="7"/>
      <c r="AA25" s="7"/>
      <c r="AB25" s="7"/>
      <c r="AC25" s="7"/>
      <c r="AD25" s="7"/>
      <c r="AE25" s="7"/>
      <c r="AF25" s="7"/>
      <c r="AG25" s="7">
        <v>2022</v>
      </c>
      <c r="AH25" s="7">
        <v>2022</v>
      </c>
      <c r="AI25" s="7">
        <v>2022</v>
      </c>
      <c r="AJ25" s="7">
        <v>2022</v>
      </c>
      <c r="AK25" s="7">
        <v>2022</v>
      </c>
      <c r="AL25" s="7">
        <v>2022</v>
      </c>
      <c r="AM25" s="7">
        <v>2022</v>
      </c>
      <c r="AN25" s="7">
        <v>2022</v>
      </c>
      <c r="AO25" s="7">
        <v>2022</v>
      </c>
      <c r="AQ25" s="7">
        <v>2022</v>
      </c>
      <c r="AR25" s="7">
        <v>2022</v>
      </c>
    </row>
    <row r="26" spans="1:44" s="1" customFormat="1" x14ac:dyDescent="0.25">
      <c r="A26" s="47" t="s">
        <v>436</v>
      </c>
      <c r="C26" s="7"/>
      <c r="D26" s="7"/>
      <c r="E26" s="7"/>
      <c r="F26" s="7"/>
      <c r="G26" s="7"/>
      <c r="H26" s="7"/>
      <c r="I26" s="7"/>
      <c r="J26" s="7"/>
      <c r="K26" s="7"/>
      <c r="L26" s="7"/>
      <c r="M26" s="7"/>
      <c r="N26" s="7" t="s">
        <v>437</v>
      </c>
      <c r="O26" s="7" t="s">
        <v>437</v>
      </c>
      <c r="P26" s="7" t="s">
        <v>437</v>
      </c>
      <c r="Q26" s="7" t="s">
        <v>437</v>
      </c>
      <c r="R26" s="7"/>
      <c r="S26" s="7"/>
      <c r="T26" s="7"/>
      <c r="U26" s="7"/>
      <c r="V26" s="7"/>
      <c r="W26" s="7"/>
      <c r="X26" s="7"/>
      <c r="Y26" s="7"/>
      <c r="Z26" s="7"/>
      <c r="AA26" s="7"/>
      <c r="AB26" s="7"/>
      <c r="AC26" s="7"/>
      <c r="AD26" s="7"/>
      <c r="AE26" s="7"/>
      <c r="AF26" s="7"/>
      <c r="AG26" s="7" t="s">
        <v>438</v>
      </c>
      <c r="AH26" s="7" t="s">
        <v>438</v>
      </c>
      <c r="AI26" s="7" t="s">
        <v>438</v>
      </c>
      <c r="AJ26" s="7" t="s">
        <v>438</v>
      </c>
      <c r="AK26" s="7" t="s">
        <v>438</v>
      </c>
      <c r="AL26" s="7" t="s">
        <v>437</v>
      </c>
      <c r="AM26" s="7" t="s">
        <v>437</v>
      </c>
      <c r="AN26" s="7" t="s">
        <v>437</v>
      </c>
      <c r="AO26" s="7" t="s">
        <v>438</v>
      </c>
      <c r="AQ26" s="7" t="s">
        <v>438</v>
      </c>
      <c r="AR26" s="7" t="s">
        <v>438</v>
      </c>
    </row>
    <row r="27" spans="1:44" s="1" customFormat="1" x14ac:dyDescent="0.25">
      <c r="A27" s="48" t="s">
        <v>439</v>
      </c>
      <c r="C27" s="10"/>
      <c r="D27" s="10"/>
      <c r="E27" s="10"/>
      <c r="F27" s="10"/>
      <c r="G27" s="10"/>
      <c r="H27" s="10"/>
      <c r="I27" s="10"/>
      <c r="J27" s="10"/>
      <c r="K27" s="10"/>
      <c r="L27" s="10"/>
      <c r="M27" s="10"/>
      <c r="N27" s="10"/>
      <c r="O27" s="10">
        <v>20</v>
      </c>
      <c r="P27" s="10">
        <v>20</v>
      </c>
      <c r="Q27" s="10">
        <v>20</v>
      </c>
      <c r="R27" s="10"/>
      <c r="S27" s="10"/>
      <c r="T27" s="10"/>
      <c r="U27" s="10"/>
      <c r="V27" s="10"/>
      <c r="W27" s="10"/>
      <c r="X27" s="10"/>
      <c r="Y27" s="10"/>
      <c r="Z27" s="10"/>
      <c r="AA27" s="10"/>
      <c r="AB27" s="10"/>
      <c r="AC27" s="10"/>
      <c r="AD27" s="10"/>
      <c r="AE27" s="10"/>
      <c r="AF27" s="10"/>
      <c r="AG27" s="113">
        <v>60</v>
      </c>
      <c r="AH27" s="113">
        <v>40</v>
      </c>
      <c r="AI27" s="113">
        <v>30</v>
      </c>
      <c r="AJ27" s="113">
        <v>25</v>
      </c>
      <c r="AK27" s="113">
        <v>40</v>
      </c>
      <c r="AL27" s="113">
        <v>40</v>
      </c>
      <c r="AM27" s="113">
        <v>40</v>
      </c>
      <c r="AN27" s="113">
        <v>40</v>
      </c>
      <c r="AO27" s="113">
        <v>40</v>
      </c>
      <c r="AQ27" s="113">
        <v>60</v>
      </c>
      <c r="AR27" s="113">
        <v>40</v>
      </c>
    </row>
    <row r="28" spans="1:44" s="1" customFormat="1" x14ac:dyDescent="0.25">
      <c r="A28" s="48" t="s">
        <v>440</v>
      </c>
      <c r="C28" s="44"/>
      <c r="D28" s="44"/>
      <c r="E28" s="44"/>
      <c r="F28" s="44"/>
      <c r="G28" s="44"/>
      <c r="H28" s="44"/>
      <c r="I28" s="44"/>
      <c r="J28" s="44"/>
      <c r="K28" s="44"/>
      <c r="L28" s="44"/>
      <c r="M28" s="44"/>
      <c r="N28" s="44"/>
      <c r="O28" s="44">
        <v>120000000</v>
      </c>
      <c r="P28" s="44">
        <v>120000000</v>
      </c>
      <c r="Q28" s="44">
        <v>120000000</v>
      </c>
      <c r="R28" s="44"/>
      <c r="S28" s="44"/>
      <c r="T28" s="44"/>
      <c r="U28" s="44"/>
      <c r="V28" s="44"/>
      <c r="W28" s="44"/>
      <c r="X28" s="44"/>
      <c r="Y28" s="44"/>
      <c r="Z28" s="44"/>
      <c r="AA28" s="44"/>
      <c r="AB28" s="44"/>
      <c r="AC28" s="44"/>
      <c r="AD28" s="44"/>
      <c r="AE28" s="44"/>
      <c r="AF28" s="44"/>
      <c r="AG28" s="44">
        <v>100000000</v>
      </c>
      <c r="AH28" s="44">
        <v>100000000</v>
      </c>
      <c r="AI28" s="44">
        <v>100000000</v>
      </c>
      <c r="AJ28" s="44">
        <v>100000000</v>
      </c>
      <c r="AK28" s="44">
        <v>100000000</v>
      </c>
      <c r="AL28" s="44">
        <v>100000000</v>
      </c>
      <c r="AM28" s="44">
        <v>100000000</v>
      </c>
      <c r="AN28" s="44">
        <v>100000000</v>
      </c>
      <c r="AO28" s="44">
        <v>100000000</v>
      </c>
      <c r="AQ28" s="44">
        <v>100000000</v>
      </c>
      <c r="AR28" s="44">
        <v>100000000</v>
      </c>
    </row>
    <row r="29" spans="1:44" s="1" customFormat="1" x14ac:dyDescent="0.25">
      <c r="A29" s="47" t="s">
        <v>441</v>
      </c>
      <c r="C29" s="94"/>
      <c r="D29" s="94"/>
      <c r="E29" s="94"/>
      <c r="F29" s="94"/>
      <c r="G29" s="94"/>
      <c r="H29" s="94"/>
      <c r="I29" s="94"/>
      <c r="J29" s="94"/>
      <c r="K29" s="94"/>
      <c r="L29" s="94"/>
      <c r="M29" s="94"/>
      <c r="N29" s="94"/>
      <c r="O29" s="94" t="s">
        <v>442</v>
      </c>
      <c r="P29" s="94" t="s">
        <v>442</v>
      </c>
      <c r="Q29" s="94" t="s">
        <v>442</v>
      </c>
      <c r="R29" s="94"/>
      <c r="S29" s="94"/>
      <c r="T29" s="94"/>
      <c r="U29" s="94"/>
      <c r="V29" s="94"/>
      <c r="W29" s="94"/>
      <c r="X29" s="94"/>
      <c r="Y29" s="94"/>
      <c r="Z29" s="94"/>
      <c r="AA29" s="94"/>
      <c r="AB29" s="94"/>
      <c r="AC29" s="94"/>
      <c r="AD29" s="94"/>
      <c r="AE29" s="94"/>
      <c r="AF29" s="94"/>
      <c r="AG29" s="94" t="s">
        <v>443</v>
      </c>
      <c r="AH29" s="94" t="s">
        <v>444</v>
      </c>
      <c r="AI29" s="94" t="s">
        <v>445</v>
      </c>
      <c r="AJ29" s="94" t="s">
        <v>446</v>
      </c>
      <c r="AK29" s="94" t="s">
        <v>447</v>
      </c>
      <c r="AL29" s="94" t="s">
        <v>448</v>
      </c>
      <c r="AM29" s="94" t="s">
        <v>449</v>
      </c>
      <c r="AN29" s="94" t="s">
        <v>450</v>
      </c>
      <c r="AO29" s="94" t="s">
        <v>451</v>
      </c>
      <c r="AQ29" s="94" t="s">
        <v>443</v>
      </c>
      <c r="AR29" s="94" t="s">
        <v>451</v>
      </c>
    </row>
    <row r="30" spans="1:44" s="1" customFormat="1" x14ac:dyDescent="0.25">
      <c r="A30" s="47" t="s">
        <v>452</v>
      </c>
      <c r="C30" s="94"/>
      <c r="D30" s="94"/>
      <c r="E30" s="94"/>
      <c r="F30" s="94"/>
      <c r="G30" s="94"/>
      <c r="H30" s="94"/>
      <c r="I30" s="94"/>
      <c r="J30" s="94"/>
      <c r="K30" s="94"/>
      <c r="L30" s="94"/>
      <c r="M30" s="94"/>
      <c r="N30" s="94"/>
      <c r="O30" s="94" t="s">
        <v>453</v>
      </c>
      <c r="P30" s="94" t="s">
        <v>453</v>
      </c>
      <c r="Q30" s="94" t="s">
        <v>453</v>
      </c>
      <c r="R30" s="94"/>
      <c r="S30" s="94"/>
      <c r="T30" s="94"/>
      <c r="U30" s="94"/>
      <c r="V30" s="94"/>
      <c r="W30" s="94"/>
      <c r="X30" s="94"/>
      <c r="Y30" s="94"/>
      <c r="Z30" s="94"/>
      <c r="AA30" s="94"/>
      <c r="AB30" s="94"/>
      <c r="AC30" s="94"/>
      <c r="AD30" s="94"/>
      <c r="AE30" s="94"/>
      <c r="AF30" s="94"/>
      <c r="AG30" s="94" t="s">
        <v>454</v>
      </c>
      <c r="AH30" s="94" t="s">
        <v>455</v>
      </c>
      <c r="AI30" s="94" t="s">
        <v>456</v>
      </c>
      <c r="AJ30" s="94" t="s">
        <v>457</v>
      </c>
      <c r="AK30" s="94" t="s">
        <v>458</v>
      </c>
      <c r="AL30" s="94" t="s">
        <v>459</v>
      </c>
      <c r="AM30" s="94" t="s">
        <v>460</v>
      </c>
      <c r="AN30" s="94" t="s">
        <v>461</v>
      </c>
      <c r="AO30" s="94" t="s">
        <v>462</v>
      </c>
      <c r="AQ30" s="94" t="s">
        <v>454</v>
      </c>
      <c r="AR30" s="94" t="s">
        <v>462</v>
      </c>
    </row>
    <row r="31" spans="1:44" s="1" customFormat="1" x14ac:dyDescent="0.25">
      <c r="A31" s="47" t="s">
        <v>463</v>
      </c>
      <c r="C31" s="94"/>
      <c r="D31" s="94"/>
      <c r="E31" s="94"/>
      <c r="F31" s="94"/>
      <c r="G31" s="94"/>
      <c r="H31" s="94"/>
      <c r="I31" s="94"/>
      <c r="J31" s="94"/>
      <c r="K31" s="94"/>
      <c r="L31" s="94"/>
      <c r="M31" s="94"/>
      <c r="N31" s="94"/>
      <c r="O31" s="94" t="s">
        <v>464</v>
      </c>
      <c r="P31" s="94" t="s">
        <v>464</v>
      </c>
      <c r="Q31" s="94" t="s">
        <v>464</v>
      </c>
      <c r="R31" s="94"/>
      <c r="S31" s="94"/>
      <c r="T31" s="94"/>
      <c r="U31" s="94"/>
      <c r="V31" s="94"/>
      <c r="W31" s="94"/>
      <c r="X31" s="94"/>
      <c r="Y31" s="94"/>
      <c r="Z31" s="94"/>
      <c r="AA31" s="94"/>
      <c r="AB31" s="94"/>
      <c r="AC31" s="94"/>
      <c r="AD31" s="94"/>
      <c r="AE31" s="94"/>
      <c r="AF31" s="94"/>
      <c r="AG31" s="94" t="s">
        <v>465</v>
      </c>
      <c r="AH31" s="94" t="s">
        <v>466</v>
      </c>
      <c r="AI31" s="94" t="s">
        <v>467</v>
      </c>
      <c r="AJ31" s="94" t="s">
        <v>468</v>
      </c>
      <c r="AK31" s="94" t="s">
        <v>469</v>
      </c>
      <c r="AL31" s="94" t="s">
        <v>470</v>
      </c>
      <c r="AM31" s="94" t="s">
        <v>471</v>
      </c>
      <c r="AN31" s="94" t="s">
        <v>472</v>
      </c>
      <c r="AO31" s="94" t="s">
        <v>473</v>
      </c>
      <c r="AQ31" s="94" t="s">
        <v>465</v>
      </c>
      <c r="AR31" s="94" t="s">
        <v>473</v>
      </c>
    </row>
    <row r="32" spans="1:44" s="1" customFormat="1" x14ac:dyDescent="0.25">
      <c r="A32" s="47" t="s">
        <v>474</v>
      </c>
      <c r="C32" s="94"/>
      <c r="D32" s="94"/>
      <c r="E32" s="94"/>
      <c r="F32" s="94"/>
      <c r="G32" s="94"/>
      <c r="H32" s="94"/>
      <c r="I32" s="94"/>
      <c r="J32" s="94"/>
      <c r="K32" s="94"/>
      <c r="L32" s="94"/>
      <c r="M32" s="94"/>
      <c r="N32" s="94"/>
      <c r="O32" s="94" t="s">
        <v>475</v>
      </c>
      <c r="P32" s="94" t="s">
        <v>475</v>
      </c>
      <c r="Q32" s="94" t="s">
        <v>475</v>
      </c>
      <c r="R32" s="94"/>
      <c r="S32" s="94"/>
      <c r="T32" s="94"/>
      <c r="U32" s="94"/>
      <c r="V32" s="94"/>
      <c r="W32" s="94"/>
      <c r="X32" s="94"/>
      <c r="Y32" s="94"/>
      <c r="Z32" s="94"/>
      <c r="AA32" s="94"/>
      <c r="AB32" s="94"/>
      <c r="AC32" s="94"/>
      <c r="AD32" s="94"/>
      <c r="AE32" s="94"/>
      <c r="AF32" s="94"/>
      <c r="AG32" s="94" t="s">
        <v>476</v>
      </c>
      <c r="AH32" s="94" t="s">
        <v>477</v>
      </c>
      <c r="AI32" s="94" t="s">
        <v>478</v>
      </c>
      <c r="AJ32" s="94" t="s">
        <v>479</v>
      </c>
      <c r="AK32" s="94" t="s">
        <v>480</v>
      </c>
      <c r="AL32" s="94" t="s">
        <v>481</v>
      </c>
      <c r="AM32" s="94" t="s">
        <v>482</v>
      </c>
      <c r="AN32" s="94" t="s">
        <v>483</v>
      </c>
      <c r="AO32" s="94" t="s">
        <v>484</v>
      </c>
      <c r="AQ32" s="94" t="s">
        <v>476</v>
      </c>
      <c r="AR32" s="94" t="s">
        <v>484</v>
      </c>
    </row>
    <row r="33" spans="1:44" s="1" customFormat="1" x14ac:dyDescent="0.25">
      <c r="A33" s="47" t="s">
        <v>485</v>
      </c>
      <c r="C33" s="94"/>
      <c r="D33" s="94"/>
      <c r="E33" s="94"/>
      <c r="F33" s="94"/>
      <c r="G33" s="94"/>
      <c r="H33" s="94"/>
      <c r="I33" s="94"/>
      <c r="J33" s="94"/>
      <c r="K33" s="94"/>
      <c r="L33" s="94"/>
      <c r="M33" s="94"/>
      <c r="N33" s="94"/>
      <c r="O33" s="94" t="s">
        <v>486</v>
      </c>
      <c r="P33" s="94" t="s">
        <v>486</v>
      </c>
      <c r="Q33" s="94" t="s">
        <v>486</v>
      </c>
      <c r="R33" s="94"/>
      <c r="S33" s="94"/>
      <c r="T33" s="94"/>
      <c r="U33" s="94"/>
      <c r="V33" s="94"/>
      <c r="W33" s="94"/>
      <c r="X33" s="94"/>
      <c r="Y33" s="94"/>
      <c r="Z33" s="94"/>
      <c r="AA33" s="94"/>
      <c r="AB33" s="94"/>
      <c r="AC33" s="94"/>
      <c r="AD33" s="94"/>
      <c r="AE33" s="94"/>
      <c r="AF33" s="94"/>
      <c r="AG33" s="94" t="s">
        <v>487</v>
      </c>
      <c r="AH33" s="94" t="s">
        <v>488</v>
      </c>
      <c r="AI33" s="94" t="s">
        <v>489</v>
      </c>
      <c r="AJ33" s="94" t="s">
        <v>490</v>
      </c>
      <c r="AK33" s="94" t="s">
        <v>491</v>
      </c>
      <c r="AL33" s="94" t="s">
        <v>492</v>
      </c>
      <c r="AM33" s="94" t="s">
        <v>488</v>
      </c>
      <c r="AN33" s="94" t="s">
        <v>488</v>
      </c>
      <c r="AO33" s="94" t="s">
        <v>493</v>
      </c>
      <c r="AQ33" s="94" t="s">
        <v>487</v>
      </c>
      <c r="AR33" s="94" t="s">
        <v>493</v>
      </c>
    </row>
    <row r="34" spans="1:44" s="98" customFormat="1" x14ac:dyDescent="0.25">
      <c r="A34" s="118" t="s">
        <v>494</v>
      </c>
      <c r="C34" s="141"/>
      <c r="D34" s="141"/>
      <c r="E34" s="141"/>
      <c r="F34" s="141"/>
      <c r="G34" s="141"/>
      <c r="H34" s="141"/>
      <c r="I34" s="141"/>
      <c r="J34" s="141"/>
      <c r="K34" s="141"/>
      <c r="L34" s="141"/>
      <c r="M34" s="141"/>
      <c r="N34" s="141"/>
      <c r="O34" s="141"/>
      <c r="P34" s="141"/>
      <c r="Q34" s="141"/>
      <c r="R34" s="141"/>
      <c r="S34" s="141"/>
      <c r="T34" s="141"/>
      <c r="U34" s="141"/>
      <c r="V34" s="141"/>
      <c r="W34" s="141"/>
      <c r="X34" s="141"/>
      <c r="Y34" s="141"/>
      <c r="Z34" s="141"/>
      <c r="AA34" s="141"/>
      <c r="AB34" s="141"/>
      <c r="AC34" s="141"/>
      <c r="AD34" s="141"/>
      <c r="AE34" s="141"/>
      <c r="AF34" s="141"/>
    </row>
    <row r="35" spans="1:44" s="1" customFormat="1" x14ac:dyDescent="0.25">
      <c r="A35" s="47" t="s">
        <v>495</v>
      </c>
      <c r="C35" s="7"/>
      <c r="D35" s="7"/>
      <c r="E35" s="7"/>
      <c r="F35" s="7"/>
      <c r="G35" s="7"/>
      <c r="H35" s="7"/>
      <c r="I35" s="7"/>
      <c r="J35" s="7"/>
      <c r="K35" s="7"/>
      <c r="L35" s="7"/>
      <c r="M35" s="7"/>
      <c r="N35" s="7"/>
      <c r="O35" s="7" t="s">
        <v>496</v>
      </c>
      <c r="P35" s="7" t="s">
        <v>496</v>
      </c>
      <c r="Q35" s="7" t="s">
        <v>496</v>
      </c>
      <c r="R35" s="7"/>
      <c r="S35" s="7"/>
      <c r="T35" s="7"/>
      <c r="U35" s="7"/>
      <c r="V35" s="7"/>
      <c r="W35" s="7"/>
      <c r="X35" s="7"/>
      <c r="Y35" s="7"/>
      <c r="Z35" s="7"/>
      <c r="AA35" s="7"/>
      <c r="AB35" s="7"/>
      <c r="AC35" s="7"/>
      <c r="AD35" s="7"/>
      <c r="AE35" s="7"/>
      <c r="AF35" s="7"/>
      <c r="AG35" s="7" t="s">
        <v>497</v>
      </c>
      <c r="AH35" s="7" t="s">
        <v>497</v>
      </c>
      <c r="AI35" s="7" t="s">
        <v>497</v>
      </c>
      <c r="AJ35" s="7" t="s">
        <v>497</v>
      </c>
      <c r="AK35" s="7" t="s">
        <v>497</v>
      </c>
      <c r="AL35" s="7" t="s">
        <v>497</v>
      </c>
      <c r="AM35" s="7" t="s">
        <v>497</v>
      </c>
      <c r="AN35" s="7" t="s">
        <v>497</v>
      </c>
      <c r="AO35" s="7" t="s">
        <v>497</v>
      </c>
      <c r="AQ35" s="7" t="s">
        <v>497</v>
      </c>
      <c r="AR35" s="7" t="s">
        <v>497</v>
      </c>
    </row>
    <row r="36" spans="1:44" s="98" customFormat="1" x14ac:dyDescent="0.25">
      <c r="A36" s="118" t="s">
        <v>498</v>
      </c>
      <c r="C36" s="141"/>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c r="AE36" s="141"/>
      <c r="AF36" s="141"/>
    </row>
    <row r="37" spans="1:44" s="1" customFormat="1" x14ac:dyDescent="0.25">
      <c r="A37" s="1" t="s">
        <v>499</v>
      </c>
      <c r="C37" s="7"/>
      <c r="D37" s="7"/>
      <c r="E37" s="7"/>
      <c r="F37" s="7"/>
      <c r="G37" s="7"/>
      <c r="H37" s="7"/>
      <c r="I37" s="7"/>
      <c r="J37" s="7"/>
      <c r="K37" s="7"/>
      <c r="L37" s="7"/>
      <c r="M37" s="7"/>
      <c r="N37" s="7" t="s">
        <v>13</v>
      </c>
      <c r="O37" s="7" t="s">
        <v>44</v>
      </c>
      <c r="P37" s="7" t="s">
        <v>44</v>
      </c>
      <c r="Q37" s="7" t="s">
        <v>13</v>
      </c>
      <c r="R37" s="7"/>
      <c r="S37" s="7"/>
      <c r="T37" s="7"/>
      <c r="U37" s="7"/>
      <c r="V37" s="7"/>
      <c r="W37" s="7"/>
      <c r="X37" s="7"/>
      <c r="Y37" s="7"/>
      <c r="Z37" s="7"/>
      <c r="AA37" s="7"/>
      <c r="AB37" s="7"/>
      <c r="AC37" s="7"/>
      <c r="AD37" s="7"/>
      <c r="AE37" s="7"/>
      <c r="AF37" s="7"/>
      <c r="AG37" s="7" t="s">
        <v>13</v>
      </c>
      <c r="AH37" s="7" t="s">
        <v>13</v>
      </c>
      <c r="AI37" s="7" t="s">
        <v>13</v>
      </c>
      <c r="AJ37" s="7" t="s">
        <v>13</v>
      </c>
      <c r="AK37" s="7" t="s">
        <v>13</v>
      </c>
      <c r="AL37" s="7" t="s">
        <v>13</v>
      </c>
      <c r="AM37" s="7" t="s">
        <v>13</v>
      </c>
      <c r="AN37" s="7" t="s">
        <v>13</v>
      </c>
      <c r="AO37" s="7" t="s">
        <v>13</v>
      </c>
      <c r="AQ37" s="7" t="s">
        <v>13</v>
      </c>
      <c r="AR37" s="7" t="s">
        <v>13</v>
      </c>
    </row>
    <row r="38" spans="1:44" s="1" customFormat="1" x14ac:dyDescent="0.25">
      <c r="A38" s="48" t="s">
        <v>500</v>
      </c>
      <c r="C38" s="7"/>
      <c r="D38" s="7"/>
      <c r="E38" s="7"/>
      <c r="F38" s="7"/>
      <c r="G38" s="7"/>
      <c r="H38" s="7"/>
      <c r="I38" s="7"/>
      <c r="J38" s="7"/>
      <c r="K38" s="7"/>
      <c r="L38" s="7"/>
      <c r="M38" s="7"/>
      <c r="N38" s="7"/>
      <c r="O38" s="7" t="s">
        <v>501</v>
      </c>
      <c r="P38" s="7" t="s">
        <v>501</v>
      </c>
      <c r="Q38" s="7" t="s">
        <v>501</v>
      </c>
      <c r="R38" s="7"/>
      <c r="S38" s="7"/>
      <c r="T38" s="7"/>
      <c r="U38" s="7"/>
      <c r="V38" s="7"/>
      <c r="W38" s="7"/>
      <c r="X38" s="7"/>
      <c r="Y38" s="7"/>
      <c r="Z38" s="7"/>
      <c r="AA38" s="7"/>
      <c r="AB38" s="7"/>
      <c r="AC38" s="7"/>
      <c r="AD38" s="7"/>
      <c r="AE38" s="7"/>
      <c r="AF38" s="7"/>
      <c r="AG38" s="7" t="s">
        <v>501</v>
      </c>
      <c r="AH38" s="7" t="s">
        <v>501</v>
      </c>
      <c r="AI38" s="7" t="s">
        <v>501</v>
      </c>
      <c r="AJ38" s="7" t="s">
        <v>501</v>
      </c>
      <c r="AK38" s="7" t="s">
        <v>501</v>
      </c>
      <c r="AL38" s="7" t="s">
        <v>501</v>
      </c>
      <c r="AM38" s="7" t="s">
        <v>501</v>
      </c>
      <c r="AN38" s="7" t="s">
        <v>501</v>
      </c>
      <c r="AO38" s="7" t="s">
        <v>501</v>
      </c>
      <c r="AQ38" s="7" t="s">
        <v>501</v>
      </c>
      <c r="AR38" s="7" t="s">
        <v>501</v>
      </c>
    </row>
    <row r="39" spans="1:44" s="1" customFormat="1" x14ac:dyDescent="0.25">
      <c r="A39" s="48" t="s">
        <v>502</v>
      </c>
      <c r="C39" s="7"/>
      <c r="D39" s="7"/>
      <c r="E39" s="7"/>
      <c r="F39" s="7"/>
      <c r="G39" s="7"/>
      <c r="H39" s="7"/>
      <c r="I39" s="7"/>
      <c r="J39" s="7"/>
      <c r="K39" s="7"/>
      <c r="L39" s="7"/>
      <c r="M39" s="7"/>
      <c r="N39" s="7"/>
      <c r="O39" s="7" t="s">
        <v>503</v>
      </c>
      <c r="P39" s="7" t="s">
        <v>503</v>
      </c>
      <c r="Q39" s="7" t="s">
        <v>503</v>
      </c>
      <c r="R39" s="7"/>
      <c r="S39" s="7"/>
      <c r="T39" s="7"/>
      <c r="U39" s="7"/>
      <c r="V39" s="7"/>
      <c r="W39" s="7"/>
      <c r="X39" s="7"/>
      <c r="Y39" s="7"/>
      <c r="Z39" s="7"/>
      <c r="AA39" s="7"/>
      <c r="AB39" s="7"/>
      <c r="AC39" s="7"/>
      <c r="AD39" s="7"/>
      <c r="AE39" s="7"/>
      <c r="AF39" s="7"/>
      <c r="AG39" s="7" t="s">
        <v>504</v>
      </c>
      <c r="AH39" s="7" t="s">
        <v>504</v>
      </c>
      <c r="AI39" s="7" t="s">
        <v>504</v>
      </c>
      <c r="AJ39" s="7" t="s">
        <v>504</v>
      </c>
      <c r="AK39" s="7" t="s">
        <v>504</v>
      </c>
      <c r="AL39" s="7" t="s">
        <v>504</v>
      </c>
      <c r="AM39" s="7" t="s">
        <v>504</v>
      </c>
      <c r="AN39" s="7" t="s">
        <v>504</v>
      </c>
      <c r="AO39" s="7" t="s">
        <v>504</v>
      </c>
      <c r="AQ39" s="7" t="s">
        <v>504</v>
      </c>
      <c r="AR39" s="7" t="s">
        <v>504</v>
      </c>
    </row>
    <row r="40" spans="1:44" s="98" customFormat="1" x14ac:dyDescent="0.25">
      <c r="A40" s="118" t="s">
        <v>505</v>
      </c>
      <c r="C40" s="141"/>
      <c r="D40" s="141"/>
      <c r="E40" s="141"/>
      <c r="F40" s="141"/>
      <c r="G40" s="141"/>
      <c r="H40" s="141"/>
      <c r="I40" s="141"/>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1"/>
    </row>
    <row r="41" spans="1:44" s="1" customFormat="1" x14ac:dyDescent="0.25">
      <c r="A41" s="1" t="s">
        <v>506</v>
      </c>
      <c r="N41" s="1" t="s">
        <v>13</v>
      </c>
      <c r="O41" s="1" t="s">
        <v>44</v>
      </c>
      <c r="P41" s="1" t="s">
        <v>44</v>
      </c>
      <c r="Q41" s="1" t="s">
        <v>13</v>
      </c>
      <c r="AG41" s="1" t="s">
        <v>13</v>
      </c>
      <c r="AH41" s="1" t="s">
        <v>13</v>
      </c>
      <c r="AI41" s="1" t="s">
        <v>13</v>
      </c>
      <c r="AJ41" s="1" t="s">
        <v>13</v>
      </c>
      <c r="AK41" s="1" t="s">
        <v>13</v>
      </c>
      <c r="AL41" s="1" t="s">
        <v>13</v>
      </c>
      <c r="AM41" s="1" t="s">
        <v>13</v>
      </c>
      <c r="AN41" s="1" t="s">
        <v>13</v>
      </c>
      <c r="AO41" s="1" t="s">
        <v>13</v>
      </c>
      <c r="AQ41" s="1" t="s">
        <v>13</v>
      </c>
      <c r="AR41" s="1" t="s">
        <v>13</v>
      </c>
    </row>
    <row r="42" spans="1:44" s="1" customFormat="1" x14ac:dyDescent="0.25">
      <c r="A42" s="48" t="s">
        <v>507</v>
      </c>
      <c r="O42" s="1" t="s">
        <v>508</v>
      </c>
      <c r="P42" s="1" t="s">
        <v>508</v>
      </c>
      <c r="Q42" s="1" t="s">
        <v>508</v>
      </c>
      <c r="AG42" s="1" t="s">
        <v>509</v>
      </c>
      <c r="AH42" s="1" t="s">
        <v>509</v>
      </c>
      <c r="AI42" s="1" t="s">
        <v>509</v>
      </c>
      <c r="AJ42" s="1" t="s">
        <v>509</v>
      </c>
      <c r="AK42" s="1" t="s">
        <v>509</v>
      </c>
      <c r="AL42" s="1" t="s">
        <v>509</v>
      </c>
      <c r="AM42" s="1" t="s">
        <v>509</v>
      </c>
      <c r="AN42" s="1" t="s">
        <v>509</v>
      </c>
      <c r="AO42" s="1" t="s">
        <v>509</v>
      </c>
      <c r="AQ42" s="1" t="s">
        <v>509</v>
      </c>
      <c r="AR42" s="1" t="s">
        <v>509</v>
      </c>
    </row>
    <row r="43" spans="1:44" s="1" customFormat="1" x14ac:dyDescent="0.25">
      <c r="A43" s="48" t="s">
        <v>510</v>
      </c>
      <c r="C43" s="7"/>
      <c r="D43" s="7"/>
      <c r="E43" s="7"/>
      <c r="F43" s="7"/>
      <c r="G43" s="7"/>
      <c r="H43" s="7"/>
      <c r="I43" s="7"/>
      <c r="J43" s="7"/>
      <c r="K43" s="7"/>
      <c r="L43" s="7"/>
      <c r="M43" s="7"/>
      <c r="N43" s="7"/>
      <c r="O43" s="7" t="s">
        <v>511</v>
      </c>
      <c r="P43" s="7" t="s">
        <v>511</v>
      </c>
      <c r="Q43" s="7" t="s">
        <v>511</v>
      </c>
      <c r="R43" s="7"/>
      <c r="S43" s="7"/>
      <c r="T43" s="7"/>
      <c r="U43" s="7"/>
      <c r="V43" s="7"/>
      <c r="W43" s="7"/>
      <c r="X43" s="7"/>
      <c r="Y43" s="7"/>
      <c r="Z43" s="7"/>
      <c r="AA43" s="7"/>
      <c r="AB43" s="7"/>
      <c r="AC43" s="7"/>
      <c r="AD43" s="7"/>
      <c r="AE43" s="7"/>
      <c r="AF43" s="7"/>
      <c r="AG43" s="7" t="s">
        <v>511</v>
      </c>
      <c r="AH43" s="7" t="s">
        <v>511</v>
      </c>
      <c r="AI43" s="7" t="s">
        <v>511</v>
      </c>
      <c r="AJ43" s="7" t="s">
        <v>511</v>
      </c>
      <c r="AK43" s="7" t="s">
        <v>511</v>
      </c>
      <c r="AL43" s="7" t="s">
        <v>511</v>
      </c>
      <c r="AM43" s="7" t="s">
        <v>511</v>
      </c>
      <c r="AN43" s="7" t="s">
        <v>511</v>
      </c>
      <c r="AO43" s="7" t="s">
        <v>511</v>
      </c>
      <c r="AQ43" s="7" t="s">
        <v>511</v>
      </c>
      <c r="AR43" s="7" t="s">
        <v>511</v>
      </c>
    </row>
    <row r="44" spans="1:44" s="1" customFormat="1" x14ac:dyDescent="0.25">
      <c r="A44" s="48" t="s">
        <v>512</v>
      </c>
      <c r="O44" s="1" t="s">
        <v>150</v>
      </c>
      <c r="P44" s="1" t="s">
        <v>150</v>
      </c>
      <c r="Q44" s="1" t="s">
        <v>150</v>
      </c>
      <c r="AG44" s="1" t="s">
        <v>504</v>
      </c>
      <c r="AH44" s="1" t="s">
        <v>504</v>
      </c>
      <c r="AI44" s="1" t="s">
        <v>504</v>
      </c>
      <c r="AJ44" s="1" t="s">
        <v>504</v>
      </c>
      <c r="AK44" s="1" t="s">
        <v>504</v>
      </c>
      <c r="AL44" s="1" t="s">
        <v>504</v>
      </c>
      <c r="AM44" s="1" t="s">
        <v>504</v>
      </c>
      <c r="AN44" s="1" t="s">
        <v>504</v>
      </c>
      <c r="AO44" s="1" t="s">
        <v>504</v>
      </c>
      <c r="AQ44" s="1" t="s">
        <v>504</v>
      </c>
      <c r="AR44" s="1" t="s">
        <v>504</v>
      </c>
    </row>
    <row r="45" spans="1:44" s="1" customFormat="1" x14ac:dyDescent="0.25">
      <c r="A45" s="50" t="s">
        <v>513</v>
      </c>
      <c r="O45" s="1" t="str">
        <f>VLOOKUP(O46,Master!$A:$B,2,FALSE)</f>
        <v>EMP0004</v>
      </c>
      <c r="P45" s="1" t="str">
        <f>VLOOKUP(P46,Master!$A:$B,2,FALSE)</f>
        <v>EMP0004</v>
      </c>
      <c r="Q45" s="1" t="str">
        <f>VLOOKUP(Q46,Master!$A:$B,2,FALSE)</f>
        <v>EMP0004</v>
      </c>
      <c r="AG45" s="1" t="str">
        <f>VLOOKUP(AG46,Master!$A:$B,2,FALSE)</f>
        <v>EMP0006</v>
      </c>
      <c r="AH45" s="1" t="str">
        <f>VLOOKUP(AH46,Master!$A:$B,2,FALSE)</f>
        <v>EMP0006</v>
      </c>
      <c r="AI45" s="1" t="str">
        <f>VLOOKUP(AI46,Master!$A:$B,2,FALSE)</f>
        <v>EMP0006</v>
      </c>
      <c r="AJ45" s="1" t="str">
        <f>VLOOKUP(AJ46,Master!$A:$B,2,FALSE)</f>
        <v>EMP0006</v>
      </c>
      <c r="AK45" s="1" t="str">
        <f>VLOOKUP(AK46,Master!$A:$B,2,FALSE)</f>
        <v>EMP0006</v>
      </c>
      <c r="AL45" s="1" t="str">
        <f>VLOOKUP(AL46,Master!$A:$B,2,FALSE)</f>
        <v>EMP0006</v>
      </c>
      <c r="AM45" s="1" t="str">
        <f>VLOOKUP(AM46,Master!$A:$B,2,FALSE)</f>
        <v>EMP0006</v>
      </c>
      <c r="AN45" s="1" t="str">
        <f>VLOOKUP(AN46,Master!$A:$B,2,FALSE)</f>
        <v>EMP0006</v>
      </c>
      <c r="AO45" s="1" t="str">
        <f>VLOOKUP(AO46,Master!$A:$B,2,FALSE)</f>
        <v>EMP0006</v>
      </c>
      <c r="AQ45" s="1" t="str">
        <f>VLOOKUP(AQ46,Master!$A:$B,2,FALSE)</f>
        <v>EMP0006</v>
      </c>
      <c r="AR45" s="1" t="str">
        <f>VLOOKUP(AR46,Master!$A:$B,2,FALSE)</f>
        <v>EMP0006</v>
      </c>
    </row>
    <row r="46" spans="1:44" s="1" customFormat="1" x14ac:dyDescent="0.25">
      <c r="A46" s="1" t="s">
        <v>514</v>
      </c>
      <c r="O46" s="1" t="s">
        <v>515</v>
      </c>
      <c r="P46" s="1" t="s">
        <v>515</v>
      </c>
      <c r="Q46" s="1" t="s">
        <v>515</v>
      </c>
      <c r="AG46" s="1" t="s">
        <v>516</v>
      </c>
      <c r="AH46" s="1" t="s">
        <v>516</v>
      </c>
      <c r="AI46" s="1" t="s">
        <v>516</v>
      </c>
      <c r="AJ46" s="1" t="s">
        <v>516</v>
      </c>
      <c r="AK46" s="1" t="s">
        <v>516</v>
      </c>
      <c r="AL46" s="1" t="s">
        <v>516</v>
      </c>
      <c r="AM46" s="1" t="s">
        <v>516</v>
      </c>
      <c r="AN46" s="1" t="s">
        <v>516</v>
      </c>
      <c r="AO46" s="1" t="s">
        <v>516</v>
      </c>
      <c r="AQ46" s="1" t="s">
        <v>516</v>
      </c>
      <c r="AR46" s="1" t="s">
        <v>516</v>
      </c>
    </row>
    <row r="47" spans="1:44" s="1" customFormat="1" x14ac:dyDescent="0.25">
      <c r="A47" s="1" t="s">
        <v>517</v>
      </c>
      <c r="O47" s="1" t="s">
        <v>281</v>
      </c>
      <c r="P47" s="1" t="s">
        <v>281</v>
      </c>
      <c r="Q47" s="1" t="s">
        <v>281</v>
      </c>
      <c r="AG47" s="1" t="s">
        <v>281</v>
      </c>
      <c r="AH47" s="1" t="s">
        <v>281</v>
      </c>
      <c r="AI47" s="1" t="s">
        <v>281</v>
      </c>
      <c r="AJ47" s="1" t="s">
        <v>281</v>
      </c>
      <c r="AK47" s="1" t="s">
        <v>281</v>
      </c>
      <c r="AL47" s="1" t="s">
        <v>281</v>
      </c>
      <c r="AM47" s="1" t="s">
        <v>281</v>
      </c>
      <c r="AN47" s="1" t="s">
        <v>281</v>
      </c>
      <c r="AO47" s="1" t="s">
        <v>281</v>
      </c>
      <c r="AQ47" s="1" t="s">
        <v>281</v>
      </c>
      <c r="AR47" s="1" t="s">
        <v>281</v>
      </c>
    </row>
    <row r="48" spans="1:44" s="1" customFormat="1" x14ac:dyDescent="0.25">
      <c r="A48" s="48" t="s">
        <v>518</v>
      </c>
      <c r="O48" s="1" t="s">
        <v>76</v>
      </c>
      <c r="P48" s="1" t="s">
        <v>76</v>
      </c>
      <c r="Q48" s="1" t="s">
        <v>76</v>
      </c>
      <c r="AG48" s="1" t="s">
        <v>76</v>
      </c>
      <c r="AH48" s="1" t="s">
        <v>76</v>
      </c>
      <c r="AI48" s="1" t="s">
        <v>76</v>
      </c>
      <c r="AJ48" s="1" t="s">
        <v>76</v>
      </c>
      <c r="AK48" s="1" t="s">
        <v>76</v>
      </c>
      <c r="AL48" s="1" t="s">
        <v>76</v>
      </c>
      <c r="AM48" s="1" t="s">
        <v>76</v>
      </c>
      <c r="AN48" s="1" t="s">
        <v>76</v>
      </c>
      <c r="AO48" s="1" t="s">
        <v>76</v>
      </c>
      <c r="AQ48" s="1" t="s">
        <v>76</v>
      </c>
      <c r="AR48" s="1" t="s">
        <v>76</v>
      </c>
    </row>
    <row r="49" spans="1:44" s="1" customFormat="1" x14ac:dyDescent="0.25">
      <c r="A49" s="48" t="s">
        <v>519</v>
      </c>
      <c r="C49" s="2"/>
      <c r="D49" s="2"/>
      <c r="E49" s="2"/>
      <c r="F49" s="2"/>
      <c r="G49" s="2"/>
      <c r="H49" s="2"/>
      <c r="I49" s="2"/>
      <c r="J49" s="2"/>
      <c r="K49" s="2"/>
      <c r="L49" s="2"/>
      <c r="M49" s="2"/>
      <c r="N49" s="2"/>
      <c r="O49" s="2" t="s">
        <v>520</v>
      </c>
      <c r="P49" s="2" t="s">
        <v>520</v>
      </c>
      <c r="Q49" s="2" t="s">
        <v>520</v>
      </c>
      <c r="R49" s="2"/>
      <c r="S49" s="2"/>
      <c r="T49" s="2"/>
      <c r="U49" s="2"/>
      <c r="V49" s="2"/>
      <c r="W49" s="2"/>
      <c r="X49" s="2"/>
      <c r="Y49" s="2"/>
      <c r="Z49" s="2"/>
      <c r="AA49" s="2"/>
      <c r="AB49" s="2"/>
      <c r="AC49" s="2"/>
      <c r="AD49" s="2"/>
      <c r="AE49" s="2"/>
      <c r="AF49" s="2"/>
      <c r="AG49" s="2" t="s">
        <v>521</v>
      </c>
      <c r="AH49" s="2" t="s">
        <v>521</v>
      </c>
      <c r="AI49" s="2" t="s">
        <v>521</v>
      </c>
      <c r="AJ49" s="2" t="s">
        <v>521</v>
      </c>
      <c r="AK49" s="2" t="s">
        <v>521</v>
      </c>
      <c r="AL49" s="2" t="s">
        <v>521</v>
      </c>
      <c r="AM49" s="2" t="s">
        <v>521</v>
      </c>
      <c r="AN49" s="2" t="s">
        <v>521</v>
      </c>
      <c r="AO49" s="2" t="s">
        <v>521</v>
      </c>
      <c r="AQ49" s="2" t="s">
        <v>521</v>
      </c>
      <c r="AR49" s="2" t="s">
        <v>521</v>
      </c>
    </row>
    <row r="50" spans="1:44" s="1" customFormat="1" x14ac:dyDescent="0.25">
      <c r="A50" s="1" t="s">
        <v>522</v>
      </c>
      <c r="C50" s="2"/>
      <c r="D50" s="2"/>
      <c r="E50" s="2"/>
      <c r="F50" s="2"/>
      <c r="G50" s="2"/>
      <c r="H50" s="2"/>
      <c r="I50" s="2"/>
      <c r="J50" s="2"/>
      <c r="K50" s="2"/>
      <c r="L50" s="2"/>
      <c r="M50" s="2"/>
      <c r="N50" s="2"/>
      <c r="O50" s="2" t="s">
        <v>523</v>
      </c>
      <c r="P50" s="2" t="s">
        <v>523</v>
      </c>
      <c r="Q50" s="2" t="s">
        <v>523</v>
      </c>
      <c r="R50" s="2"/>
      <c r="S50" s="2"/>
      <c r="T50" s="2"/>
      <c r="U50" s="2"/>
      <c r="V50" s="2"/>
      <c r="W50" s="2"/>
      <c r="X50" s="2"/>
      <c r="Y50" s="2"/>
      <c r="Z50" s="2"/>
      <c r="AA50" s="2"/>
      <c r="AB50" s="2"/>
      <c r="AC50" s="2"/>
      <c r="AD50" s="2"/>
      <c r="AE50" s="2"/>
      <c r="AF50" s="2"/>
      <c r="AG50" s="2">
        <v>1231413</v>
      </c>
      <c r="AH50" s="2">
        <v>1231413</v>
      </c>
      <c r="AI50" s="2">
        <v>1231413</v>
      </c>
      <c r="AJ50" s="2">
        <v>1231413</v>
      </c>
      <c r="AK50" s="2">
        <v>1231413</v>
      </c>
      <c r="AL50" s="2">
        <v>1231413</v>
      </c>
      <c r="AM50" s="2">
        <v>1231413</v>
      </c>
      <c r="AN50" s="2">
        <v>1231413</v>
      </c>
      <c r="AO50" s="2">
        <v>1231413</v>
      </c>
      <c r="AQ50" s="2">
        <v>1231413</v>
      </c>
      <c r="AR50" s="2">
        <v>1231413</v>
      </c>
    </row>
    <row r="51" spans="1:44" s="98" customFormat="1" x14ac:dyDescent="0.25">
      <c r="A51" s="118" t="s">
        <v>524</v>
      </c>
      <c r="C51" s="141"/>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c r="AE51" s="141"/>
      <c r="AF51" s="141"/>
    </row>
    <row r="52" spans="1:44" s="1" customFormat="1" x14ac:dyDescent="0.25">
      <c r="A52" s="46" t="s">
        <v>201</v>
      </c>
      <c r="N52" s="1" t="s">
        <v>13</v>
      </c>
      <c r="O52" s="1" t="s">
        <v>44</v>
      </c>
      <c r="P52" s="1" t="s">
        <v>44</v>
      </c>
      <c r="Q52" s="1" t="s">
        <v>13</v>
      </c>
      <c r="AG52" s="1" t="s">
        <v>13</v>
      </c>
      <c r="AH52" s="1" t="s">
        <v>13</v>
      </c>
      <c r="AI52" s="1" t="s">
        <v>13</v>
      </c>
      <c r="AJ52" s="1" t="s">
        <v>13</v>
      </c>
      <c r="AK52" s="1" t="s">
        <v>13</v>
      </c>
      <c r="AL52" s="1" t="s">
        <v>13</v>
      </c>
      <c r="AM52" s="1" t="s">
        <v>13</v>
      </c>
      <c r="AN52" s="1" t="s">
        <v>13</v>
      </c>
      <c r="AO52" s="1" t="s">
        <v>13</v>
      </c>
      <c r="AQ52" s="1" t="s">
        <v>13</v>
      </c>
      <c r="AR52" s="1" t="s">
        <v>13</v>
      </c>
    </row>
    <row r="53" spans="1:44" s="1" customFormat="1" x14ac:dyDescent="0.25">
      <c r="A53" s="48" t="s">
        <v>525</v>
      </c>
      <c r="N53" s="1" t="s">
        <v>526</v>
      </c>
      <c r="O53" s="1" t="s">
        <v>526</v>
      </c>
      <c r="P53" s="1" t="s">
        <v>526</v>
      </c>
      <c r="Q53" s="1" t="s">
        <v>526</v>
      </c>
      <c r="AG53" s="1" t="s">
        <v>526</v>
      </c>
      <c r="AH53" s="1" t="s">
        <v>526</v>
      </c>
      <c r="AI53" s="1" t="s">
        <v>526</v>
      </c>
      <c r="AJ53" s="1" t="s">
        <v>526</v>
      </c>
      <c r="AK53" s="1" t="s">
        <v>526</v>
      </c>
      <c r="AL53" s="1" t="s">
        <v>526</v>
      </c>
      <c r="AM53" s="1" t="s">
        <v>526</v>
      </c>
      <c r="AN53" s="1" t="s">
        <v>526</v>
      </c>
      <c r="AO53" s="1" t="s">
        <v>526</v>
      </c>
      <c r="AQ53" s="1" t="s">
        <v>526</v>
      </c>
      <c r="AR53" s="1" t="s">
        <v>526</v>
      </c>
    </row>
    <row r="54" spans="1:44" s="1" customFormat="1" x14ac:dyDescent="0.25">
      <c r="A54" s="48" t="s">
        <v>126</v>
      </c>
      <c r="N54" s="1" t="s">
        <v>527</v>
      </c>
      <c r="O54" s="1" t="s">
        <v>527</v>
      </c>
      <c r="P54" s="1" t="s">
        <v>527</v>
      </c>
      <c r="Q54" s="1" t="s">
        <v>527</v>
      </c>
      <c r="AG54" s="1" t="s">
        <v>528</v>
      </c>
      <c r="AH54" s="1" t="s">
        <v>528</v>
      </c>
      <c r="AI54" s="1" t="s">
        <v>528</v>
      </c>
      <c r="AJ54" s="1" t="s">
        <v>528</v>
      </c>
      <c r="AK54" s="1" t="s">
        <v>528</v>
      </c>
      <c r="AL54" s="1" t="s">
        <v>528</v>
      </c>
      <c r="AM54" s="1" t="s">
        <v>528</v>
      </c>
      <c r="AN54" s="1" t="s">
        <v>528</v>
      </c>
      <c r="AO54" s="1" t="s">
        <v>528</v>
      </c>
      <c r="AQ54" s="1" t="s">
        <v>528</v>
      </c>
      <c r="AR54" s="1" t="s">
        <v>528</v>
      </c>
    </row>
    <row r="55" spans="1:44" s="1" customFormat="1" x14ac:dyDescent="0.25">
      <c r="A55" s="48" t="s">
        <v>128</v>
      </c>
      <c r="C55" s="2"/>
      <c r="D55" s="2"/>
      <c r="E55" s="2"/>
      <c r="F55" s="2"/>
      <c r="G55" s="2"/>
      <c r="H55" s="2"/>
      <c r="I55" s="2"/>
      <c r="J55" s="2"/>
      <c r="K55" s="2"/>
      <c r="L55" s="2"/>
      <c r="M55" s="2"/>
      <c r="N55" s="2">
        <v>1</v>
      </c>
      <c r="O55" s="2">
        <v>1</v>
      </c>
      <c r="P55" s="2">
        <v>1</v>
      </c>
      <c r="Q55" s="2">
        <v>1</v>
      </c>
      <c r="R55" s="2"/>
      <c r="S55" s="2"/>
      <c r="T55" s="2"/>
      <c r="U55" s="2"/>
      <c r="V55" s="2"/>
      <c r="W55" s="2"/>
      <c r="X55" s="2"/>
      <c r="Y55" s="2"/>
      <c r="Z55" s="2"/>
      <c r="AA55" s="2"/>
      <c r="AB55" s="2"/>
      <c r="AC55" s="2"/>
      <c r="AD55" s="2"/>
      <c r="AE55" s="2"/>
      <c r="AF55" s="2"/>
      <c r="AG55" s="2">
        <v>1</v>
      </c>
      <c r="AH55" s="2">
        <v>1</v>
      </c>
      <c r="AI55" s="2">
        <v>1</v>
      </c>
      <c r="AJ55" s="2">
        <v>1</v>
      </c>
      <c r="AK55" s="2">
        <v>1</v>
      </c>
      <c r="AL55" s="2">
        <v>1</v>
      </c>
      <c r="AM55" s="2">
        <v>1</v>
      </c>
      <c r="AN55" s="2">
        <v>1</v>
      </c>
      <c r="AO55" s="2">
        <v>1</v>
      </c>
      <c r="AQ55" s="2">
        <v>1</v>
      </c>
      <c r="AR55" s="2">
        <v>1</v>
      </c>
    </row>
    <row r="56" spans="1:44" s="1" customFormat="1" x14ac:dyDescent="0.25">
      <c r="A56" s="48" t="s">
        <v>130</v>
      </c>
      <c r="C56" s="2"/>
      <c r="D56" s="2"/>
      <c r="E56" s="2"/>
      <c r="F56" s="2"/>
      <c r="G56" s="2"/>
      <c r="H56" s="2"/>
      <c r="I56" s="2"/>
      <c r="J56" s="2"/>
      <c r="K56" s="2"/>
      <c r="L56" s="2"/>
      <c r="M56" s="2"/>
      <c r="N56" s="2">
        <v>1</v>
      </c>
      <c r="O56" s="2">
        <v>1</v>
      </c>
      <c r="P56" s="2">
        <v>1</v>
      </c>
      <c r="Q56" s="2">
        <v>1</v>
      </c>
      <c r="R56" s="2"/>
      <c r="S56" s="2"/>
      <c r="T56" s="2"/>
      <c r="U56" s="2"/>
      <c r="V56" s="2"/>
      <c r="W56" s="2"/>
      <c r="X56" s="2"/>
      <c r="Y56" s="2"/>
      <c r="Z56" s="2"/>
      <c r="AA56" s="2"/>
      <c r="AB56" s="2"/>
      <c r="AC56" s="2"/>
      <c r="AD56" s="2"/>
      <c r="AE56" s="2"/>
      <c r="AF56" s="2"/>
      <c r="AG56" s="2">
        <v>1</v>
      </c>
      <c r="AH56" s="2">
        <v>1</v>
      </c>
      <c r="AI56" s="2">
        <v>1</v>
      </c>
      <c r="AJ56" s="2">
        <v>1</v>
      </c>
      <c r="AK56" s="2">
        <v>1</v>
      </c>
      <c r="AL56" s="2">
        <v>1</v>
      </c>
      <c r="AM56" s="2">
        <v>1</v>
      </c>
      <c r="AN56" s="2">
        <v>1</v>
      </c>
      <c r="AO56" s="2">
        <v>1</v>
      </c>
      <c r="AQ56" s="2">
        <v>1</v>
      </c>
      <c r="AR56" s="2">
        <v>1</v>
      </c>
    </row>
    <row r="57" spans="1:44" s="1" customFormat="1" x14ac:dyDescent="0.25">
      <c r="A57" s="48" t="s">
        <v>132</v>
      </c>
      <c r="C57" s="2"/>
      <c r="D57" s="2"/>
      <c r="E57" s="2"/>
      <c r="F57" s="2"/>
      <c r="G57" s="2"/>
      <c r="H57" s="2"/>
      <c r="I57" s="2"/>
      <c r="J57" s="2"/>
      <c r="K57" s="2"/>
      <c r="L57" s="2"/>
      <c r="M57" s="2"/>
      <c r="N57" s="2">
        <v>40242</v>
      </c>
      <c r="O57" s="2">
        <v>40242</v>
      </c>
      <c r="P57" s="2">
        <v>40242</v>
      </c>
      <c r="Q57" s="2">
        <v>40242</v>
      </c>
      <c r="R57" s="2"/>
      <c r="S57" s="2"/>
      <c r="T57" s="2"/>
      <c r="U57" s="2"/>
      <c r="V57" s="2"/>
      <c r="W57" s="2"/>
      <c r="X57" s="2"/>
      <c r="Y57" s="2"/>
      <c r="Z57" s="2"/>
      <c r="AA57" s="2"/>
      <c r="AB57" s="2"/>
      <c r="AC57" s="2"/>
      <c r="AD57" s="2"/>
      <c r="AE57" s="2"/>
      <c r="AF57" s="2"/>
      <c r="AG57" s="2">
        <v>40242</v>
      </c>
      <c r="AH57" s="2">
        <v>40242</v>
      </c>
      <c r="AI57" s="2">
        <v>40242</v>
      </c>
      <c r="AJ57" s="2">
        <v>40242</v>
      </c>
      <c r="AK57" s="2">
        <v>40242</v>
      </c>
      <c r="AL57" s="2">
        <v>40242</v>
      </c>
      <c r="AM57" s="2">
        <v>40242</v>
      </c>
      <c r="AN57" s="2">
        <v>40242</v>
      </c>
      <c r="AO57" s="2">
        <v>40242</v>
      </c>
      <c r="AQ57" s="2">
        <v>40242</v>
      </c>
      <c r="AR57" s="2">
        <v>40242</v>
      </c>
    </row>
    <row r="58" spans="1:44" s="1" customFormat="1" x14ac:dyDescent="0.25">
      <c r="A58" s="48" t="s">
        <v>135</v>
      </c>
      <c r="N58" s="1" t="s">
        <v>369</v>
      </c>
      <c r="O58" s="1" t="s">
        <v>369</v>
      </c>
      <c r="P58" s="1" t="s">
        <v>369</v>
      </c>
      <c r="Q58" s="1" t="s">
        <v>369</v>
      </c>
      <c r="AG58" s="1" t="s">
        <v>370</v>
      </c>
      <c r="AH58" s="1" t="s">
        <v>370</v>
      </c>
      <c r="AI58" s="1" t="s">
        <v>370</v>
      </c>
      <c r="AJ58" s="1" t="s">
        <v>370</v>
      </c>
      <c r="AK58" s="1" t="s">
        <v>370</v>
      </c>
      <c r="AL58" s="1" t="s">
        <v>370</v>
      </c>
      <c r="AM58" s="1" t="s">
        <v>370</v>
      </c>
      <c r="AN58" s="1" t="s">
        <v>370</v>
      </c>
      <c r="AO58" s="1" t="s">
        <v>370</v>
      </c>
      <c r="AQ58" s="1" t="s">
        <v>370</v>
      </c>
      <c r="AR58" s="1" t="s">
        <v>370</v>
      </c>
    </row>
    <row r="59" spans="1:44" s="1" customFormat="1" x14ac:dyDescent="0.25">
      <c r="A59" s="48" t="s">
        <v>133</v>
      </c>
      <c r="N59" s="1" t="s">
        <v>370</v>
      </c>
      <c r="O59" s="1" t="s">
        <v>370</v>
      </c>
      <c r="P59" s="1" t="s">
        <v>370</v>
      </c>
      <c r="Q59" s="1" t="s">
        <v>370</v>
      </c>
      <c r="AG59" s="1" t="s">
        <v>369</v>
      </c>
      <c r="AH59" s="1" t="s">
        <v>369</v>
      </c>
      <c r="AI59" s="1" t="s">
        <v>369</v>
      </c>
      <c r="AJ59" s="1" t="s">
        <v>369</v>
      </c>
      <c r="AK59" s="1" t="s">
        <v>369</v>
      </c>
      <c r="AL59" s="1" t="s">
        <v>369</v>
      </c>
      <c r="AM59" s="1" t="s">
        <v>369</v>
      </c>
      <c r="AN59" s="1" t="s">
        <v>369</v>
      </c>
      <c r="AO59" s="1" t="s">
        <v>369</v>
      </c>
      <c r="AQ59" s="1" t="s">
        <v>369</v>
      </c>
      <c r="AR59" s="1" t="s">
        <v>369</v>
      </c>
    </row>
    <row r="60" spans="1:44" s="1" customFormat="1" x14ac:dyDescent="0.25">
      <c r="A60" s="48" t="s">
        <v>136</v>
      </c>
      <c r="N60" s="1" t="s">
        <v>231</v>
      </c>
      <c r="O60" s="1" t="s">
        <v>231</v>
      </c>
      <c r="P60" s="1" t="s">
        <v>231</v>
      </c>
      <c r="Q60" s="1" t="s">
        <v>231</v>
      </c>
      <c r="AG60" s="1" t="s">
        <v>231</v>
      </c>
      <c r="AH60" s="1" t="s">
        <v>231</v>
      </c>
      <c r="AI60" s="1" t="s">
        <v>231</v>
      </c>
      <c r="AJ60" s="1" t="s">
        <v>231</v>
      </c>
      <c r="AK60" s="1" t="s">
        <v>231</v>
      </c>
      <c r="AL60" s="1" t="s">
        <v>231</v>
      </c>
      <c r="AM60" s="1" t="s">
        <v>231</v>
      </c>
      <c r="AN60" s="1" t="s">
        <v>231</v>
      </c>
      <c r="AO60" s="1" t="s">
        <v>231</v>
      </c>
      <c r="AQ60" s="1" t="s">
        <v>231</v>
      </c>
      <c r="AR60" s="1" t="s">
        <v>231</v>
      </c>
    </row>
    <row r="61" spans="1:44" s="98" customFormat="1" x14ac:dyDescent="0.25">
      <c r="A61" s="118" t="s">
        <v>529</v>
      </c>
      <c r="C61" s="141"/>
      <c r="D61" s="141"/>
      <c r="E61" s="141"/>
      <c r="F61" s="141"/>
      <c r="G61" s="141"/>
      <c r="H61" s="141"/>
      <c r="I61" s="141"/>
      <c r="J61" s="141"/>
      <c r="K61" s="141"/>
      <c r="L61" s="141"/>
      <c r="M61" s="141"/>
      <c r="N61" s="141"/>
      <c r="O61" s="141"/>
      <c r="P61" s="141"/>
      <c r="Q61" s="141"/>
      <c r="R61" s="141"/>
      <c r="S61" s="141"/>
      <c r="T61" s="141"/>
      <c r="U61" s="141"/>
      <c r="V61" s="141"/>
      <c r="W61" s="141"/>
      <c r="X61" s="141"/>
      <c r="Y61" s="141"/>
      <c r="Z61" s="141"/>
      <c r="AA61" s="141"/>
      <c r="AB61" s="141"/>
      <c r="AC61" s="141"/>
      <c r="AD61" s="141"/>
      <c r="AE61" s="141"/>
      <c r="AF61" s="141"/>
    </row>
    <row r="62" spans="1:44" x14ac:dyDescent="0.25">
      <c r="A62" s="89" t="s">
        <v>530</v>
      </c>
      <c r="C62"/>
      <c r="D62"/>
      <c r="E62"/>
      <c r="F62"/>
      <c r="G62"/>
      <c r="H62"/>
      <c r="I62"/>
      <c r="J62"/>
      <c r="K62"/>
      <c r="L62"/>
      <c r="M62"/>
      <c r="N62" t="s">
        <v>13</v>
      </c>
      <c r="O62" t="s">
        <v>13</v>
      </c>
      <c r="P62" t="s">
        <v>13</v>
      </c>
      <c r="Q62" t="s">
        <v>13</v>
      </c>
      <c r="R62"/>
      <c r="S62"/>
      <c r="T62"/>
      <c r="U62"/>
      <c r="V62"/>
      <c r="W62"/>
      <c r="X62"/>
      <c r="Y62"/>
      <c r="Z62"/>
      <c r="AA62"/>
      <c r="AB62"/>
      <c r="AC62"/>
      <c r="AD62"/>
      <c r="AE62"/>
      <c r="AF62"/>
      <c r="AG62" t="s">
        <v>44</v>
      </c>
      <c r="AH62" t="s">
        <v>44</v>
      </c>
      <c r="AI62" t="s">
        <v>44</v>
      </c>
      <c r="AJ62" t="s">
        <v>13</v>
      </c>
      <c r="AK62" t="s">
        <v>44</v>
      </c>
      <c r="AL62" t="s">
        <v>13</v>
      </c>
      <c r="AM62" t="s">
        <v>44</v>
      </c>
      <c r="AN62" t="s">
        <v>44</v>
      </c>
      <c r="AO62" t="s">
        <v>44</v>
      </c>
      <c r="AQ62" t="s">
        <v>44</v>
      </c>
      <c r="AR62" t="s">
        <v>44</v>
      </c>
    </row>
    <row r="63" spans="1:44" s="119" customFormat="1" x14ac:dyDescent="0.25">
      <c r="A63" s="118" t="s">
        <v>531</v>
      </c>
      <c r="C63" s="141"/>
      <c r="D63" s="141"/>
      <c r="E63" s="141"/>
      <c r="F63" s="141"/>
      <c r="G63" s="141"/>
      <c r="H63" s="141"/>
      <c r="I63" s="141"/>
      <c r="J63" s="141"/>
      <c r="K63" s="141"/>
      <c r="L63" s="141"/>
      <c r="M63" s="141"/>
      <c r="N63" s="141"/>
      <c r="O63" s="141"/>
      <c r="P63" s="141"/>
      <c r="Q63" s="141"/>
      <c r="R63" s="141"/>
      <c r="S63" s="141"/>
      <c r="T63" s="141"/>
      <c r="U63" s="141"/>
      <c r="V63" s="141"/>
      <c r="W63" s="141"/>
      <c r="X63" s="141"/>
      <c r="Y63" s="141"/>
      <c r="Z63" s="141"/>
      <c r="AA63" s="141"/>
      <c r="AB63" s="141"/>
      <c r="AC63" s="141"/>
      <c r="AD63" s="141"/>
      <c r="AE63" s="141"/>
      <c r="AF63" s="141"/>
    </row>
    <row r="64" spans="1:44" s="1" customFormat="1" x14ac:dyDescent="0.25">
      <c r="A64" s="1" t="s">
        <v>532</v>
      </c>
      <c r="N64" s="1" t="s">
        <v>13</v>
      </c>
      <c r="O64" s="1" t="s">
        <v>13</v>
      </c>
      <c r="P64" s="1" t="s">
        <v>13</v>
      </c>
      <c r="Q64" s="1" t="s">
        <v>13</v>
      </c>
    </row>
    <row r="65" spans="1:44" s="1" customFormat="1" x14ac:dyDescent="0.25">
      <c r="A65" s="1" t="s">
        <v>533</v>
      </c>
    </row>
    <row r="66" spans="1:44" s="1" customFormat="1" x14ac:dyDescent="0.25">
      <c r="A66" s="1" t="s">
        <v>534</v>
      </c>
    </row>
    <row r="67" spans="1:44" s="1" customFormat="1" x14ac:dyDescent="0.25">
      <c r="A67" s="1" t="s">
        <v>535</v>
      </c>
      <c r="C67" s="7"/>
      <c r="D67" s="7"/>
      <c r="E67" s="7"/>
      <c r="F67" s="7"/>
      <c r="G67" s="7"/>
      <c r="H67" s="7"/>
      <c r="I67" s="7"/>
      <c r="J67" s="7"/>
      <c r="K67" s="7"/>
      <c r="L67" s="7"/>
      <c r="M67" s="7"/>
      <c r="N67" s="7" t="s">
        <v>536</v>
      </c>
      <c r="O67" s="7" t="s">
        <v>536</v>
      </c>
      <c r="P67" s="7" t="s">
        <v>536</v>
      </c>
      <c r="Q67" s="7" t="s">
        <v>536</v>
      </c>
      <c r="R67" s="7"/>
      <c r="S67" s="7"/>
      <c r="T67" s="7"/>
      <c r="U67" s="7"/>
      <c r="V67" s="7"/>
      <c r="W67" s="7"/>
      <c r="X67" s="7"/>
      <c r="Y67" s="7"/>
      <c r="Z67" s="7"/>
      <c r="AA67" s="7"/>
      <c r="AB67" s="7"/>
      <c r="AC67" s="7"/>
      <c r="AD67" s="7"/>
      <c r="AE67" s="7"/>
      <c r="AF67" s="7"/>
    </row>
    <row r="68" spans="1:44" s="119" customFormat="1" x14ac:dyDescent="0.25">
      <c r="A68" s="118" t="s">
        <v>537</v>
      </c>
      <c r="C68" s="141"/>
      <c r="D68" s="141"/>
      <c r="E68" s="141"/>
      <c r="F68" s="141"/>
      <c r="G68" s="141"/>
      <c r="H68" s="141"/>
      <c r="I68" s="141"/>
      <c r="J68" s="141"/>
      <c r="K68" s="141"/>
      <c r="L68" s="141"/>
      <c r="M68" s="141"/>
      <c r="N68" s="141"/>
      <c r="O68" s="141"/>
      <c r="P68" s="141"/>
      <c r="Q68" s="141"/>
      <c r="R68" s="141"/>
      <c r="S68" s="141"/>
      <c r="T68" s="141"/>
      <c r="U68" s="141"/>
      <c r="V68" s="141"/>
      <c r="W68" s="141"/>
      <c r="X68" s="141"/>
      <c r="Y68" s="141"/>
      <c r="Z68" s="141"/>
      <c r="AA68" s="141"/>
      <c r="AB68" s="141"/>
      <c r="AC68" s="141"/>
      <c r="AD68" s="141"/>
      <c r="AE68" s="141"/>
      <c r="AF68" s="141"/>
    </row>
    <row r="69" spans="1:44" x14ac:dyDescent="0.25">
      <c r="A69" s="12" t="s">
        <v>538</v>
      </c>
      <c r="C69" s="97"/>
      <c r="D69" s="97"/>
      <c r="E69" s="97"/>
      <c r="F69" s="97"/>
      <c r="G69" s="97"/>
      <c r="H69" s="97"/>
      <c r="I69" s="97"/>
      <c r="J69" s="97"/>
      <c r="K69" s="97"/>
      <c r="L69" s="97"/>
      <c r="M69" s="97"/>
      <c r="N69" s="97" t="e">
        <f t="shared" ref="N69:AH69" si="3">IF(N26="Percentage",N27,N28/N19*100)</f>
        <v>#DIV/0!</v>
      </c>
      <c r="O69" s="97">
        <f t="shared" si="3"/>
        <v>40</v>
      </c>
      <c r="P69" s="97">
        <f t="shared" si="3"/>
        <v>40</v>
      </c>
      <c r="Q69" s="97">
        <f t="shared" si="3"/>
        <v>40</v>
      </c>
      <c r="R69" s="97"/>
      <c r="S69" s="97"/>
      <c r="T69" s="97"/>
      <c r="U69" s="97"/>
      <c r="V69" s="97"/>
      <c r="W69" s="97"/>
      <c r="X69" s="97"/>
      <c r="Y69" s="97"/>
      <c r="Z69" s="97"/>
      <c r="AA69" s="97"/>
      <c r="AB69" s="97"/>
      <c r="AC69" s="97"/>
      <c r="AD69" s="97"/>
      <c r="AE69" s="97"/>
      <c r="AF69" s="97"/>
      <c r="AG69" s="97">
        <f t="shared" si="3"/>
        <v>60</v>
      </c>
      <c r="AH69" s="97">
        <f t="shared" si="3"/>
        <v>40</v>
      </c>
      <c r="AI69" s="97">
        <f t="shared" ref="AI69:AO69" si="4">IF(AI26="Percentage",AI27,AI28/AI19*100)</f>
        <v>30</v>
      </c>
      <c r="AJ69" s="97">
        <f t="shared" si="4"/>
        <v>25</v>
      </c>
      <c r="AK69" s="97">
        <f t="shared" si="4"/>
        <v>40</v>
      </c>
      <c r="AL69" s="97">
        <f t="shared" si="4"/>
        <v>12.5</v>
      </c>
      <c r="AM69" s="97">
        <f t="shared" si="4"/>
        <v>33.333333333333329</v>
      </c>
      <c r="AN69" s="97">
        <f t="shared" si="4"/>
        <v>25</v>
      </c>
      <c r="AO69" s="97">
        <f t="shared" si="4"/>
        <v>40</v>
      </c>
      <c r="AQ69" s="97">
        <f>IF(AQ26="Percentage",AQ27,AQ28/AQ19*100)</f>
        <v>60</v>
      </c>
      <c r="AR69" s="97">
        <f t="shared" ref="AR69" si="5">IF(AR26="Percentage",AR27,AR28/AR19*100)</f>
        <v>40</v>
      </c>
    </row>
    <row r="70" spans="1:44" x14ac:dyDescent="0.25">
      <c r="A70" s="12" t="s">
        <v>539</v>
      </c>
      <c r="C70" s="97"/>
      <c r="D70" s="97"/>
      <c r="E70" s="97"/>
      <c r="F70" s="97"/>
      <c r="G70" s="97"/>
      <c r="H70" s="97"/>
      <c r="I70" s="97"/>
      <c r="J70" s="97"/>
      <c r="K70" s="97"/>
      <c r="L70" s="97"/>
      <c r="M70" s="97"/>
      <c r="N70" s="97">
        <f t="shared" ref="N70:AH70" si="6">IF(N26="Amount",N28,N19*N27%)</f>
        <v>0</v>
      </c>
      <c r="O70" s="97">
        <f t="shared" si="6"/>
        <v>120000000</v>
      </c>
      <c r="P70" s="97">
        <f t="shared" si="6"/>
        <v>120000000</v>
      </c>
      <c r="Q70" s="97">
        <f t="shared" si="6"/>
        <v>120000000</v>
      </c>
      <c r="R70" s="97"/>
      <c r="S70" s="97"/>
      <c r="T70" s="97"/>
      <c r="U70" s="97"/>
      <c r="V70" s="97"/>
      <c r="W70" s="97"/>
      <c r="X70" s="97"/>
      <c r="Y70" s="97"/>
      <c r="Z70" s="97"/>
      <c r="AA70" s="97"/>
      <c r="AB70" s="97"/>
      <c r="AC70" s="97"/>
      <c r="AD70" s="97"/>
      <c r="AE70" s="97"/>
      <c r="AF70" s="97"/>
      <c r="AG70" s="97">
        <f t="shared" si="6"/>
        <v>360000000</v>
      </c>
      <c r="AH70" s="97">
        <f t="shared" si="6"/>
        <v>40000000</v>
      </c>
      <c r="AI70" s="97">
        <f t="shared" ref="AI70:AO70" si="7">IF(AI26="Amount",AI28,AI19*AI27%)</f>
        <v>120000000</v>
      </c>
      <c r="AJ70" s="97">
        <f t="shared" si="7"/>
        <v>125000000</v>
      </c>
      <c r="AK70" s="97">
        <f t="shared" si="7"/>
        <v>280000000</v>
      </c>
      <c r="AL70" s="97">
        <f t="shared" si="7"/>
        <v>100000000</v>
      </c>
      <c r="AM70" s="97">
        <f t="shared" si="7"/>
        <v>100000000</v>
      </c>
      <c r="AN70" s="97">
        <f t="shared" si="7"/>
        <v>100000000</v>
      </c>
      <c r="AO70" s="97">
        <f t="shared" si="7"/>
        <v>200000000</v>
      </c>
      <c r="AQ70" s="97">
        <f>IF(AQ26="Amount",AQ28,AQ19*AQ27%)</f>
        <v>360000000</v>
      </c>
      <c r="AR70" s="97">
        <f t="shared" ref="AR70" si="8">IF(AR26="Amount",AR28,AR19*AR27%)</f>
        <v>200000000</v>
      </c>
    </row>
  </sheetData>
  <conditionalFormatting sqref="A27 C27:N27 Q27:XFD27">
    <cfRule type="expression" dxfId="152" priority="51">
      <formula>A$26="Amount"</formula>
    </cfRule>
  </conditionalFormatting>
  <conditionalFormatting sqref="A28 C28:N28 Q28:XFD28">
    <cfRule type="expression" dxfId="151" priority="50">
      <formula>A$26="Percentage"</formula>
    </cfRule>
  </conditionalFormatting>
  <conditionalFormatting sqref="A38:A39 C38:N39 Q38:XFD39">
    <cfRule type="expression" dxfId="150" priority="49">
      <formula>A$37="Yes"</formula>
    </cfRule>
  </conditionalFormatting>
  <conditionalFormatting sqref="A42:A50 C54:N60 C42:N50 Q54:AF60 Q42:XFD50">
    <cfRule type="expression" dxfId="149" priority="48">
      <formula>A$41="Yes"</formula>
    </cfRule>
  </conditionalFormatting>
  <conditionalFormatting sqref="A54:A60 AP54:AP60 C54:N60 AS54:XFD60 Q54:AF60">
    <cfRule type="expression" dxfId="148" priority="45">
      <formula>A$52="Yes"</formula>
    </cfRule>
  </conditionalFormatting>
  <conditionalFormatting sqref="A53 C53:N53 Q53:XFD53">
    <cfRule type="expression" dxfId="147" priority="44">
      <formula>A$52="No"</formula>
    </cfRule>
  </conditionalFormatting>
  <conditionalFormatting sqref="A47 C47:N47 Q47:XFD47">
    <cfRule type="expression" dxfId="146" priority="43">
      <formula>A$42="Personal"</formula>
    </cfRule>
  </conditionalFormatting>
  <conditionalFormatting sqref="A45:A46 C45:N46 Q45:XFD46">
    <cfRule type="expression" dxfId="145" priority="42">
      <formula>A$42="Company"</formula>
    </cfRule>
  </conditionalFormatting>
  <conditionalFormatting sqref="A62 C62:N62 Q62:XFD62">
    <cfRule type="expression" dxfId="144" priority="41">
      <formula>A$18="New"</formula>
    </cfRule>
  </conditionalFormatting>
  <conditionalFormatting sqref="AG54:AG60">
    <cfRule type="expression" dxfId="143" priority="40">
      <formula>AG$41="Yes"</formula>
    </cfRule>
  </conditionalFormatting>
  <conditionalFormatting sqref="AG54:AG60">
    <cfRule type="expression" dxfId="142" priority="39">
      <formula>AG$52="Yes"</formula>
    </cfRule>
  </conditionalFormatting>
  <conditionalFormatting sqref="AH54:AH60">
    <cfRule type="expression" dxfId="141" priority="35">
      <formula>AH$41="Yes"</formula>
    </cfRule>
  </conditionalFormatting>
  <conditionalFormatting sqref="AH54:AH60">
    <cfRule type="expression" dxfId="140" priority="34">
      <formula>AH$52="Yes"</formula>
    </cfRule>
  </conditionalFormatting>
  <conditionalFormatting sqref="AI54:AO60">
    <cfRule type="expression" dxfId="139" priority="33">
      <formula>AI$41="Yes"</formula>
    </cfRule>
  </conditionalFormatting>
  <conditionalFormatting sqref="AI54:AO60">
    <cfRule type="expression" dxfId="138" priority="32">
      <formula>AI$52="Yes"</formula>
    </cfRule>
  </conditionalFormatting>
  <conditionalFormatting sqref="AQ54:AQ60">
    <cfRule type="expression" dxfId="137" priority="31">
      <formula>AQ$41="Yes"</formula>
    </cfRule>
  </conditionalFormatting>
  <conditionalFormatting sqref="AQ54:AQ60">
    <cfRule type="expression" dxfId="136" priority="30">
      <formula>AQ$52="Yes"</formula>
    </cfRule>
  </conditionalFormatting>
  <conditionalFormatting sqref="AR54:AR60">
    <cfRule type="expression" dxfId="135" priority="29">
      <formula>AR$41="Yes"</formula>
    </cfRule>
  </conditionalFormatting>
  <conditionalFormatting sqref="AR54:AR60">
    <cfRule type="expression" dxfId="134" priority="28">
      <formula>AR$52="Yes"</formula>
    </cfRule>
  </conditionalFormatting>
  <conditionalFormatting sqref="O27">
    <cfRule type="expression" dxfId="133" priority="27">
      <formula>O$26="Amount"</formula>
    </cfRule>
  </conditionalFormatting>
  <conditionalFormatting sqref="O28">
    <cfRule type="expression" dxfId="132" priority="26">
      <formula>O$26="Percentage"</formula>
    </cfRule>
  </conditionalFormatting>
  <conditionalFormatting sqref="O38:O39">
    <cfRule type="expression" dxfId="131" priority="25">
      <formula>O$37="Yes"</formula>
    </cfRule>
  </conditionalFormatting>
  <conditionalFormatting sqref="O54:O60 O42:O50">
    <cfRule type="expression" dxfId="130" priority="24">
      <formula>O$41="Yes"</formula>
    </cfRule>
  </conditionalFormatting>
  <conditionalFormatting sqref="O54:O60">
    <cfRule type="expression" dxfId="129" priority="23">
      <formula>O$52="Yes"</formula>
    </cfRule>
  </conditionalFormatting>
  <conditionalFormatting sqref="O53">
    <cfRule type="expression" dxfId="128" priority="22">
      <formula>O$52="No"</formula>
    </cfRule>
  </conditionalFormatting>
  <conditionalFormatting sqref="O47">
    <cfRule type="expression" dxfId="127" priority="21">
      <formula>O$42="Personal"</formula>
    </cfRule>
  </conditionalFormatting>
  <conditionalFormatting sqref="O45:O46">
    <cfRule type="expression" dxfId="126" priority="20">
      <formula>O$42="Company"</formula>
    </cfRule>
  </conditionalFormatting>
  <conditionalFormatting sqref="O62">
    <cfRule type="expression" dxfId="125" priority="19">
      <formula>O$18="New"</formula>
    </cfRule>
  </conditionalFormatting>
  <conditionalFormatting sqref="P27">
    <cfRule type="expression" dxfId="124" priority="18">
      <formula>P$26="Amount"</formula>
    </cfRule>
  </conditionalFormatting>
  <conditionalFormatting sqref="P28">
    <cfRule type="expression" dxfId="123" priority="17">
      <formula>P$26="Percentage"</formula>
    </cfRule>
  </conditionalFormatting>
  <conditionalFormatting sqref="P38:P39">
    <cfRule type="expression" dxfId="122" priority="16">
      <formula>P$37="Yes"</formula>
    </cfRule>
  </conditionalFormatting>
  <conditionalFormatting sqref="P54:P60 P42:P50">
    <cfRule type="expression" dxfId="121" priority="15">
      <formula>P$41="Yes"</formula>
    </cfRule>
  </conditionalFormatting>
  <conditionalFormatting sqref="P54:P60">
    <cfRule type="expression" dxfId="120" priority="14">
      <formula>P$52="Yes"</formula>
    </cfRule>
  </conditionalFormatting>
  <conditionalFormatting sqref="P53">
    <cfRule type="expression" dxfId="119" priority="13">
      <formula>P$52="No"</formula>
    </cfRule>
  </conditionalFormatting>
  <conditionalFormatting sqref="P47">
    <cfRule type="expression" dxfId="118" priority="12">
      <formula>P$42="Personal"</formula>
    </cfRule>
  </conditionalFormatting>
  <conditionalFormatting sqref="P45:P46">
    <cfRule type="expression" dxfId="117" priority="11">
      <formula>P$42="Company"</formula>
    </cfRule>
  </conditionalFormatting>
  <conditionalFormatting sqref="P62">
    <cfRule type="expression" dxfId="116" priority="10">
      <formula>P$18="New"</formula>
    </cfRule>
  </conditionalFormatting>
  <dataValidations count="30">
    <dataValidation type="list" errorStyle="information" allowBlank="1" showInputMessage="1" showErrorMessage="1" sqref="AQ18:AR18 C18:AO18">
      <formula1>"New, Used"</formula1>
    </dataValidation>
    <dataValidation type="list" errorStyle="information" allowBlank="1" showInputMessage="1" showErrorMessage="1" sqref="AQ20:AR20 C20:AO20">
      <formula1>"Commercial, Non Commercial"</formula1>
    </dataValidation>
    <dataValidation type="list" errorStyle="information" allowBlank="1" showInputMessage="1" showErrorMessage="1" sqref="AQ26:AR26 C26:AO26">
      <formula1>"Amount, Percentage"</formula1>
    </dataValidation>
    <dataValidation type="list" errorStyle="information" allowBlank="1" showInputMessage="1" showErrorMessage="1" sqref="AQ35:AR35 C35:AO35">
      <formula1>"REGION1, REGION2, REGION3"</formula1>
    </dataValidation>
    <dataValidation type="custom" errorStyle="information" showInputMessage="1" showErrorMessage="1" sqref="AQ45:AR45 C45:AO45">
      <formula1>AND(C41="No",C42="Personal")</formula1>
    </dataValidation>
    <dataValidation type="custom" errorStyle="information" allowBlank="1" showInputMessage="1" showErrorMessage="1" sqref="AQ38:AR38 C38:AO38">
      <formula1>C37="No"</formula1>
    </dataValidation>
    <dataValidation type="custom" errorStyle="information" allowBlank="1" showInputMessage="1" showErrorMessage="1" sqref="AQ27:AR27 C27:AO27">
      <formula1>AND(C26="Percentage",ISNUMBER(C27))</formula1>
    </dataValidation>
    <dataValidation type="custom" errorStyle="information" allowBlank="1" showInputMessage="1" showErrorMessage="1" sqref="AQ28:AR28 C28:AO28">
      <formula1>AND(C26="Amount",ISNUMBER(19))</formula1>
    </dataValidation>
    <dataValidation type="custom" errorStyle="information" allowBlank="1" showInputMessage="1" showErrorMessage="1" sqref="AQ43:AR43 C43:AO43">
      <formula1>C41="No"</formula1>
    </dataValidation>
    <dataValidation type="custom" errorStyle="information" allowBlank="1" showInputMessage="1" showErrorMessage="1" sqref="AQ50:AR50 C50:AO50">
      <formula1>C41="No"</formula1>
    </dataValidation>
    <dataValidation type="custom" errorStyle="information" allowBlank="1" showInputMessage="1" showErrorMessage="1" sqref="AQ19:AR19 C19:AO19">
      <formula1>ISNUMBER(C19)</formula1>
    </dataValidation>
    <dataValidation type="custom" errorStyle="information" allowBlank="1" showInputMessage="1" showErrorMessage="1" sqref="AQ49:AR49 C49:AO49">
      <formula1>AND(C41="No",IF(C48="E-KTP",LEN(C49)=16,IF(C48="NPWP",LEN(C49)=15,LEN(C49)&gt;0)))</formula1>
    </dataValidation>
    <dataValidation type="list" errorStyle="information" allowBlank="1" showInputMessage="1" showErrorMessage="1" sqref="AQ52:AR52 AQ62:AR62 AQ37:AR37 AQ41:AR41 C62:AO62 C37:AO37 C41:AO41 C52:AO52">
      <formula1>"Yes, No"</formula1>
    </dataValidation>
    <dataValidation type="list" errorStyle="information" allowBlank="1" showInputMessage="1" showErrorMessage="1" sqref="AQ39:AR39 C39:AO39">
      <formula1>ListCustomerRelationship</formula1>
    </dataValidation>
    <dataValidation type="list" errorStyle="information" allowBlank="1" showInputMessage="1" showErrorMessage="1" sqref="AQ42:AR42 C42:AO42">
      <formula1>ListOwnerType</formula1>
    </dataValidation>
    <dataValidation type="list" errorStyle="information" showInputMessage="1" showErrorMessage="1" sqref="AG44:AO44 AQ44:AR44">
      <formula1>ListGuarantorRelationshipCompany</formula1>
    </dataValidation>
    <dataValidation type="list" errorStyle="information" allowBlank="1" showInputMessage="1" showErrorMessage="1" sqref="AQ46:AR46 C46:AO46">
      <formula1>ListJobProfessionEMP</formula1>
    </dataValidation>
    <dataValidation type="list" errorStyle="information" allowBlank="1" showInputMessage="1" showErrorMessage="1" sqref="AQ47:AR47 C47:AO47">
      <formula1>ListCompanyType</formula1>
    </dataValidation>
    <dataValidation type="list" errorStyle="information" allowBlank="1" showInputMessage="1" showErrorMessage="1" sqref="AQ48:AR48 C48:AO48">
      <formula1>ListIdType</formula1>
    </dataValidation>
    <dataValidation type="list" errorStyle="information" allowBlank="1" showInputMessage="1" showErrorMessage="1" sqref="AQ53:AR53 C53:AO53">
      <formula1>ListCopyAddressCAPS</formula1>
    </dataValidation>
    <dataValidation type="custom" errorStyle="information" allowBlank="1" showInputMessage="1" showErrorMessage="1" sqref="AQ54:AR54 C54:AO54">
      <formula1>AND(#REF!="No",C52="No")</formula1>
    </dataValidation>
    <dataValidation type="custom" errorStyle="information" allowBlank="1" showInputMessage="1" showErrorMessage="1" sqref="AQ55:AR55 C55:AO55">
      <formula1>AND(#REF!="No",C52="No")</formula1>
    </dataValidation>
    <dataValidation type="custom" errorStyle="information" allowBlank="1" showInputMessage="1" showErrorMessage="1" sqref="AQ56:AR56 C56:AO56">
      <formula1>AND(#REF!="No",C52="No")</formula1>
    </dataValidation>
    <dataValidation type="custom" errorStyle="information" allowBlank="1" showInputMessage="1" showErrorMessage="1" sqref="AQ57:AR57 C57:AO57">
      <formula1>AND(#REF!="No",C52="No")</formula1>
    </dataValidation>
    <dataValidation type="custom" errorStyle="information" allowBlank="1" showInputMessage="1" showErrorMessage="1" sqref="AQ58:AR58 C58:AO58">
      <formula1>AND(#REF!="No",C52="No")</formula1>
    </dataValidation>
    <dataValidation type="custom" errorStyle="information" allowBlank="1" showInputMessage="1" showErrorMessage="1" sqref="AQ59:AR59 C59:AO59">
      <formula1>AND(#REF!="No",C52="No")</formula1>
    </dataValidation>
    <dataValidation type="custom" errorStyle="information" allowBlank="1" showInputMessage="1" showErrorMessage="1" sqref="AQ60:AR60 C60:AO60">
      <formula1>AND(#REF!="No",C52="No")</formula1>
    </dataValidation>
    <dataValidation type="list" allowBlank="1" showInputMessage="1" showErrorMessage="1" sqref="AQ10:AS10 C10:AO10">
      <formula1>"Yes, No, Edit"</formula1>
    </dataValidation>
    <dataValidation showInputMessage="1" showErrorMessage="1" sqref="C66:AF66"/>
    <dataValidation type="list" errorStyle="information" showInputMessage="1" showErrorMessage="1" sqref="C44:AF44">
      <formula1>IF(AND(C41="No",C42="Personal"),ListCustomerRelationship,ListGuarantorRelationshipCompany)</formula1>
    </dataValidation>
  </dataValidation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O24"/>
  <sheetViews>
    <sheetView workbookViewId="0">
      <pane xSplit="1" topLeftCell="B1" activePane="topRight" state="frozen"/>
      <selection activeCell="U23" sqref="U23"/>
      <selection pane="topRight" activeCell="D12" sqref="D12"/>
    </sheetView>
  </sheetViews>
  <sheetFormatPr defaultRowHeight="15" x14ac:dyDescent="0.25"/>
  <cols>
    <col min="1" max="4" width="34.85546875" customWidth="1" collapsed="1"/>
    <col min="5" max="6" width="23" customWidth="1" collapsed="1"/>
    <col min="7" max="7" width="19.85546875" bestFit="1" customWidth="1" collapsed="1"/>
    <col min="8" max="8" width="18.42578125" bestFit="1" customWidth="1" collapsed="1"/>
    <col min="9" max="10" width="19.85546875" bestFit="1" customWidth="1" collapsed="1"/>
    <col min="14" max="14" width="23" customWidth="1" collapsed="1"/>
  </cols>
  <sheetData>
    <row r="1" spans="1:15" s="1" customFormat="1" x14ac:dyDescent="0.25">
      <c r="A1" s="1" t="s">
        <v>14</v>
      </c>
      <c r="B1" s="1" t="s">
        <v>15</v>
      </c>
      <c r="C1" s="1" t="s">
        <v>15</v>
      </c>
      <c r="D1" s="1" t="s">
        <v>15</v>
      </c>
      <c r="E1" s="1" t="s">
        <v>15</v>
      </c>
      <c r="F1" s="1" t="s">
        <v>15</v>
      </c>
      <c r="G1" s="1" t="s">
        <v>15</v>
      </c>
      <c r="H1" s="1" t="s">
        <v>15</v>
      </c>
      <c r="I1" s="1" t="s">
        <v>15</v>
      </c>
      <c r="J1" s="1" t="s">
        <v>15</v>
      </c>
      <c r="K1" s="1" t="s">
        <v>15</v>
      </c>
      <c r="L1" s="1" t="s">
        <v>15</v>
      </c>
      <c r="M1" s="1" t="s">
        <v>15</v>
      </c>
      <c r="N1" s="1" t="s">
        <v>15</v>
      </c>
      <c r="O1" s="1" t="s">
        <v>15</v>
      </c>
    </row>
    <row r="2" spans="1:15" s="1" customFormat="1" x14ac:dyDescent="0.25">
      <c r="A2" s="1" t="s">
        <v>16</v>
      </c>
      <c r="B2" s="1" t="s">
        <v>17</v>
      </c>
      <c r="C2" s="1" t="s">
        <v>17</v>
      </c>
      <c r="D2" s="1" t="s">
        <v>17</v>
      </c>
      <c r="E2" s="1" t="s">
        <v>17</v>
      </c>
      <c r="F2" s="1" t="s">
        <v>17</v>
      </c>
      <c r="G2" s="1" t="s">
        <v>17</v>
      </c>
      <c r="H2" s="1" t="s">
        <v>17</v>
      </c>
      <c r="I2" s="1" t="s">
        <v>17</v>
      </c>
      <c r="J2" s="1" t="s">
        <v>17</v>
      </c>
      <c r="K2" s="1" t="s">
        <v>17</v>
      </c>
      <c r="L2" s="1" t="s">
        <v>17</v>
      </c>
      <c r="M2" s="1" t="s">
        <v>17</v>
      </c>
      <c r="N2" s="1" t="s">
        <v>17</v>
      </c>
      <c r="O2" s="1" t="s">
        <v>17</v>
      </c>
    </row>
    <row r="3" spans="1:15" s="1" customFormat="1" x14ac:dyDescent="0.25">
      <c r="A3" s="1" t="s">
        <v>18</v>
      </c>
      <c r="B3" s="1" t="s">
        <v>3796</v>
      </c>
      <c r="C3" s="1" t="s">
        <v>3792</v>
      </c>
      <c r="D3" s="1" t="s">
        <v>3794</v>
      </c>
      <c r="E3" s="1" t="str">
        <f>'1.TabCustomerMainData'!AG3</f>
        <v>LOS-002</v>
      </c>
      <c r="F3" s="1" t="str">
        <f>'1.TabCustomerMainData'!AH3</f>
        <v>LOS-003</v>
      </c>
      <c r="G3" s="1" t="str">
        <f>'1.TabCustomerMainData'!AI3</f>
        <v>LOS-004</v>
      </c>
      <c r="H3" s="1" t="str">
        <f>'1.TabCustomerMainData'!AJ3</f>
        <v>LOS-005</v>
      </c>
      <c r="I3" s="1" t="str">
        <f>'1.TabCustomerMainData'!AK3</f>
        <v>LOS-006</v>
      </c>
      <c r="J3" s="1" t="str">
        <f>'1.TabCustomerMainData'!AL3</f>
        <v>LOS-007</v>
      </c>
      <c r="K3" s="1" t="str">
        <f>'1.TabCustomerMainData'!AM3</f>
        <v>LOS-008</v>
      </c>
      <c r="L3" s="1" t="str">
        <f>'1.TabCustomerMainData'!AN3</f>
        <v>LOS-009</v>
      </c>
      <c r="M3" s="1" t="str">
        <f>'1.TabCustomerMainData'!AO3</f>
        <v>LOS-010</v>
      </c>
      <c r="N3" s="1" t="str">
        <f>'1.TabCustomerMainData'!AQ3</f>
        <v>LOS-019</v>
      </c>
      <c r="O3" s="1" t="str">
        <f>'1.TabCustomerMainData'!AR3</f>
        <v>LOS-020</v>
      </c>
    </row>
    <row r="4" spans="1:15" s="1" customFormat="1" x14ac:dyDescent="0.25">
      <c r="A4" s="1" t="s">
        <v>540</v>
      </c>
      <c r="B4" s="1">
        <f>IF(B18="Amount",COUNTIFS($A13:$A18,"*$*",B13:B18,"")+COUNTIFS($A20:$A20,"*$*",B20:B20,""),IF(B18="Percentage",COUNTIFS($A13:$A18,"*$*",B13:B18,"")+COUNTIFS($A19:$A19,"*$*",B19:B19,"")))</f>
        <v>4</v>
      </c>
      <c r="C4" s="1">
        <f>IF(C18="Amount",COUNTIFS($A13:$A18,"*$*",C13:C18,"")+COUNTIFS($A20:$A20,"*$*",C20:C20,""),IF(C18="Percentage",COUNTIFS($A13:$A18,"*$*",C13:C18,"")+COUNTIFS($A19:$A19,"*$*",C19:C19,"")))</f>
        <v>0</v>
      </c>
      <c r="D4" s="1">
        <f>IF(D18="Amount",COUNTIFS($A13:$A18,"*$*",D13:D18,"")+COUNTIFS($A20:$A20,"*$*",D20:D20,""),IF(D18="Percentage",COUNTIFS($A13:$A18,"*$*",D13:D18,"")+COUNTIFS($A19:$A19,"*$*",D19:D19,"")))</f>
        <v>0</v>
      </c>
      <c r="E4" s="1">
        <f t="shared" ref="E4:M4" si="0">IF(E18="Amount",COUNTIFS($A13:$A18,"*$*",E13:E18,"")+COUNTIFS($A20:$A20,"*$*",E20:E20,""),IF(E18="Percentage",COUNTIFS($A13:$A18,"*$*",E13:E18,"")+COUNTIFS($A19:$A19,"*$*",E19:E19,"")))</f>
        <v>0</v>
      </c>
      <c r="F4" s="1">
        <f t="shared" ref="F4" si="1">IF(F18="Amount",COUNTIFS($A13:$A18,"*$*",F13:F18,"")+COUNTIFS($A20:$A20,"*$*",F20:F20,""),IF(F18="Percentage",COUNTIFS($A13:$A18,"*$*",F13:F18,"")+COUNTIFS($A19:$A19,"*$*",F19:F19,"")))</f>
        <v>0</v>
      </c>
      <c r="G4" s="1">
        <f t="shared" si="0"/>
        <v>0</v>
      </c>
      <c r="H4" s="1">
        <f t="shared" si="0"/>
        <v>0</v>
      </c>
      <c r="I4" s="1">
        <f t="shared" si="0"/>
        <v>0</v>
      </c>
      <c r="J4" s="1">
        <f t="shared" si="0"/>
        <v>0</v>
      </c>
      <c r="K4" s="1">
        <f t="shared" si="0"/>
        <v>0</v>
      </c>
      <c r="L4" s="1">
        <f t="shared" si="0"/>
        <v>0</v>
      </c>
      <c r="M4" s="1">
        <f t="shared" si="0"/>
        <v>0</v>
      </c>
      <c r="N4" s="1">
        <f t="shared" ref="N4:O4" si="2">IF(N18="Amount",COUNTIFS($A13:$A18,"*$*",N13:N18,"")+COUNTIFS($A20:$A20,"*$*",N20:N20,""),IF(N18="Percentage",COUNTIFS($A13:$A18,"*$*",N13:N18,"")+COUNTIFS($A19:$A19,"*$*",N19:N19,"")))</f>
        <v>0</v>
      </c>
      <c r="O4" s="1">
        <f t="shared" si="2"/>
        <v>0</v>
      </c>
    </row>
    <row r="5" spans="1:15" s="1" customFormat="1" x14ac:dyDescent="0.25"/>
    <row r="6" spans="1:15" s="1" customFormat="1" x14ac:dyDescent="0.25"/>
    <row r="7" spans="1:15" s="1" customFormat="1" x14ac:dyDescent="0.25"/>
    <row r="8" spans="1:15" s="1" customFormat="1" x14ac:dyDescent="0.25"/>
    <row r="9" spans="1:15" s="1" customFormat="1" x14ac:dyDescent="0.25"/>
    <row r="10" spans="1:15" s="1" customFormat="1" x14ac:dyDescent="0.25"/>
    <row r="11" spans="1:15" s="86" customFormat="1" x14ac:dyDescent="0.25">
      <c r="E11" s="85"/>
      <c r="F11" s="85"/>
      <c r="G11" s="85"/>
      <c r="I11" s="85"/>
      <c r="J11" s="85"/>
      <c r="N11" s="85"/>
    </row>
    <row r="12" spans="1:15" s="1" customFormat="1" x14ac:dyDescent="0.25">
      <c r="A12" s="63" t="s">
        <v>47</v>
      </c>
      <c r="B12" s="1" t="str">
        <f>'1.TabCustomerMainData'!$O$13</f>
        <v>app1</v>
      </c>
      <c r="C12" s="1" t="str">
        <f>'1.TabCustomerMainData'!$P$13</f>
        <v>app1</v>
      </c>
      <c r="D12" s="1" t="str">
        <f>'1.TabCustomerMainData'!$Q$13</f>
        <v>app1</v>
      </c>
      <c r="E12" s="1" t="str">
        <f>'1.TabCustomerMainData'!$AG$13</f>
        <v>app2</v>
      </c>
      <c r="F12" s="1" t="str">
        <f>'1.TabCustomerMainData'!$AH$13</f>
        <v>app3</v>
      </c>
      <c r="G12" s="1" t="str">
        <f>'1.TabCustomerMainData'!AI$13</f>
        <v>app4</v>
      </c>
      <c r="H12" s="1" t="str">
        <f>'1.TabCustomerMainData'!AJ$13</f>
        <v>app5</v>
      </c>
      <c r="I12" s="1" t="str">
        <f>'1.TabCustomerMainData'!AK$13</f>
        <v>app6</v>
      </c>
      <c r="J12" s="1" t="str">
        <f>'1.TabCustomerMainData'!AL$13</f>
        <v>app7</v>
      </c>
      <c r="K12" s="1" t="str">
        <f>'1.TabCustomerMainData'!AM$13</f>
        <v>app8</v>
      </c>
      <c r="L12" s="1" t="str">
        <f>'1.TabCustomerMainData'!AN$13</f>
        <v>app9</v>
      </c>
      <c r="M12" s="1" t="str">
        <f>'1.TabCustomerMainData'!AO$13</f>
        <v>app10</v>
      </c>
      <c r="N12" s="1" t="str">
        <f>'1.TabCustomerMainData'!$AQ$13</f>
        <v>app2</v>
      </c>
      <c r="O12" s="1" t="str">
        <f>'1.TabCustomerMainData'!AR$13</f>
        <v>app10</v>
      </c>
    </row>
    <row r="13" spans="1:15" s="1" customFormat="1" x14ac:dyDescent="0.25">
      <c r="A13" s="48" t="s">
        <v>414</v>
      </c>
      <c r="B13" s="7" t="s">
        <v>415</v>
      </c>
      <c r="C13" s="7" t="s">
        <v>415</v>
      </c>
      <c r="D13" s="7" t="s">
        <v>415</v>
      </c>
      <c r="E13" s="7" t="s">
        <v>541</v>
      </c>
      <c r="F13" s="7" t="s">
        <v>541</v>
      </c>
      <c r="G13" s="7" t="s">
        <v>541</v>
      </c>
      <c r="H13" s="7" t="s">
        <v>541</v>
      </c>
      <c r="I13" s="7" t="s">
        <v>541</v>
      </c>
      <c r="J13" s="7" t="s">
        <v>541</v>
      </c>
      <c r="K13" s="7" t="s">
        <v>541</v>
      </c>
      <c r="L13" s="7" t="s">
        <v>541</v>
      </c>
      <c r="M13" s="7" t="s">
        <v>541</v>
      </c>
      <c r="N13" s="7" t="s">
        <v>541</v>
      </c>
      <c r="O13" s="7" t="s">
        <v>541</v>
      </c>
    </row>
    <row r="14" spans="1:15" s="1" customFormat="1" x14ac:dyDescent="0.25">
      <c r="A14" s="48" t="s">
        <v>416</v>
      </c>
      <c r="B14" s="8" t="s">
        <v>417</v>
      </c>
      <c r="C14" s="8" t="s">
        <v>417</v>
      </c>
      <c r="D14" s="8" t="s">
        <v>417</v>
      </c>
      <c r="E14" s="8" t="s">
        <v>542</v>
      </c>
      <c r="F14" s="8" t="s">
        <v>542</v>
      </c>
      <c r="G14" s="8" t="s">
        <v>542</v>
      </c>
      <c r="H14" s="8" t="s">
        <v>542</v>
      </c>
      <c r="I14" s="8" t="s">
        <v>542</v>
      </c>
      <c r="J14" s="8" t="s">
        <v>542</v>
      </c>
      <c r="K14" s="8" t="s">
        <v>542</v>
      </c>
      <c r="L14" s="8" t="s">
        <v>542</v>
      </c>
      <c r="M14" s="8" t="s">
        <v>542</v>
      </c>
      <c r="N14" s="8" t="s">
        <v>542</v>
      </c>
      <c r="O14" s="8" t="s">
        <v>542</v>
      </c>
    </row>
    <row r="15" spans="1:15" s="1" customFormat="1" x14ac:dyDescent="0.25">
      <c r="A15" s="48" t="s">
        <v>543</v>
      </c>
      <c r="B15" s="9"/>
      <c r="C15" s="9" t="s">
        <v>544</v>
      </c>
      <c r="D15" s="9" t="s">
        <v>544</v>
      </c>
      <c r="E15" s="9" t="s">
        <v>545</v>
      </c>
      <c r="F15" s="9" t="s">
        <v>545</v>
      </c>
      <c r="G15" s="9" t="s">
        <v>545</v>
      </c>
      <c r="H15" s="9" t="s">
        <v>545</v>
      </c>
      <c r="I15" s="9" t="s">
        <v>545</v>
      </c>
      <c r="J15" s="9" t="s">
        <v>545</v>
      </c>
      <c r="K15" s="9" t="s">
        <v>545</v>
      </c>
      <c r="L15" s="9" t="s">
        <v>545</v>
      </c>
      <c r="M15" s="9" t="s">
        <v>545</v>
      </c>
      <c r="N15" s="9" t="s">
        <v>545</v>
      </c>
      <c r="O15" s="9" t="s">
        <v>545</v>
      </c>
    </row>
    <row r="16" spans="1:15" s="1" customFormat="1" x14ac:dyDescent="0.25">
      <c r="A16" s="48" t="s">
        <v>546</v>
      </c>
      <c r="B16" s="9"/>
      <c r="C16" s="9" t="s">
        <v>547</v>
      </c>
      <c r="D16" s="9" t="s">
        <v>547</v>
      </c>
      <c r="E16" s="9" t="s">
        <v>548</v>
      </c>
      <c r="F16" s="9" t="s">
        <v>548</v>
      </c>
      <c r="G16" s="9" t="s">
        <v>548</v>
      </c>
      <c r="H16" s="9" t="s">
        <v>548</v>
      </c>
      <c r="I16" s="9" t="s">
        <v>548</v>
      </c>
      <c r="J16" s="9" t="s">
        <v>548</v>
      </c>
      <c r="K16" s="9" t="s">
        <v>548</v>
      </c>
      <c r="L16" s="9" t="s">
        <v>548</v>
      </c>
      <c r="M16" s="9" t="s">
        <v>548</v>
      </c>
      <c r="N16" s="9" t="s">
        <v>548</v>
      </c>
      <c r="O16" s="9" t="s">
        <v>548</v>
      </c>
    </row>
    <row r="17" spans="1:15" s="1" customFormat="1" x14ac:dyDescent="0.25">
      <c r="A17" s="48" t="s">
        <v>549</v>
      </c>
      <c r="B17" s="21"/>
      <c r="C17" s="21">
        <v>0</v>
      </c>
      <c r="D17" s="21">
        <v>10000000</v>
      </c>
      <c r="E17" s="21">
        <v>1000000</v>
      </c>
      <c r="F17" s="21">
        <v>100000</v>
      </c>
      <c r="G17" s="21">
        <v>100000</v>
      </c>
      <c r="H17" s="21">
        <v>100000</v>
      </c>
      <c r="I17" s="21">
        <v>100000</v>
      </c>
      <c r="J17" s="21">
        <v>100000</v>
      </c>
      <c r="K17" s="21">
        <v>100000</v>
      </c>
      <c r="L17" s="21">
        <v>100000</v>
      </c>
      <c r="M17" s="21">
        <v>100000</v>
      </c>
      <c r="N17" s="21">
        <v>1000000</v>
      </c>
      <c r="O17" s="21">
        <v>100000</v>
      </c>
    </row>
    <row r="18" spans="1:15" s="1" customFormat="1" x14ac:dyDescent="0.25">
      <c r="A18" s="48" t="s">
        <v>436</v>
      </c>
      <c r="B18" s="1" t="s">
        <v>438</v>
      </c>
      <c r="C18" s="1" t="s">
        <v>438</v>
      </c>
      <c r="D18" s="1" t="s">
        <v>438</v>
      </c>
      <c r="E18" s="1" t="s">
        <v>437</v>
      </c>
      <c r="F18" s="1" t="s">
        <v>437</v>
      </c>
      <c r="G18" s="1" t="s">
        <v>437</v>
      </c>
      <c r="H18" s="1" t="s">
        <v>437</v>
      </c>
      <c r="I18" s="1" t="s">
        <v>437</v>
      </c>
      <c r="J18" s="1" t="s">
        <v>437</v>
      </c>
      <c r="K18" s="1" t="s">
        <v>437</v>
      </c>
      <c r="L18" s="1" t="s">
        <v>437</v>
      </c>
      <c r="M18" s="1" t="s">
        <v>437</v>
      </c>
      <c r="N18" s="1" t="s">
        <v>437</v>
      </c>
      <c r="O18" s="1" t="s">
        <v>437</v>
      </c>
    </row>
    <row r="19" spans="1:15" s="1" customFormat="1" x14ac:dyDescent="0.25">
      <c r="A19" s="48" t="s">
        <v>439</v>
      </c>
      <c r="C19" s="1">
        <v>0</v>
      </c>
      <c r="D19" s="1">
        <v>25</v>
      </c>
      <c r="E19" s="1">
        <v>12</v>
      </c>
      <c r="F19" s="1">
        <v>12</v>
      </c>
      <c r="G19" s="1">
        <v>12</v>
      </c>
      <c r="H19" s="1">
        <v>12</v>
      </c>
      <c r="I19" s="1">
        <v>12</v>
      </c>
      <c r="J19" s="1">
        <v>12</v>
      </c>
      <c r="K19" s="1">
        <v>12</v>
      </c>
      <c r="L19" s="1">
        <v>12</v>
      </c>
      <c r="M19" s="1">
        <v>12</v>
      </c>
      <c r="N19" s="1">
        <v>12</v>
      </c>
      <c r="O19" s="1">
        <v>12</v>
      </c>
    </row>
    <row r="20" spans="1:15" s="1" customFormat="1" x14ac:dyDescent="0.25">
      <c r="A20" s="48" t="s">
        <v>440</v>
      </c>
      <c r="B20" s="21">
        <v>2500000</v>
      </c>
      <c r="C20" s="21">
        <v>2500000</v>
      </c>
      <c r="D20" s="21">
        <v>2500000</v>
      </c>
      <c r="E20" s="21">
        <v>120000</v>
      </c>
      <c r="F20" s="21">
        <v>20000</v>
      </c>
      <c r="G20" s="21">
        <v>20000</v>
      </c>
      <c r="H20" s="21">
        <v>20000</v>
      </c>
      <c r="I20" s="21">
        <v>20000</v>
      </c>
      <c r="J20" s="21">
        <v>20000</v>
      </c>
      <c r="K20" s="21">
        <v>20000</v>
      </c>
      <c r="L20" s="21">
        <v>20000</v>
      </c>
      <c r="M20" s="21">
        <v>20000</v>
      </c>
      <c r="N20" s="21">
        <v>120000</v>
      </c>
      <c r="O20" s="21">
        <v>20000</v>
      </c>
    </row>
    <row r="21" spans="1:15" s="1" customFormat="1" x14ac:dyDescent="0.25">
      <c r="A21" s="1" t="s">
        <v>210</v>
      </c>
      <c r="C21" s="1" t="s">
        <v>550</v>
      </c>
      <c r="D21" s="1" t="s">
        <v>550</v>
      </c>
    </row>
    <row r="22" spans="1:15" s="119" customFormat="1" x14ac:dyDescent="0.25">
      <c r="A22" s="118" t="s">
        <v>537</v>
      </c>
      <c r="B22" s="141"/>
      <c r="C22" s="141"/>
      <c r="D22" s="141"/>
    </row>
    <row r="23" spans="1:15" x14ac:dyDescent="0.25">
      <c r="A23" s="12" t="s">
        <v>538</v>
      </c>
      <c r="B23" s="97">
        <f>IF(B18="Percentage",B19,B20/B17*100)</f>
        <v>0</v>
      </c>
      <c r="C23" s="97">
        <f>IF(C18="Percentage",C19,C20/C17*100)</f>
        <v>0</v>
      </c>
      <c r="D23" s="97">
        <f>IF(D18="Percentage",D19,D20/D17*100)</f>
        <v>25</v>
      </c>
      <c r="E23" s="97">
        <f>IF(E18="Percentage",E19,E20/E17*100)</f>
        <v>12</v>
      </c>
      <c r="F23" s="97">
        <f>IF(F18="Percentage",F19,F20/F17*100)</f>
        <v>20</v>
      </c>
      <c r="G23" s="97">
        <f t="shared" ref="G23:M23" si="3">IF(G18="Percentage",G19,G20/G17*100)</f>
        <v>20</v>
      </c>
      <c r="H23" s="97">
        <f t="shared" si="3"/>
        <v>20</v>
      </c>
      <c r="I23" s="97">
        <f t="shared" si="3"/>
        <v>20</v>
      </c>
      <c r="J23" s="97">
        <f t="shared" si="3"/>
        <v>20</v>
      </c>
      <c r="K23" s="97">
        <f t="shared" si="3"/>
        <v>20</v>
      </c>
      <c r="L23" s="97">
        <f t="shared" si="3"/>
        <v>20</v>
      </c>
      <c r="M23" s="97">
        <f t="shared" si="3"/>
        <v>20</v>
      </c>
      <c r="N23" s="97">
        <f>IF(N18="Percentage",N19,N20/N17*100)</f>
        <v>12</v>
      </c>
      <c r="O23" s="97">
        <f t="shared" ref="O23" si="4">IF(O18="Percentage",O19,O20/O17*100)</f>
        <v>20</v>
      </c>
    </row>
    <row r="24" spans="1:15" x14ac:dyDescent="0.25">
      <c r="A24" s="12" t="s">
        <v>539</v>
      </c>
      <c r="B24" s="97">
        <f>IF(B18="Amount",B20,B17*B19%)</f>
        <v>0</v>
      </c>
      <c r="C24" s="97">
        <f>IF(C18="Amount",C20,C17*C19%)</f>
        <v>0</v>
      </c>
      <c r="D24" s="97">
        <f>IF(D18="Amount",D20,D17*D19%)</f>
        <v>2500000</v>
      </c>
      <c r="E24" s="97">
        <f>IF(E18="Amount",E20,E17*E19%)</f>
        <v>120000</v>
      </c>
      <c r="F24" s="97">
        <f>IF(F18="Amount",F20,F17*F19%)</f>
        <v>20000</v>
      </c>
      <c r="G24" s="97">
        <f t="shared" ref="G24:M24" si="5">IF(G18="Amount",G20,G17*G19%)</f>
        <v>20000</v>
      </c>
      <c r="H24" s="97">
        <f t="shared" si="5"/>
        <v>20000</v>
      </c>
      <c r="I24" s="97">
        <f t="shared" si="5"/>
        <v>20000</v>
      </c>
      <c r="J24" s="97">
        <f t="shared" si="5"/>
        <v>20000</v>
      </c>
      <c r="K24" s="97">
        <f t="shared" si="5"/>
        <v>20000</v>
      </c>
      <c r="L24" s="97">
        <f t="shared" si="5"/>
        <v>20000</v>
      </c>
      <c r="M24" s="97">
        <f t="shared" si="5"/>
        <v>20000</v>
      </c>
      <c r="N24" s="97">
        <f>IF(N18="Amount",N20,N17*N19%)</f>
        <v>120000</v>
      </c>
      <c r="O24" s="97">
        <f t="shared" ref="O24" si="6">IF(O18="Amount",O20,O17*O19%)</f>
        <v>20000</v>
      </c>
    </row>
  </sheetData>
  <conditionalFormatting sqref="B19 E19:XFD19">
    <cfRule type="expression" dxfId="115" priority="15">
      <formula>B$18="Amount"</formula>
    </cfRule>
  </conditionalFormatting>
  <conditionalFormatting sqref="B20 E20:XFD20">
    <cfRule type="expression" dxfId="114" priority="14">
      <formula>B$18="Percentage"</formula>
    </cfRule>
  </conditionalFormatting>
  <conditionalFormatting sqref="A19">
    <cfRule type="expression" dxfId="113" priority="11">
      <formula>A$18="Amount"</formula>
    </cfRule>
  </conditionalFormatting>
  <conditionalFormatting sqref="A20">
    <cfRule type="expression" dxfId="112" priority="10">
      <formula>A$18="Percentage"</formula>
    </cfRule>
  </conditionalFormatting>
  <conditionalFormatting sqref="C19">
    <cfRule type="expression" dxfId="111" priority="9">
      <formula>C$18="Amount"</formula>
    </cfRule>
  </conditionalFormatting>
  <conditionalFormatting sqref="C20">
    <cfRule type="expression" dxfId="110" priority="8">
      <formula>C$18="Percentage"</formula>
    </cfRule>
  </conditionalFormatting>
  <conditionalFormatting sqref="D20">
    <cfRule type="expression" dxfId="109" priority="2">
      <formula>D$18="Percentage"</formula>
    </cfRule>
  </conditionalFormatting>
  <conditionalFormatting sqref="D19">
    <cfRule type="expression" dxfId="108" priority="1">
      <formula>D$18="Amount"</formula>
    </cfRule>
  </conditionalFormatting>
  <dataValidations count="5">
    <dataValidation type="list" allowBlank="1" showInputMessage="1" showErrorMessage="1" sqref="B10:D10">
      <formula1>"Yes, No, Edit"</formula1>
    </dataValidation>
    <dataValidation type="custom" errorStyle="information" allowBlank="1" showInputMessage="1" showErrorMessage="1" sqref="B17:O17">
      <formula1>ISNUMBER(B17)</formula1>
    </dataValidation>
    <dataValidation type="list" errorStyle="information" allowBlank="1" showInputMessage="1" showErrorMessage="1" sqref="B18:O18">
      <formula1>"Amount, Percentage"</formula1>
    </dataValidation>
    <dataValidation type="custom" errorStyle="information" allowBlank="1" showInputMessage="1" showErrorMessage="1" sqref="B19:O19">
      <formula1>AND(B18="Percentage",ISNUMBER(B19))</formula1>
    </dataValidation>
    <dataValidation type="custom" errorStyle="information" allowBlank="1" showInputMessage="1" showErrorMessage="1" sqref="B20:O20">
      <formula1>AND(B18="Amount",ISNUMBER(B20))</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AS96"/>
  <sheetViews>
    <sheetView workbookViewId="0">
      <pane xSplit="1" topLeftCell="S1" activePane="topRight" state="frozen"/>
      <selection activeCell="A10" sqref="A10"/>
      <selection pane="topRight" activeCell="S16" sqref="S16"/>
    </sheetView>
  </sheetViews>
  <sheetFormatPr defaultRowHeight="15" x14ac:dyDescent="0.25"/>
  <cols>
    <col min="1" max="1" width="66.7109375" bestFit="1" customWidth="1" collapsed="1"/>
    <col min="2" max="2" width="43.28515625" customWidth="1" collapsed="1"/>
    <col min="3" max="32" width="43.28515625" customWidth="1"/>
    <col min="33" max="34" width="24.85546875" customWidth="1" collapsed="1"/>
    <col min="35" max="35" width="12" bestFit="1" customWidth="1" collapsed="1"/>
    <col min="36" max="36" width="12.7109375" customWidth="1"/>
    <col min="37" max="37" width="15" customWidth="1"/>
    <col min="38" max="38" width="17.7109375" customWidth="1"/>
    <col min="43" max="43" width="24.85546875" customWidth="1" collapsed="1"/>
  </cols>
  <sheetData>
    <row r="1" spans="1:45" s="1" customFormat="1" x14ac:dyDescent="0.25">
      <c r="A1" s="1" t="s">
        <v>14</v>
      </c>
      <c r="Q1" s="1" t="s">
        <v>15</v>
      </c>
      <c r="R1" s="1" t="s">
        <v>15</v>
      </c>
      <c r="S1" s="1" t="s">
        <v>15</v>
      </c>
      <c r="T1" s="1" t="s">
        <v>15</v>
      </c>
      <c r="AG1" s="1" t="s">
        <v>15</v>
      </c>
      <c r="AH1" s="1" t="s">
        <v>15</v>
      </c>
      <c r="AI1" s="1" t="s">
        <v>15</v>
      </c>
      <c r="AJ1" s="1" t="s">
        <v>15</v>
      </c>
      <c r="AK1" s="1" t="s">
        <v>15</v>
      </c>
      <c r="AL1" s="1" t="s">
        <v>15</v>
      </c>
      <c r="AM1" s="1" t="s">
        <v>15</v>
      </c>
      <c r="AN1" s="1" t="s">
        <v>15</v>
      </c>
      <c r="AO1" s="1" t="s">
        <v>15</v>
      </c>
      <c r="AP1" s="1" t="s">
        <v>15</v>
      </c>
      <c r="AQ1" s="1" t="s">
        <v>15</v>
      </c>
      <c r="AR1" s="1" t="s">
        <v>15</v>
      </c>
      <c r="AS1" s="1" t="s">
        <v>15</v>
      </c>
    </row>
    <row r="2" spans="1:45" s="1" customFormat="1" x14ac:dyDescent="0.25">
      <c r="A2" s="1" t="s">
        <v>16</v>
      </c>
      <c r="Q2" s="1" t="s">
        <v>17</v>
      </c>
      <c r="R2" s="1" t="s">
        <v>17</v>
      </c>
      <c r="S2" s="1" t="s">
        <v>17</v>
      </c>
      <c r="T2" s="1" t="s">
        <v>17</v>
      </c>
      <c r="AG2" s="1" t="s">
        <v>17</v>
      </c>
      <c r="AH2" s="1" t="s">
        <v>17</v>
      </c>
      <c r="AI2" s="1" t="s">
        <v>17</v>
      </c>
      <c r="AJ2" s="1" t="s">
        <v>17</v>
      </c>
      <c r="AK2" s="1" t="s">
        <v>17</v>
      </c>
      <c r="AL2" s="1" t="s">
        <v>17</v>
      </c>
      <c r="AM2" s="1" t="s">
        <v>17</v>
      </c>
      <c r="AN2" s="1" t="s">
        <v>17</v>
      </c>
      <c r="AO2" s="1" t="s">
        <v>17</v>
      </c>
      <c r="AP2" s="1" t="s">
        <v>17</v>
      </c>
      <c r="AQ2" s="1" t="s">
        <v>17</v>
      </c>
      <c r="AR2" s="1" t="s">
        <v>17</v>
      </c>
      <c r="AS2" s="1" t="s">
        <v>17</v>
      </c>
    </row>
    <row r="3" spans="1:45" s="1" customFormat="1" x14ac:dyDescent="0.25">
      <c r="A3" s="1" t="s">
        <v>18</v>
      </c>
      <c r="Q3" s="1" t="s">
        <v>3801</v>
      </c>
      <c r="R3" s="1" t="s">
        <v>3804</v>
      </c>
      <c r="S3" s="1" t="s">
        <v>3807</v>
      </c>
      <c r="T3" s="1" t="s">
        <v>3803</v>
      </c>
      <c r="AG3" s="1" t="str">
        <f>'1.TabCustomerMainData'!AG3</f>
        <v>LOS-002</v>
      </c>
      <c r="AH3" s="1" t="str">
        <f>'1.TabCustomerMainData'!AH3</f>
        <v>LOS-003</v>
      </c>
      <c r="AI3" s="1" t="str">
        <f>'1.TabCustomerMainData'!AI3</f>
        <v>LOS-004</v>
      </c>
      <c r="AJ3" s="1" t="str">
        <f>'1.TabCustomerMainData'!AJ3</f>
        <v>LOS-005</v>
      </c>
      <c r="AK3" s="1" t="str">
        <f>'1.TabCustomerMainData'!AK3</f>
        <v>LOS-006</v>
      </c>
      <c r="AL3" s="1" t="str">
        <f>'1.TabCustomerMainData'!AL3</f>
        <v>LOS-007</v>
      </c>
      <c r="AM3" s="1" t="str">
        <f>'1.TabCustomerMainData'!AM3</f>
        <v>LOS-008</v>
      </c>
      <c r="AN3" s="1" t="str">
        <f>'1.TabCustomerMainData'!AN3</f>
        <v>LOS-009</v>
      </c>
      <c r="AO3" s="1" t="str">
        <f>'1.TabCustomerMainData'!AO3</f>
        <v>LOS-010</v>
      </c>
      <c r="AQ3" s="1" t="str">
        <f>'1.TabCustomerMainData'!AQ3</f>
        <v>LOS-019</v>
      </c>
      <c r="AR3" s="1" t="str">
        <f>'1.TabCustomerMainData'!AR3</f>
        <v>LOS-020</v>
      </c>
      <c r="AS3" s="1" t="str">
        <f>'1.TabCustomerMainData'!AS3</f>
        <v>LOS-022</v>
      </c>
    </row>
    <row r="4" spans="1:45" s="1" customFormat="1" x14ac:dyDescent="0.25">
      <c r="A4" s="1" t="s">
        <v>540</v>
      </c>
      <c r="Q4" s="1">
        <f t="shared" ref="Q4:AH4" si="0">IF(Q12="Customer",COUNTIFS($A12:$A20,"*$*",Q12:Q20,""),IF(Q12="Off System",COUNTIFS($A12:$A12,"*$*",Q12:Q12,""),IF(AND(Q12="Multifinance",OR(Q24="Over Tenor",Q24="Partial Tenor")),COUNTIFS($A12:$A12,"*$*",Q12:Q12,"")+COUNTIFS($A22:$A43,"*$*",Q22:Q43,""),IF(AND(Q12="Multifinance",OR(Q24="Full Tenor",Q24="Annualy")),COUNTIFS($A12:$A12,"*$*",Q12:Q12,"")+COUNTIFS($A22:$A26,"*$*",Q22:Q26,"")+COUNTIFS($A34:$A43,"*$*",Q34:Q43,""),IF(AND(Q12="Customer - Multifinance",OR(Q24="Over Tenor",Q24="Partial Tenor")),COUNTIFS($A12:$A43,"*$*",Q12:Q43,""),IF(AND(Q12="Customer - Multifinance",OR(Q24="Full Tenor",Q24="Annualy")),COUNTIFS($A12:$A26,"*$*",Q12:Q26,"")+COUNTIFS($A34:$A43,"*$*",Q34:Q43,"")))))))</f>
        <v>0</v>
      </c>
      <c r="R4" s="1">
        <f t="shared" si="0"/>
        <v>5</v>
      </c>
      <c r="S4" s="1">
        <f t="shared" si="0"/>
        <v>0</v>
      </c>
      <c r="T4" s="1">
        <f t="shared" si="0"/>
        <v>0</v>
      </c>
      <c r="AG4" s="1">
        <f t="shared" si="0"/>
        <v>0</v>
      </c>
      <c r="AH4" s="1">
        <f t="shared" si="0"/>
        <v>0</v>
      </c>
      <c r="AI4" s="1">
        <f t="shared" ref="AI4:AO4" si="1">IF(AI12="Customer",COUNTIFS($A12:$A20,"*$*",AI12:AI20,""),IF(AI12="Off System",COUNTIFS($A12:$A12,"*$*",AI12:AI12,""),IF(AND(AI12="Multifinance",OR(AI24="Over Tenor",AI24="Partial Tenor")),COUNTIFS($A12:$A12,"*$*",AI12:AI12,"")+COUNTIFS($A22:$A43,"*$*",AI22:AI43,""),IF(AND(AI12="Multifinance",OR(AI24="Full Tenor",AI24="Annualy")),COUNTIFS($A12:$A12,"*$*",AI12:AI12,"")+COUNTIFS($A22:$A26,"*$*",AI22:AI26,"")+COUNTIFS($A34:$A43,"*$*",AI34:AI43,""),IF(AND(AI12="Customer - Multifinance",OR(AI24="Over Tenor",AI24="Partial Tenor")),COUNTIFS($A12:$A43,"*$*",AI12:AI43,""),IF(AND(AI12="Customer - Multifinance",OR(AI24="Full Tenor",AI24="Annualy")),COUNTIFS($A12:$A26,"*$*",AI12:AI26,"")+COUNTIFS($A34:$A43,"*$*",AI34:AI43,"")))))))</f>
        <v>0</v>
      </c>
      <c r="AJ4" s="1">
        <f t="shared" si="1"/>
        <v>0</v>
      </c>
      <c r="AK4" s="1">
        <f t="shared" si="1"/>
        <v>0</v>
      </c>
      <c r="AL4" s="1">
        <f t="shared" si="1"/>
        <v>0</v>
      </c>
      <c r="AM4" s="1">
        <f t="shared" si="1"/>
        <v>0</v>
      </c>
      <c r="AN4" s="1">
        <f t="shared" si="1"/>
        <v>0</v>
      </c>
      <c r="AO4" s="1">
        <f t="shared" si="1"/>
        <v>0</v>
      </c>
      <c r="AQ4" s="1">
        <f>IF(AQ12="Customer",COUNTIFS($A12:$A20,"*$*",AQ12:AQ20,""),IF(AQ12="Off System",COUNTIFS($A12:$A12,"*$*",AQ12:AQ12,""),IF(AND(AQ12="Multifinance",OR(AQ24="Over Tenor",AQ24="Partial Tenor")),COUNTIFS($A12:$A12,"*$*",AQ12:AQ12,"")+COUNTIFS($A22:$A43,"*$*",AQ22:AQ43,""),IF(AND(AQ12="Multifinance",OR(AQ24="Full Tenor",AQ24="Annualy")),COUNTIFS($A12:$A12,"*$*",AQ12:AQ12,"")+COUNTIFS($A22:$A26,"*$*",AQ22:AQ26,"")+COUNTIFS($A34:$A43,"*$*",AQ34:AQ43,""),IF(AND(AQ12="Customer - Multifinance",OR(AQ24="Over Tenor",AQ24="Partial Tenor")),COUNTIFS($A12:$A43,"*$*",AQ12:AQ43,""),IF(AND(AQ12="Customer - Multifinance",OR(AQ24="Full Tenor",AQ24="Annualy")),COUNTIFS($A12:$A26,"*$*",AQ12:AQ26,"")+COUNTIFS($A34:$A43,"*$*",AQ34:AQ43,"")))))))</f>
        <v>0</v>
      </c>
      <c r="AR4" s="1">
        <f t="shared" ref="AR4" si="2">IF(AR12="Customer",COUNTIFS($A12:$A20,"*$*",AR12:AR20,""),IF(AR12="Off System",COUNTIFS($A12:$A12,"*$*",AR12:AR12,""),IF(AND(AR12="Multifinance",OR(AR24="Over Tenor",AR24="Partial Tenor")),COUNTIFS($A12:$A12,"*$*",AR12:AR12,"")+COUNTIFS($A22:$A43,"*$*",AR22:AR43,""),IF(AND(AR12="Multifinance",OR(AR24="Full Tenor",AR24="Annualy")),COUNTIFS($A12:$A12,"*$*",AR12:AR12,"")+COUNTIFS($A22:$A26,"*$*",AR22:AR26,"")+COUNTIFS($A34:$A43,"*$*",AR34:AR43,""),IF(AND(AR12="Customer - Multifinance",OR(AR24="Over Tenor",AR24="Partial Tenor")),COUNTIFS($A12:$A43,"*$*",AR12:AR43,""),IF(AND(AR12="Customer - Multifinance",OR(AR24="Full Tenor",AR24="Annualy")),COUNTIFS($A12:$A26,"*$*",AR12:AR26,"")+COUNTIFS($A34:$A43,"*$*",AR34:AR43,"")))))))</f>
        <v>0</v>
      </c>
      <c r="AS4" s="1">
        <v>0</v>
      </c>
    </row>
    <row r="5" spans="1:45" s="1" customFormat="1" x14ac:dyDescent="0.25"/>
    <row r="6" spans="1:45" s="1" customFormat="1" x14ac:dyDescent="0.25"/>
    <row r="7" spans="1:45" s="1" customFormat="1" x14ac:dyDescent="0.25"/>
    <row r="8" spans="1:45" s="1" customFormat="1" x14ac:dyDescent="0.25">
      <c r="A8" s="1" t="s">
        <v>47</v>
      </c>
      <c r="Q8" s="1" t="str">
        <f>'1.TabCustomerMainData'!H$13</f>
        <v>app1</v>
      </c>
      <c r="R8" s="1" t="str">
        <f>'1.TabCustomerMainData'!H$13</f>
        <v>app1</v>
      </c>
      <c r="S8" s="1" t="str">
        <f>'1.TabCustomerMainData'!I$13</f>
        <v>app1</v>
      </c>
      <c r="T8" s="1" t="str">
        <f>'1.TabCustomerMainData'!J$13</f>
        <v>app1</v>
      </c>
      <c r="AG8" s="1" t="str">
        <f>'1.TabCustomerMainData'!AG$13</f>
        <v>app2</v>
      </c>
      <c r="AH8" s="1" t="str">
        <f>'1.TabCustomerMainData'!AH$13</f>
        <v>app3</v>
      </c>
      <c r="AI8" s="1" t="str">
        <f>'1.TabCustomerMainData'!AI$13</f>
        <v>app4</v>
      </c>
      <c r="AJ8" s="1" t="str">
        <f>'1.TabCustomerMainData'!AJ$13</f>
        <v>app5</v>
      </c>
      <c r="AK8" s="1" t="str">
        <f>'1.TabCustomerMainData'!AK$13</f>
        <v>app6</v>
      </c>
      <c r="AL8" s="1" t="str">
        <f>'1.TabCustomerMainData'!AL$13</f>
        <v>app7</v>
      </c>
      <c r="AM8" s="1" t="str">
        <f>'1.TabCustomerMainData'!AM$13</f>
        <v>app8</v>
      </c>
      <c r="AN8" s="1" t="str">
        <f>'1.TabCustomerMainData'!AN$13</f>
        <v>app9</v>
      </c>
      <c r="AO8" s="1" t="str">
        <f>'1.TabCustomerMainData'!AO$13</f>
        <v>app10</v>
      </c>
      <c r="AQ8" s="1" t="str">
        <f>'1.TabCustomerMainData'!AQ$13</f>
        <v>app2</v>
      </c>
      <c r="AR8" s="1" t="str">
        <f>'1.TabCustomerMainData'!AR$13</f>
        <v>app10</v>
      </c>
      <c r="AS8" s="1" t="str">
        <f>'1.TabCustomerMainData'!AS$13</f>
        <v>app22</v>
      </c>
    </row>
    <row r="9" spans="1:45" s="1" customFormat="1" x14ac:dyDescent="0.25">
      <c r="A9" s="25" t="s">
        <v>36</v>
      </c>
    </row>
    <row r="10" spans="1:45" s="1" customFormat="1" x14ac:dyDescent="0.25">
      <c r="A10" s="1" t="s">
        <v>43</v>
      </c>
      <c r="Q10" s="1" t="str">
        <f>'1.TabCustomerMainData'!$H$10</f>
        <v>No</v>
      </c>
      <c r="R10" s="1" t="str">
        <f>'1.TabCustomerMainData'!$H$10</f>
        <v>No</v>
      </c>
      <c r="S10" s="1" t="str">
        <f>'1.TabCustomerMainData'!$H$10</f>
        <v>No</v>
      </c>
      <c r="T10" s="1" t="str">
        <f>'1.TabCustomerMainData'!$H$10</f>
        <v>No</v>
      </c>
      <c r="AG10" s="1" t="str">
        <f>'1.TabCustomerMainData'!$H$10</f>
        <v>No</v>
      </c>
      <c r="AH10" s="1" t="str">
        <f>'1.TabCustomerMainData'!$H$10</f>
        <v>No</v>
      </c>
      <c r="AI10" s="1" t="str">
        <f>'1.TabCustomerMainData'!$H$10</f>
        <v>No</v>
      </c>
      <c r="AJ10" s="1" t="str">
        <f>'1.TabCustomerMainData'!$H$10</f>
        <v>No</v>
      </c>
      <c r="AK10" s="1" t="str">
        <f>'1.TabCustomerMainData'!$H$10</f>
        <v>No</v>
      </c>
      <c r="AL10" s="1" t="str">
        <f>'1.TabCustomerMainData'!$H$10</f>
        <v>No</v>
      </c>
      <c r="AM10" s="1" t="str">
        <f>'1.TabCustomerMainData'!$H$10</f>
        <v>No</v>
      </c>
      <c r="AN10" s="1" t="str">
        <f>'1.TabCustomerMainData'!$H$10</f>
        <v>No</v>
      </c>
      <c r="AO10" s="1" t="str">
        <f>'1.TabCustomerMainData'!$H$10</f>
        <v>No</v>
      </c>
      <c r="AQ10" s="1" t="str">
        <f>'1.TabCustomerMainData'!$H$10</f>
        <v>No</v>
      </c>
      <c r="AR10" s="1" t="str">
        <f>'1.TabCustomerMainData'!$H$10</f>
        <v>No</v>
      </c>
      <c r="AS10" s="1" t="s">
        <v>13</v>
      </c>
    </row>
    <row r="11" spans="1:45" s="98" customFormat="1" x14ac:dyDescent="0.25">
      <c r="A11" s="104" t="s">
        <v>551</v>
      </c>
      <c r="C11" s="105"/>
      <c r="D11" s="105"/>
      <c r="E11" s="105"/>
      <c r="F11" s="105"/>
      <c r="G11" s="105"/>
      <c r="H11" s="105"/>
      <c r="I11" s="105"/>
      <c r="J11" s="105"/>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6"/>
    </row>
    <row r="12" spans="1:45" s="1" customFormat="1" x14ac:dyDescent="0.25">
      <c r="A12" s="47" t="s">
        <v>552</v>
      </c>
      <c r="Q12" s="1" t="s">
        <v>553</v>
      </c>
      <c r="R12" s="1" t="s">
        <v>553</v>
      </c>
      <c r="S12" s="1" t="s">
        <v>553</v>
      </c>
      <c r="T12" s="1" t="s">
        <v>553</v>
      </c>
      <c r="AG12" s="1" t="s">
        <v>553</v>
      </c>
      <c r="AH12" s="1" t="s">
        <v>553</v>
      </c>
      <c r="AI12" s="1" t="s">
        <v>553</v>
      </c>
      <c r="AJ12" s="1" t="s">
        <v>553</v>
      </c>
      <c r="AK12" s="1" t="s">
        <v>554</v>
      </c>
      <c r="AL12" s="1" t="s">
        <v>554</v>
      </c>
      <c r="AM12" s="1" t="s">
        <v>555</v>
      </c>
      <c r="AN12" s="1" t="s">
        <v>311</v>
      </c>
      <c r="AO12" s="1" t="s">
        <v>553</v>
      </c>
      <c r="AQ12" s="1" t="s">
        <v>553</v>
      </c>
      <c r="AR12" s="1" t="s">
        <v>553</v>
      </c>
    </row>
    <row r="13" spans="1:45" s="82" customFormat="1" x14ac:dyDescent="0.25">
      <c r="A13" s="120" t="s">
        <v>311</v>
      </c>
      <c r="C13" s="121"/>
      <c r="D13" s="121"/>
      <c r="E13" s="121"/>
      <c r="F13" s="121"/>
      <c r="G13" s="121"/>
      <c r="H13" s="121"/>
      <c r="I13" s="121"/>
      <c r="J13" s="121"/>
      <c r="K13" s="121"/>
      <c r="L13" s="121"/>
      <c r="M13" s="121"/>
      <c r="N13" s="121"/>
      <c r="O13" s="121"/>
      <c r="P13" s="121"/>
      <c r="Q13" s="121"/>
      <c r="R13" s="121"/>
      <c r="S13" s="121"/>
      <c r="T13" s="121"/>
      <c r="U13" s="121"/>
      <c r="V13" s="121"/>
      <c r="W13" s="121"/>
      <c r="X13" s="121"/>
      <c r="Y13" s="121"/>
      <c r="Z13" s="121"/>
      <c r="AA13" s="121"/>
      <c r="AB13" s="121"/>
      <c r="AC13" s="121"/>
      <c r="AD13" s="121"/>
      <c r="AE13" s="121"/>
      <c r="AF13" s="121"/>
      <c r="AG13" s="121"/>
      <c r="AH13" s="121"/>
      <c r="AI13" s="143"/>
    </row>
    <row r="14" spans="1:45" s="1" customFormat="1" x14ac:dyDescent="0.25">
      <c r="A14" s="48" t="s">
        <v>556</v>
      </c>
      <c r="Q14" s="1" t="s">
        <v>557</v>
      </c>
      <c r="R14" s="1" t="s">
        <v>557</v>
      </c>
      <c r="S14" s="1" t="s">
        <v>557</v>
      </c>
      <c r="T14" s="1" t="s">
        <v>557</v>
      </c>
      <c r="AG14" s="1" t="s">
        <v>557</v>
      </c>
      <c r="AH14" s="1" t="s">
        <v>557</v>
      </c>
      <c r="AI14" s="1" t="s">
        <v>557</v>
      </c>
      <c r="AJ14" s="1" t="s">
        <v>557</v>
      </c>
      <c r="AK14" s="1" t="s">
        <v>557</v>
      </c>
      <c r="AL14" s="1" t="s">
        <v>557</v>
      </c>
      <c r="AM14" s="1" t="s">
        <v>557</v>
      </c>
      <c r="AN14" s="1" t="s">
        <v>557</v>
      </c>
      <c r="AO14" s="1" t="s">
        <v>557</v>
      </c>
      <c r="AQ14" s="1" t="s">
        <v>557</v>
      </c>
      <c r="AR14" s="1" t="s">
        <v>557</v>
      </c>
    </row>
    <row r="15" spans="1:45" s="1" customFormat="1" x14ac:dyDescent="0.25">
      <c r="A15" s="48" t="s">
        <v>558</v>
      </c>
      <c r="C15" s="20"/>
      <c r="D15" s="20"/>
      <c r="E15" s="20"/>
      <c r="F15" s="20"/>
      <c r="G15" s="20"/>
      <c r="H15" s="20"/>
      <c r="I15" s="20"/>
      <c r="J15" s="20"/>
      <c r="K15" s="20"/>
      <c r="L15" s="20"/>
      <c r="M15" s="20"/>
      <c r="N15" s="20"/>
      <c r="O15" s="20"/>
      <c r="P15" s="20"/>
      <c r="Q15" s="20">
        <v>110000000</v>
      </c>
      <c r="R15" s="20">
        <v>110000000</v>
      </c>
      <c r="S15" s="20">
        <v>110000000</v>
      </c>
      <c r="T15" s="20">
        <v>110000000</v>
      </c>
      <c r="U15" s="20"/>
      <c r="V15" s="20"/>
      <c r="W15" s="20"/>
      <c r="X15" s="20"/>
      <c r="Y15" s="20"/>
      <c r="Z15" s="20"/>
      <c r="AA15" s="20"/>
      <c r="AB15" s="20"/>
      <c r="AC15" s="20"/>
      <c r="AD15" s="20"/>
      <c r="AE15" s="20"/>
      <c r="AF15" s="20"/>
      <c r="AG15" s="20">
        <v>1000000</v>
      </c>
      <c r="AH15" s="20">
        <v>1000000</v>
      </c>
      <c r="AI15" s="20">
        <v>1000000</v>
      </c>
      <c r="AJ15" s="20">
        <v>1000000</v>
      </c>
      <c r="AK15" s="20">
        <v>100000</v>
      </c>
      <c r="AL15" s="20">
        <v>100000</v>
      </c>
      <c r="AM15" s="20">
        <v>1000000</v>
      </c>
      <c r="AN15" s="20">
        <v>1000000</v>
      </c>
      <c r="AO15" s="20">
        <v>1000000</v>
      </c>
      <c r="AQ15" s="20">
        <v>1000000</v>
      </c>
      <c r="AR15" s="20">
        <v>1000000</v>
      </c>
    </row>
    <row r="16" spans="1:45" s="1" customFormat="1" x14ac:dyDescent="0.25">
      <c r="A16" s="1" t="s">
        <v>559</v>
      </c>
    </row>
    <row r="17" spans="1:44" s="1" customFormat="1" x14ac:dyDescent="0.25">
      <c r="A17" s="1" t="s">
        <v>560</v>
      </c>
    </row>
    <row r="18" spans="1:44" s="1" customFormat="1" x14ac:dyDescent="0.25">
      <c r="A18" s="48" t="s">
        <v>561</v>
      </c>
      <c r="C18" s="60"/>
      <c r="D18" s="60"/>
      <c r="E18" s="60"/>
      <c r="F18" s="60"/>
      <c r="G18" s="60"/>
      <c r="H18" s="60"/>
      <c r="I18" s="60"/>
      <c r="J18" s="60"/>
      <c r="K18" s="60"/>
      <c r="L18" s="60"/>
      <c r="M18" s="60"/>
      <c r="N18" s="60"/>
      <c r="O18" s="60"/>
      <c r="P18" s="60"/>
      <c r="Q18" s="60">
        <v>44197</v>
      </c>
      <c r="R18" s="60">
        <v>44197</v>
      </c>
      <c r="S18" s="60">
        <v>44197</v>
      </c>
      <c r="T18" s="60">
        <v>44197</v>
      </c>
      <c r="U18" s="60"/>
      <c r="V18" s="60"/>
      <c r="W18" s="60"/>
      <c r="X18" s="60"/>
      <c r="Y18" s="60"/>
      <c r="Z18" s="60"/>
      <c r="AA18" s="60"/>
      <c r="AB18" s="60"/>
      <c r="AC18" s="60"/>
      <c r="AD18" s="60"/>
      <c r="AE18" s="60"/>
      <c r="AF18" s="60"/>
      <c r="AG18" s="60">
        <v>44197</v>
      </c>
      <c r="AH18" s="60">
        <v>44197</v>
      </c>
      <c r="AI18" s="60">
        <v>44197</v>
      </c>
      <c r="AJ18" s="60">
        <v>44197</v>
      </c>
      <c r="AK18" s="60">
        <v>44197</v>
      </c>
      <c r="AL18" s="60">
        <v>44197</v>
      </c>
      <c r="AM18" s="60">
        <v>44197</v>
      </c>
      <c r="AN18" s="60">
        <v>44197</v>
      </c>
      <c r="AO18" s="60">
        <v>44197</v>
      </c>
      <c r="AQ18" s="60">
        <v>44197</v>
      </c>
      <c r="AR18" s="60">
        <v>44197</v>
      </c>
    </row>
    <row r="19" spans="1:44" s="1" customFormat="1" x14ac:dyDescent="0.25">
      <c r="A19" s="48" t="s">
        <v>562</v>
      </c>
      <c r="C19" s="60"/>
      <c r="D19" s="60"/>
      <c r="E19" s="60"/>
      <c r="F19" s="60"/>
      <c r="G19" s="60"/>
      <c r="H19" s="60"/>
      <c r="I19" s="60"/>
      <c r="J19" s="60"/>
      <c r="K19" s="60"/>
      <c r="L19" s="60"/>
      <c r="M19" s="60"/>
      <c r="N19" s="60"/>
      <c r="O19" s="60"/>
      <c r="P19" s="60"/>
      <c r="Q19" s="60">
        <v>44623</v>
      </c>
      <c r="R19" s="60">
        <v>44623</v>
      </c>
      <c r="S19" s="60">
        <v>44623</v>
      </c>
      <c r="T19" s="60">
        <v>44623</v>
      </c>
      <c r="U19" s="60"/>
      <c r="V19" s="60"/>
      <c r="W19" s="60"/>
      <c r="X19" s="60"/>
      <c r="Y19" s="60"/>
      <c r="Z19" s="60"/>
      <c r="AA19" s="60"/>
      <c r="AB19" s="60"/>
      <c r="AC19" s="60"/>
      <c r="AD19" s="60"/>
      <c r="AE19" s="60"/>
      <c r="AF19" s="60"/>
      <c r="AG19" s="60">
        <v>44623</v>
      </c>
      <c r="AH19" s="60">
        <v>44623</v>
      </c>
      <c r="AI19" s="60">
        <v>44623</v>
      </c>
      <c r="AJ19" s="60">
        <v>44623</v>
      </c>
      <c r="AK19" s="60">
        <v>44623</v>
      </c>
      <c r="AL19" s="60">
        <v>44623</v>
      </c>
      <c r="AM19" s="60">
        <v>44623</v>
      </c>
      <c r="AN19" s="60">
        <v>44623</v>
      </c>
      <c r="AO19" s="60">
        <v>44623</v>
      </c>
      <c r="AQ19" s="60">
        <v>44623</v>
      </c>
      <c r="AR19" s="60">
        <v>44623</v>
      </c>
    </row>
    <row r="20" spans="1:44" s="1" customFormat="1" x14ac:dyDescent="0.25">
      <c r="A20" s="1" t="s">
        <v>563</v>
      </c>
    </row>
    <row r="21" spans="1:44" s="82" customFormat="1" x14ac:dyDescent="0.25">
      <c r="A21" s="120" t="s">
        <v>509</v>
      </c>
      <c r="C21" s="121"/>
      <c r="D21" s="121"/>
      <c r="E21" s="121"/>
      <c r="F21" s="121"/>
      <c r="G21" s="121"/>
      <c r="H21" s="121"/>
      <c r="I21" s="121"/>
      <c r="J21" s="121"/>
      <c r="K21" s="121"/>
      <c r="L21" s="121"/>
      <c r="M21" s="121"/>
      <c r="N21" s="121"/>
      <c r="O21" s="121"/>
      <c r="P21" s="121"/>
      <c r="Q21" s="121"/>
      <c r="R21" s="121"/>
      <c r="S21" s="121"/>
      <c r="T21" s="121"/>
      <c r="U21" s="121"/>
      <c r="V21" s="121"/>
      <c r="W21" s="121"/>
      <c r="X21" s="121"/>
      <c r="Y21" s="121"/>
      <c r="Z21" s="121"/>
      <c r="AA21" s="121"/>
      <c r="AB21" s="121"/>
      <c r="AC21" s="121"/>
      <c r="AD21" s="121"/>
      <c r="AE21" s="121"/>
      <c r="AF21" s="121"/>
      <c r="AG21" s="121"/>
      <c r="AH21" s="121"/>
      <c r="AI21" s="143"/>
    </row>
    <row r="22" spans="1:44" s="1" customFormat="1" x14ac:dyDescent="0.25">
      <c r="A22" s="48" t="s">
        <v>495</v>
      </c>
      <c r="Q22" s="1" t="s">
        <v>564</v>
      </c>
      <c r="S22" s="1" t="s">
        <v>564</v>
      </c>
      <c r="T22" s="1" t="s">
        <v>564</v>
      </c>
      <c r="AG22" s="1" t="s">
        <v>565</v>
      </c>
      <c r="AH22" s="1" t="s">
        <v>565</v>
      </c>
      <c r="AI22" s="1" t="s">
        <v>565</v>
      </c>
      <c r="AJ22" s="1" t="s">
        <v>565</v>
      </c>
      <c r="AK22" s="1" t="s">
        <v>565</v>
      </c>
      <c r="AL22" s="1" t="s">
        <v>565</v>
      </c>
      <c r="AM22" s="1" t="s">
        <v>565</v>
      </c>
      <c r="AN22" s="1" t="s">
        <v>565</v>
      </c>
      <c r="AO22" s="1" t="s">
        <v>565</v>
      </c>
      <c r="AQ22" s="1" t="s">
        <v>565</v>
      </c>
      <c r="AR22" s="1" t="s">
        <v>565</v>
      </c>
    </row>
    <row r="23" spans="1:44" s="1" customFormat="1" x14ac:dyDescent="0.25">
      <c r="A23" s="48" t="s">
        <v>558</v>
      </c>
      <c r="C23" s="20"/>
      <c r="D23" s="20"/>
      <c r="E23" s="20"/>
      <c r="F23" s="20"/>
      <c r="G23" s="20"/>
      <c r="H23" s="20"/>
      <c r="I23" s="20"/>
      <c r="J23" s="20"/>
      <c r="K23" s="20"/>
      <c r="L23" s="20"/>
      <c r="M23" s="20"/>
      <c r="N23" s="20"/>
      <c r="O23" s="20"/>
      <c r="P23" s="20"/>
      <c r="Q23" s="20">
        <v>310000000</v>
      </c>
      <c r="R23" s="20"/>
      <c r="S23" s="20">
        <v>310000000</v>
      </c>
      <c r="T23" s="20">
        <v>310000000</v>
      </c>
      <c r="U23" s="20"/>
      <c r="V23" s="20"/>
      <c r="W23" s="20"/>
      <c r="X23" s="20"/>
      <c r="Y23" s="20"/>
      <c r="Z23" s="20"/>
      <c r="AA23" s="20"/>
      <c r="AB23" s="20"/>
      <c r="AC23" s="20"/>
      <c r="AD23" s="20"/>
      <c r="AE23" s="20"/>
      <c r="AF23" s="20"/>
      <c r="AG23" s="20">
        <v>601000000</v>
      </c>
      <c r="AH23" s="20">
        <v>100100000</v>
      </c>
      <c r="AI23" s="20">
        <v>400100000</v>
      </c>
      <c r="AJ23" s="20">
        <v>500100000</v>
      </c>
      <c r="AK23" s="20">
        <v>700000000</v>
      </c>
      <c r="AL23" s="20">
        <v>800000000</v>
      </c>
      <c r="AM23" s="20">
        <v>100100000</v>
      </c>
      <c r="AN23" s="20">
        <v>100100000</v>
      </c>
      <c r="AO23" s="20">
        <v>100100000</v>
      </c>
      <c r="AQ23" s="20">
        <v>601000000</v>
      </c>
      <c r="AR23" s="20">
        <v>100100000</v>
      </c>
    </row>
    <row r="24" spans="1:44" s="1" customFormat="1" x14ac:dyDescent="0.25">
      <c r="A24" s="48" t="s">
        <v>566</v>
      </c>
      <c r="Q24" s="1" t="s">
        <v>567</v>
      </c>
      <c r="R24" s="1" t="s">
        <v>567</v>
      </c>
      <c r="S24" s="1" t="s">
        <v>567</v>
      </c>
      <c r="T24" s="1" t="s">
        <v>567</v>
      </c>
      <c r="AG24" s="1" t="s">
        <v>568</v>
      </c>
      <c r="AH24" s="1" t="s">
        <v>569</v>
      </c>
      <c r="AI24" s="1" t="s">
        <v>568</v>
      </c>
      <c r="AJ24" s="1" t="s">
        <v>344</v>
      </c>
      <c r="AK24" s="1" t="s">
        <v>568</v>
      </c>
      <c r="AL24" s="1" t="s">
        <v>568</v>
      </c>
      <c r="AM24" s="1" t="s">
        <v>569</v>
      </c>
      <c r="AN24" s="1" t="s">
        <v>569</v>
      </c>
      <c r="AO24" s="1" t="s">
        <v>569</v>
      </c>
      <c r="AQ24" s="1" t="s">
        <v>568</v>
      </c>
      <c r="AR24" s="1" t="s">
        <v>569</v>
      </c>
    </row>
    <row r="25" spans="1:44" s="1" customFormat="1" x14ac:dyDescent="0.25">
      <c r="A25" s="48" t="s">
        <v>570</v>
      </c>
      <c r="Q25" s="1" t="s">
        <v>344</v>
      </c>
      <c r="S25" s="1" t="s">
        <v>344</v>
      </c>
      <c r="T25" s="1" t="s">
        <v>344</v>
      </c>
      <c r="AG25" s="1" t="s">
        <v>344</v>
      </c>
      <c r="AH25" s="1" t="s">
        <v>344</v>
      </c>
      <c r="AI25" s="1" t="s">
        <v>344</v>
      </c>
      <c r="AJ25" s="1" t="s">
        <v>344</v>
      </c>
      <c r="AK25" s="1" t="s">
        <v>344</v>
      </c>
      <c r="AL25" s="1" t="s">
        <v>344</v>
      </c>
      <c r="AM25" s="1" t="s">
        <v>344</v>
      </c>
      <c r="AN25" s="1" t="s">
        <v>344</v>
      </c>
      <c r="AO25" s="1" t="s">
        <v>344</v>
      </c>
      <c r="AQ25" s="1" t="s">
        <v>344</v>
      </c>
      <c r="AR25" s="1" t="s">
        <v>344</v>
      </c>
    </row>
    <row r="26" spans="1:44" s="1" customFormat="1" x14ac:dyDescent="0.25">
      <c r="A26" s="48" t="s">
        <v>556</v>
      </c>
      <c r="Q26" s="1" t="s">
        <v>1388</v>
      </c>
      <c r="S26" s="1" t="s">
        <v>571</v>
      </c>
      <c r="T26" s="1" t="s">
        <v>571</v>
      </c>
      <c r="AG26" s="1" t="s">
        <v>571</v>
      </c>
      <c r="AH26" s="1" t="s">
        <v>571</v>
      </c>
      <c r="AI26" s="1" t="s">
        <v>571</v>
      </c>
      <c r="AJ26" s="1" t="s">
        <v>571</v>
      </c>
      <c r="AK26" s="1" t="s">
        <v>571</v>
      </c>
      <c r="AL26" s="1" t="s">
        <v>571</v>
      </c>
      <c r="AM26" s="1" t="s">
        <v>571</v>
      </c>
      <c r="AN26" s="1" t="s">
        <v>571</v>
      </c>
      <c r="AO26" s="1" t="s">
        <v>571</v>
      </c>
      <c r="AQ26" s="1" t="s">
        <v>571</v>
      </c>
      <c r="AR26" s="1" t="s">
        <v>571</v>
      </c>
    </row>
    <row r="27" spans="1:44" s="1" customFormat="1" x14ac:dyDescent="0.25">
      <c r="A27" s="1" t="s">
        <v>563</v>
      </c>
    </row>
    <row r="28" spans="1:44" s="1" customFormat="1" x14ac:dyDescent="0.25">
      <c r="A28" s="48" t="s">
        <v>572</v>
      </c>
      <c r="Q28" s="1">
        <v>16</v>
      </c>
      <c r="S28" s="1">
        <v>16</v>
      </c>
      <c r="T28" s="1">
        <v>16</v>
      </c>
      <c r="AG28" s="1">
        <v>62</v>
      </c>
      <c r="AH28" s="1">
        <v>58</v>
      </c>
      <c r="AI28" s="1">
        <v>64</v>
      </c>
      <c r="AJ28" s="1">
        <v>58</v>
      </c>
      <c r="AK28" s="1">
        <v>61</v>
      </c>
      <c r="AL28" s="1">
        <v>61</v>
      </c>
      <c r="AM28" s="1">
        <v>58</v>
      </c>
      <c r="AN28" s="1">
        <v>58</v>
      </c>
      <c r="AO28" s="1">
        <v>56</v>
      </c>
      <c r="AQ28" s="1">
        <v>62</v>
      </c>
      <c r="AR28" s="1">
        <v>56</v>
      </c>
    </row>
    <row r="29" spans="1:44" s="98" customFormat="1" x14ac:dyDescent="0.25">
      <c r="A29" s="104" t="s">
        <v>573</v>
      </c>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6"/>
    </row>
    <row r="30" spans="1:44" s="1" customFormat="1" x14ac:dyDescent="0.25">
      <c r="A30" s="53" t="s">
        <v>574</v>
      </c>
      <c r="C30" s="27"/>
      <c r="D30" s="27"/>
      <c r="E30" s="27"/>
      <c r="F30" s="27"/>
      <c r="G30" s="27"/>
      <c r="H30" s="27"/>
      <c r="I30" s="27"/>
      <c r="J30" s="27"/>
      <c r="K30" s="27"/>
      <c r="L30" s="27"/>
      <c r="M30" s="27"/>
      <c r="N30" s="27"/>
      <c r="O30" s="27"/>
      <c r="P30" s="27"/>
      <c r="Q30" s="27" t="s">
        <v>397</v>
      </c>
      <c r="R30" s="27" t="s">
        <v>397</v>
      </c>
      <c r="S30" s="27" t="s">
        <v>397</v>
      </c>
      <c r="T30" s="27" t="s">
        <v>397</v>
      </c>
      <c r="U30" s="27"/>
      <c r="V30" s="27"/>
      <c r="W30" s="27"/>
      <c r="X30" s="27"/>
      <c r="Y30" s="27"/>
      <c r="Z30" s="27"/>
      <c r="AA30" s="27"/>
      <c r="AB30" s="27"/>
      <c r="AC30" s="27"/>
      <c r="AD30" s="27"/>
      <c r="AE30" s="27"/>
      <c r="AF30" s="27"/>
      <c r="AG30" s="27" t="s">
        <v>397</v>
      </c>
      <c r="AH30" s="27" t="s">
        <v>397</v>
      </c>
      <c r="AI30" s="27" t="s">
        <v>397</v>
      </c>
      <c r="AJ30" s="27" t="s">
        <v>397</v>
      </c>
      <c r="AK30" s="27" t="s">
        <v>397</v>
      </c>
      <c r="AL30" s="27" t="s">
        <v>397</v>
      </c>
      <c r="AM30" s="27" t="s">
        <v>397</v>
      </c>
      <c r="AN30" s="27" t="s">
        <v>397</v>
      </c>
      <c r="AO30" s="27" t="s">
        <v>397</v>
      </c>
      <c r="AQ30" s="27" t="s">
        <v>397</v>
      </c>
      <c r="AR30" s="27" t="s">
        <v>397</v>
      </c>
    </row>
    <row r="31" spans="1:44" s="1" customFormat="1" x14ac:dyDescent="0.25">
      <c r="A31" s="27" t="s">
        <v>575</v>
      </c>
      <c r="C31"/>
      <c r="D31"/>
      <c r="E31"/>
      <c r="F31"/>
      <c r="G31"/>
      <c r="H31"/>
      <c r="I31"/>
      <c r="J31"/>
      <c r="K31"/>
      <c r="L31"/>
      <c r="M31"/>
      <c r="N31"/>
      <c r="O31"/>
      <c r="P31"/>
      <c r="Q31">
        <v>700000</v>
      </c>
      <c r="R31"/>
      <c r="S31">
        <v>700000</v>
      </c>
      <c r="T31">
        <v>700000</v>
      </c>
      <c r="U31"/>
      <c r="V31"/>
      <c r="W31"/>
      <c r="X31"/>
      <c r="Y31"/>
      <c r="Z31"/>
      <c r="AA31"/>
      <c r="AB31"/>
      <c r="AC31"/>
      <c r="AD31"/>
      <c r="AE31"/>
      <c r="AF31"/>
      <c r="AG31" s="28">
        <v>800000</v>
      </c>
      <c r="AH31" s="28">
        <v>800000</v>
      </c>
      <c r="AI31" s="28">
        <v>800000</v>
      </c>
      <c r="AJ31" s="28">
        <v>800000</v>
      </c>
      <c r="AK31" s="28">
        <v>800000</v>
      </c>
      <c r="AL31" s="28">
        <v>800000</v>
      </c>
      <c r="AM31" s="28">
        <v>800000</v>
      </c>
      <c r="AN31" s="28">
        <v>800000</v>
      </c>
      <c r="AO31" s="28">
        <v>800000</v>
      </c>
      <c r="AQ31" s="28">
        <v>800000</v>
      </c>
      <c r="AR31" s="28">
        <v>800000</v>
      </c>
    </row>
    <row r="32" spans="1:44" s="1" customFormat="1" x14ac:dyDescent="0.25">
      <c r="A32" s="27" t="s">
        <v>576</v>
      </c>
      <c r="C32"/>
      <c r="D32"/>
      <c r="E32"/>
      <c r="F32"/>
      <c r="G32"/>
      <c r="H32"/>
      <c r="I32"/>
      <c r="J32"/>
      <c r="K32"/>
      <c r="L32"/>
      <c r="M32"/>
      <c r="N32"/>
      <c r="O32"/>
      <c r="P32"/>
      <c r="Q32">
        <v>750000</v>
      </c>
      <c r="R32"/>
      <c r="S32">
        <v>750000</v>
      </c>
      <c r="T32">
        <v>750000</v>
      </c>
      <c r="U32"/>
      <c r="V32"/>
      <c r="W32"/>
      <c r="X32"/>
      <c r="Y32"/>
      <c r="Z32"/>
      <c r="AA32"/>
      <c r="AB32"/>
      <c r="AC32"/>
      <c r="AD32"/>
      <c r="AE32"/>
      <c r="AF32"/>
      <c r="AG32" s="28">
        <v>800000</v>
      </c>
      <c r="AH32" s="28">
        <v>800000</v>
      </c>
      <c r="AI32" s="28">
        <v>800000</v>
      </c>
      <c r="AJ32" s="28">
        <v>800000</v>
      </c>
      <c r="AK32" s="28">
        <v>800000</v>
      </c>
      <c r="AL32" s="28">
        <v>800000</v>
      </c>
      <c r="AM32" s="28">
        <v>800000</v>
      </c>
      <c r="AN32" s="28">
        <v>800000</v>
      </c>
      <c r="AO32" s="28">
        <v>800000</v>
      </c>
      <c r="AQ32" s="28">
        <v>800000</v>
      </c>
      <c r="AR32" s="28">
        <v>800000</v>
      </c>
    </row>
    <row r="33" spans="1:44" s="147" customFormat="1" x14ac:dyDescent="0.25">
      <c r="A33" s="144" t="s">
        <v>577</v>
      </c>
      <c r="C33" s="145"/>
      <c r="D33" s="145"/>
      <c r="E33" s="145"/>
      <c r="F33" s="145"/>
      <c r="G33" s="145"/>
      <c r="H33" s="145"/>
      <c r="I33" s="145"/>
      <c r="J33" s="145"/>
      <c r="K33" s="145"/>
      <c r="L33" s="145"/>
      <c r="M33" s="145"/>
      <c r="N33" s="145"/>
      <c r="O33" s="145"/>
      <c r="P33" s="145"/>
      <c r="Q33" s="145"/>
      <c r="R33" s="145"/>
      <c r="S33" s="145"/>
      <c r="T33" s="145"/>
      <c r="U33" s="145"/>
      <c r="V33" s="145"/>
      <c r="W33" s="145"/>
      <c r="X33" s="145"/>
      <c r="Y33" s="145"/>
      <c r="Z33" s="145"/>
      <c r="AA33" s="145"/>
      <c r="AB33" s="145"/>
      <c r="AC33" s="145"/>
      <c r="AD33" s="145"/>
      <c r="AE33" s="145"/>
      <c r="AF33" s="145"/>
      <c r="AG33" s="145"/>
      <c r="AH33" s="145"/>
      <c r="AI33" s="146"/>
    </row>
    <row r="34" spans="1:44" s="1" customFormat="1" x14ac:dyDescent="0.25">
      <c r="A34" s="48" t="s">
        <v>578</v>
      </c>
      <c r="Q34" s="1" t="s">
        <v>579</v>
      </c>
      <c r="S34" s="1" t="s">
        <v>579</v>
      </c>
      <c r="T34" s="1" t="s">
        <v>579</v>
      </c>
      <c r="AG34" s="1" t="s">
        <v>579</v>
      </c>
      <c r="AH34" s="1" t="s">
        <v>580</v>
      </c>
      <c r="AI34" s="1" t="s">
        <v>579</v>
      </c>
      <c r="AJ34" s="1" t="s">
        <v>580</v>
      </c>
      <c r="AK34" s="1" t="s">
        <v>580</v>
      </c>
      <c r="AL34" s="1" t="s">
        <v>579</v>
      </c>
      <c r="AM34" s="1" t="s">
        <v>580</v>
      </c>
      <c r="AN34" s="1" t="s">
        <v>580</v>
      </c>
      <c r="AO34" s="1" t="s">
        <v>580</v>
      </c>
      <c r="AQ34" s="1" t="s">
        <v>579</v>
      </c>
      <c r="AR34" s="1" t="s">
        <v>580</v>
      </c>
    </row>
    <row r="35" spans="1:44" s="120" customFormat="1" x14ac:dyDescent="0.25">
      <c r="A35" s="120" t="s">
        <v>581</v>
      </c>
      <c r="C35" s="121"/>
      <c r="D35" s="121"/>
      <c r="E35" s="121"/>
      <c r="F35" s="121"/>
      <c r="G35" s="121"/>
      <c r="H35" s="121"/>
      <c r="I35" s="121"/>
      <c r="J35" s="121"/>
      <c r="K35" s="121"/>
      <c r="L35" s="121"/>
      <c r="M35" s="121"/>
      <c r="N35" s="121"/>
      <c r="O35" s="121"/>
      <c r="P35" s="121"/>
      <c r="Q35" s="121"/>
      <c r="R35" s="121"/>
      <c r="S35" s="121"/>
      <c r="T35" s="121"/>
      <c r="U35" s="121"/>
      <c r="V35" s="121"/>
      <c r="W35" s="121"/>
      <c r="X35" s="121"/>
      <c r="Y35" s="121"/>
      <c r="Z35" s="121"/>
      <c r="AA35" s="121"/>
      <c r="AB35" s="121"/>
      <c r="AC35" s="121"/>
      <c r="AD35" s="121"/>
      <c r="AE35" s="121"/>
      <c r="AF35" s="121"/>
      <c r="AG35" s="121"/>
      <c r="AH35" s="121"/>
      <c r="AI35" s="121"/>
      <c r="AJ35" s="121"/>
      <c r="AK35" s="121"/>
      <c r="AL35" s="121"/>
      <c r="AM35" s="121"/>
      <c r="AN35" s="121"/>
      <c r="AO35" s="121"/>
      <c r="AQ35" s="121"/>
      <c r="AR35" s="121"/>
    </row>
    <row r="36" spans="1:44" s="1" customFormat="1" x14ac:dyDescent="0.25">
      <c r="A36" s="48" t="s">
        <v>582</v>
      </c>
      <c r="Q36" s="1" t="s">
        <v>398</v>
      </c>
      <c r="R36" s="1" t="s">
        <v>398</v>
      </c>
      <c r="S36" s="1" t="s">
        <v>398</v>
      </c>
      <c r="T36" s="1" t="s">
        <v>398</v>
      </c>
      <c r="AG36" s="1" t="s">
        <v>398</v>
      </c>
      <c r="AH36" s="1" t="s">
        <v>398</v>
      </c>
      <c r="AI36" s="1" t="s">
        <v>398</v>
      </c>
      <c r="AJ36" s="1" t="s">
        <v>398</v>
      </c>
      <c r="AK36" s="1" t="s">
        <v>398</v>
      </c>
      <c r="AL36" s="1" t="s">
        <v>398</v>
      </c>
      <c r="AM36" s="1" t="s">
        <v>398</v>
      </c>
      <c r="AN36" s="1" t="s">
        <v>398</v>
      </c>
      <c r="AO36" s="1" t="s">
        <v>398</v>
      </c>
      <c r="AQ36" s="1" t="s">
        <v>398</v>
      </c>
      <c r="AR36" s="1" t="s">
        <v>398</v>
      </c>
    </row>
    <row r="37" spans="1:44" s="1" customFormat="1" x14ac:dyDescent="0.25">
      <c r="A37" s="48" t="s">
        <v>583</v>
      </c>
      <c r="Q37" s="1" t="s">
        <v>398</v>
      </c>
      <c r="R37" s="1" t="s">
        <v>398</v>
      </c>
      <c r="S37" s="1" t="s">
        <v>398</v>
      </c>
      <c r="T37" s="1" t="s">
        <v>398</v>
      </c>
      <c r="AG37" s="1" t="s">
        <v>398</v>
      </c>
      <c r="AH37" s="1" t="s">
        <v>398</v>
      </c>
      <c r="AI37" s="1" t="s">
        <v>398</v>
      </c>
      <c r="AJ37" s="1" t="s">
        <v>398</v>
      </c>
      <c r="AK37" s="1" t="s">
        <v>398</v>
      </c>
      <c r="AL37" s="1" t="s">
        <v>398</v>
      </c>
      <c r="AM37" s="1" t="s">
        <v>398</v>
      </c>
      <c r="AN37" s="1" t="s">
        <v>398</v>
      </c>
      <c r="AO37" s="1" t="s">
        <v>398</v>
      </c>
      <c r="AQ37" s="1" t="s">
        <v>398</v>
      </c>
      <c r="AR37" s="1" t="s">
        <v>398</v>
      </c>
    </row>
    <row r="38" spans="1:44" s="1" customFormat="1" x14ac:dyDescent="0.25">
      <c r="A38" s="48" t="s">
        <v>584</v>
      </c>
      <c r="Q38" s="1" t="s">
        <v>398</v>
      </c>
      <c r="R38" s="1" t="s">
        <v>398</v>
      </c>
      <c r="S38" s="1" t="s">
        <v>398</v>
      </c>
      <c r="T38" s="1" t="s">
        <v>398</v>
      </c>
      <c r="AG38" s="1" t="s">
        <v>398</v>
      </c>
      <c r="AH38" s="1" t="s">
        <v>398</v>
      </c>
      <c r="AI38" s="1" t="s">
        <v>398</v>
      </c>
      <c r="AJ38" s="1" t="s">
        <v>398</v>
      </c>
      <c r="AK38" s="1" t="s">
        <v>398</v>
      </c>
      <c r="AL38" s="1" t="s">
        <v>398</v>
      </c>
      <c r="AM38" s="1" t="s">
        <v>398</v>
      </c>
      <c r="AN38" s="1" t="s">
        <v>398</v>
      </c>
      <c r="AO38" s="1" t="s">
        <v>398</v>
      </c>
      <c r="AQ38" s="1" t="s">
        <v>398</v>
      </c>
      <c r="AR38" s="1" t="s">
        <v>398</v>
      </c>
    </row>
    <row r="39" spans="1:44" s="1" customFormat="1" x14ac:dyDescent="0.25">
      <c r="A39" s="48" t="s">
        <v>585</v>
      </c>
      <c r="Q39" s="1" t="s">
        <v>398</v>
      </c>
      <c r="R39" s="1" t="s">
        <v>398</v>
      </c>
      <c r="S39" s="1" t="s">
        <v>398</v>
      </c>
      <c r="T39" s="1" t="s">
        <v>398</v>
      </c>
      <c r="AG39" s="1" t="s">
        <v>398</v>
      </c>
      <c r="AH39" s="1" t="s">
        <v>398</v>
      </c>
      <c r="AI39" s="1" t="s">
        <v>398</v>
      </c>
      <c r="AJ39" s="1" t="s">
        <v>398</v>
      </c>
      <c r="AK39" s="1" t="s">
        <v>398</v>
      </c>
      <c r="AL39" s="1" t="s">
        <v>398</v>
      </c>
      <c r="AM39" s="1" t="s">
        <v>398</v>
      </c>
      <c r="AN39" s="1" t="s">
        <v>398</v>
      </c>
      <c r="AO39" s="1" t="s">
        <v>398</v>
      </c>
      <c r="AQ39" s="1" t="s">
        <v>398</v>
      </c>
      <c r="AR39" s="1" t="s">
        <v>398</v>
      </c>
    </row>
    <row r="40" spans="1:44" s="1" customFormat="1" x14ac:dyDescent="0.25">
      <c r="A40" s="48" t="s">
        <v>586</v>
      </c>
      <c r="Q40" s="1" t="s">
        <v>397</v>
      </c>
      <c r="R40" s="1" t="s">
        <v>397</v>
      </c>
      <c r="S40" s="1" t="s">
        <v>397</v>
      </c>
      <c r="T40" s="1" t="s">
        <v>397</v>
      </c>
      <c r="AG40" s="1" t="s">
        <v>397</v>
      </c>
      <c r="AH40" s="1" t="s">
        <v>397</v>
      </c>
      <c r="AI40" s="1" t="s">
        <v>397</v>
      </c>
      <c r="AJ40" s="1" t="s">
        <v>397</v>
      </c>
      <c r="AK40" s="1" t="s">
        <v>397</v>
      </c>
      <c r="AL40" s="1" t="s">
        <v>397</v>
      </c>
      <c r="AM40" s="1" t="s">
        <v>397</v>
      </c>
      <c r="AN40" s="1" t="s">
        <v>397</v>
      </c>
      <c r="AO40" s="1" t="s">
        <v>397</v>
      </c>
      <c r="AQ40" s="1" t="s">
        <v>397</v>
      </c>
      <c r="AR40" s="1" t="s">
        <v>397</v>
      </c>
    </row>
    <row r="41" spans="1:44" s="1" customFormat="1" x14ac:dyDescent="0.25">
      <c r="A41" s="48" t="s">
        <v>587</v>
      </c>
      <c r="Q41" s="1" t="s">
        <v>397</v>
      </c>
      <c r="R41" s="1" t="s">
        <v>397</v>
      </c>
      <c r="S41" s="1" t="s">
        <v>397</v>
      </c>
      <c r="T41" s="1" t="s">
        <v>397</v>
      </c>
      <c r="AG41" s="1" t="s">
        <v>397</v>
      </c>
      <c r="AH41" s="1" t="s">
        <v>397</v>
      </c>
      <c r="AI41" s="1" t="s">
        <v>397</v>
      </c>
      <c r="AJ41" s="1" t="s">
        <v>397</v>
      </c>
      <c r="AK41" s="1" t="s">
        <v>397</v>
      </c>
      <c r="AL41" s="1" t="s">
        <v>397</v>
      </c>
      <c r="AM41" s="1" t="s">
        <v>397</v>
      </c>
      <c r="AN41" s="1" t="s">
        <v>397</v>
      </c>
      <c r="AO41" s="1" t="s">
        <v>397</v>
      </c>
      <c r="AQ41" s="1" t="s">
        <v>397</v>
      </c>
      <c r="AR41" s="1" t="s">
        <v>397</v>
      </c>
    </row>
    <row r="42" spans="1:44" s="1" customFormat="1" x14ac:dyDescent="0.25">
      <c r="A42" s="48" t="s">
        <v>588</v>
      </c>
      <c r="Q42" s="1" t="s">
        <v>397</v>
      </c>
      <c r="R42" s="1" t="s">
        <v>397</v>
      </c>
      <c r="S42" s="1" t="s">
        <v>397</v>
      </c>
      <c r="T42" s="1" t="s">
        <v>397</v>
      </c>
      <c r="AG42" s="1" t="s">
        <v>397</v>
      </c>
      <c r="AH42" s="1" t="s">
        <v>397</v>
      </c>
      <c r="AI42" s="1" t="s">
        <v>397</v>
      </c>
      <c r="AJ42" s="1" t="s">
        <v>397</v>
      </c>
      <c r="AK42" s="1" t="s">
        <v>397</v>
      </c>
      <c r="AL42" s="1" t="s">
        <v>397</v>
      </c>
      <c r="AM42" s="1" t="s">
        <v>397</v>
      </c>
      <c r="AN42" s="1" t="s">
        <v>397</v>
      </c>
      <c r="AO42" s="1" t="s">
        <v>397</v>
      </c>
      <c r="AQ42" s="1" t="s">
        <v>397</v>
      </c>
      <c r="AR42" s="1" t="s">
        <v>397</v>
      </c>
    </row>
    <row r="43" spans="1:44" s="74" customFormat="1" x14ac:dyDescent="0.25">
      <c r="A43" s="90" t="s">
        <v>589</v>
      </c>
      <c r="C43" s="1"/>
      <c r="D43" s="1"/>
      <c r="E43" s="1"/>
      <c r="F43" s="1"/>
      <c r="G43" s="1"/>
      <c r="H43" s="1"/>
      <c r="I43" s="1"/>
      <c r="J43" s="1"/>
      <c r="K43" s="1"/>
      <c r="L43" s="1"/>
      <c r="M43" s="1"/>
      <c r="N43" s="1"/>
      <c r="O43" s="1"/>
      <c r="P43" s="1"/>
      <c r="Q43" s="1" t="s">
        <v>397</v>
      </c>
      <c r="R43" s="1" t="s">
        <v>397</v>
      </c>
      <c r="S43" s="1" t="s">
        <v>397</v>
      </c>
      <c r="T43" s="1" t="s">
        <v>397</v>
      </c>
      <c r="U43" s="1"/>
      <c r="V43" s="1"/>
      <c r="W43" s="1"/>
      <c r="X43" s="1"/>
      <c r="Y43" s="1"/>
      <c r="Z43" s="1"/>
      <c r="AA43" s="1"/>
      <c r="AB43" s="1"/>
      <c r="AC43" s="1"/>
      <c r="AD43" s="1"/>
      <c r="AE43" s="1"/>
      <c r="AF43" s="1"/>
      <c r="AG43" s="1" t="s">
        <v>397</v>
      </c>
      <c r="AH43" s="1" t="s">
        <v>397</v>
      </c>
      <c r="AI43" s="1" t="s">
        <v>397</v>
      </c>
      <c r="AJ43" s="1" t="s">
        <v>397</v>
      </c>
      <c r="AK43" s="1" t="s">
        <v>397</v>
      </c>
      <c r="AL43" s="1" t="s">
        <v>397</v>
      </c>
      <c r="AM43" s="1" t="s">
        <v>397</v>
      </c>
      <c r="AN43" s="1" t="s">
        <v>397</v>
      </c>
      <c r="AO43" s="1" t="s">
        <v>397</v>
      </c>
      <c r="AQ43" s="1" t="s">
        <v>397</v>
      </c>
      <c r="AR43" s="1" t="s">
        <v>397</v>
      </c>
    </row>
    <row r="44" spans="1:44" s="151" customFormat="1" x14ac:dyDescent="0.25">
      <c r="A44" s="151" t="s">
        <v>590</v>
      </c>
      <c r="C44" s="152"/>
      <c r="D44" s="152"/>
      <c r="E44" s="152"/>
      <c r="F44" s="152"/>
      <c r="G44" s="152"/>
      <c r="H44" s="152"/>
      <c r="I44" s="152"/>
      <c r="J44" s="152"/>
      <c r="K44" s="152"/>
      <c r="L44" s="152"/>
      <c r="M44" s="152"/>
      <c r="N44" s="152"/>
      <c r="O44" s="152"/>
      <c r="P44" s="152"/>
      <c r="Q44" s="152"/>
      <c r="R44" s="152"/>
      <c r="S44" s="152"/>
      <c r="T44" s="152"/>
      <c r="U44" s="152"/>
      <c r="V44" s="152"/>
      <c r="W44" s="152"/>
      <c r="X44" s="152"/>
      <c r="Y44" s="152"/>
      <c r="Z44" s="152"/>
      <c r="AA44" s="152"/>
      <c r="AB44" s="152"/>
      <c r="AC44" s="152"/>
      <c r="AD44" s="152"/>
      <c r="AE44" s="152"/>
      <c r="AF44" s="152"/>
      <c r="AG44" s="152"/>
      <c r="AH44" s="152"/>
      <c r="AI44" s="152"/>
    </row>
    <row r="45" spans="1:44" s="74" customFormat="1" x14ac:dyDescent="0.25">
      <c r="A45" s="74" t="s">
        <v>591</v>
      </c>
      <c r="C45" s="75"/>
      <c r="D45" s="75"/>
      <c r="E45" s="75"/>
      <c r="F45" s="75"/>
      <c r="G45" s="75"/>
      <c r="H45" s="75"/>
      <c r="I45" s="75"/>
      <c r="J45" s="75"/>
      <c r="K45" s="75"/>
      <c r="L45" s="75"/>
      <c r="M45" s="75"/>
      <c r="N45" s="75"/>
      <c r="O45" s="75"/>
      <c r="P45" s="75"/>
      <c r="Q45" s="75" t="s">
        <v>592</v>
      </c>
      <c r="R45" s="75" t="s">
        <v>592</v>
      </c>
      <c r="S45" s="75" t="s">
        <v>592</v>
      </c>
      <c r="T45" s="75" t="s">
        <v>592</v>
      </c>
      <c r="U45" s="75"/>
      <c r="V45" s="75"/>
      <c r="W45" s="75"/>
      <c r="X45" s="75"/>
      <c r="Y45" s="75"/>
      <c r="Z45" s="75"/>
      <c r="AA45" s="75"/>
      <c r="AB45" s="75"/>
      <c r="AC45" s="75"/>
      <c r="AD45" s="75"/>
      <c r="AE45" s="75"/>
      <c r="AF45" s="75"/>
      <c r="AG45" s="75" t="s">
        <v>593</v>
      </c>
      <c r="AH45" s="75" t="s">
        <v>594</v>
      </c>
      <c r="AI45" s="75" t="s">
        <v>595</v>
      </c>
      <c r="AJ45" s="75" t="s">
        <v>596</v>
      </c>
      <c r="AK45" s="75" t="s">
        <v>592</v>
      </c>
      <c r="AL45" s="75" t="s">
        <v>594</v>
      </c>
      <c r="AM45" s="75" t="s">
        <v>594</v>
      </c>
      <c r="AN45" s="75" t="s">
        <v>594</v>
      </c>
      <c r="AO45" s="75" t="s">
        <v>594</v>
      </c>
      <c r="AQ45" s="75" t="s">
        <v>593</v>
      </c>
      <c r="AR45" s="75" t="s">
        <v>594</v>
      </c>
    </row>
    <row r="46" spans="1:44" s="74" customFormat="1" x14ac:dyDescent="0.25">
      <c r="A46" s="74" t="s">
        <v>597</v>
      </c>
      <c r="C46" s="75"/>
      <c r="D46" s="75"/>
      <c r="E46" s="75"/>
      <c r="F46" s="75"/>
      <c r="G46" s="75"/>
      <c r="H46" s="75"/>
      <c r="I46" s="75"/>
      <c r="J46" s="75"/>
      <c r="K46" s="75"/>
      <c r="L46" s="75"/>
      <c r="M46" s="75"/>
      <c r="N46" s="75"/>
      <c r="O46" s="75"/>
      <c r="P46" s="75"/>
      <c r="Q46" s="75" t="s">
        <v>598</v>
      </c>
      <c r="R46" s="75" t="s">
        <v>598</v>
      </c>
      <c r="S46" s="75" t="s">
        <v>598</v>
      </c>
      <c r="T46" s="75" t="s">
        <v>598</v>
      </c>
      <c r="U46" s="75"/>
      <c r="V46" s="75"/>
      <c r="W46" s="75"/>
      <c r="X46" s="75"/>
      <c r="Y46" s="75"/>
      <c r="Z46" s="75"/>
      <c r="AA46" s="75"/>
      <c r="AB46" s="75"/>
      <c r="AC46" s="75"/>
      <c r="AD46" s="75"/>
      <c r="AE46" s="75"/>
      <c r="AF46" s="75"/>
      <c r="AG46" s="75" t="s">
        <v>598</v>
      </c>
      <c r="AH46" s="75" t="s">
        <v>598</v>
      </c>
      <c r="AI46" s="75" t="s">
        <v>598</v>
      </c>
      <c r="AJ46" s="75" t="s">
        <v>598</v>
      </c>
      <c r="AK46" s="75" t="s">
        <v>598</v>
      </c>
      <c r="AL46" s="75" t="s">
        <v>598</v>
      </c>
      <c r="AM46" s="75" t="s">
        <v>598</v>
      </c>
      <c r="AN46" s="75" t="s">
        <v>598</v>
      </c>
      <c r="AO46" s="75" t="s">
        <v>598</v>
      </c>
      <c r="AQ46" s="75" t="s">
        <v>598</v>
      </c>
      <c r="AR46" s="75" t="s">
        <v>598</v>
      </c>
    </row>
    <row r="47" spans="1:44" s="74" customFormat="1" x14ac:dyDescent="0.25">
      <c r="A47" s="74" t="s">
        <v>599</v>
      </c>
      <c r="C47" s="75"/>
      <c r="D47" s="75"/>
      <c r="E47" s="75"/>
      <c r="F47" s="75"/>
      <c r="G47" s="75"/>
      <c r="H47" s="75"/>
      <c r="I47" s="75"/>
      <c r="J47" s="75"/>
      <c r="K47" s="75"/>
      <c r="L47" s="75"/>
      <c r="M47" s="75"/>
      <c r="N47" s="75"/>
      <c r="O47" s="75"/>
      <c r="P47" s="75"/>
      <c r="Q47" s="75"/>
      <c r="R47" s="75"/>
      <c r="S47" s="75"/>
      <c r="T47" s="75"/>
      <c r="U47" s="75"/>
      <c r="V47" s="75"/>
      <c r="W47" s="75"/>
      <c r="X47" s="75"/>
      <c r="Y47" s="75"/>
      <c r="Z47" s="75"/>
      <c r="AA47" s="75"/>
      <c r="AB47" s="75"/>
      <c r="AC47" s="75"/>
      <c r="AD47" s="75"/>
      <c r="AE47" s="75"/>
      <c r="AF47" s="75"/>
      <c r="AG47" s="75"/>
      <c r="AH47" s="75"/>
      <c r="AQ47" s="75"/>
    </row>
    <row r="48" spans="1:44" s="74" customFormat="1" x14ac:dyDescent="0.25">
      <c r="A48" s="74" t="s">
        <v>600</v>
      </c>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c r="AQ48" s="75"/>
    </row>
    <row r="49" spans="1:44" s="114" customFormat="1" x14ac:dyDescent="0.25">
      <c r="A49" s="114" t="s">
        <v>581</v>
      </c>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Q49" s="115"/>
    </row>
    <row r="50" spans="1:44" s="74" customFormat="1" x14ac:dyDescent="0.25">
      <c r="A50" s="74" t="s">
        <v>601</v>
      </c>
      <c r="C50" s="75"/>
      <c r="D50" s="75"/>
      <c r="E50" s="75"/>
      <c r="F50" s="75"/>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5"/>
      <c r="AH50" s="75"/>
      <c r="AQ50" s="75"/>
    </row>
    <row r="51" spans="1:44" s="74" customFormat="1" x14ac:dyDescent="0.25">
      <c r="A51" s="74" t="s">
        <v>602</v>
      </c>
      <c r="C51" s="75"/>
      <c r="D51" s="75"/>
      <c r="E51" s="75"/>
      <c r="F51" s="75"/>
      <c r="G51" s="75"/>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Q51" s="75"/>
    </row>
    <row r="52" spans="1:44" s="74" customFormat="1" x14ac:dyDescent="0.25">
      <c r="A52" s="74" t="s">
        <v>603</v>
      </c>
      <c r="C52" s="75"/>
      <c r="D52" s="75"/>
      <c r="E52" s="75"/>
      <c r="F52" s="75"/>
      <c r="G52" s="75"/>
      <c r="H52" s="75"/>
      <c r="I52" s="75"/>
      <c r="J52" s="75"/>
      <c r="K52" s="75"/>
      <c r="L52" s="75"/>
      <c r="M52" s="75"/>
      <c r="N52" s="75"/>
      <c r="O52" s="75"/>
      <c r="P52" s="75"/>
      <c r="Q52" s="75"/>
      <c r="R52" s="75"/>
      <c r="S52" s="75"/>
      <c r="T52" s="75"/>
      <c r="U52" s="75"/>
      <c r="V52" s="75"/>
      <c r="W52" s="75"/>
      <c r="X52" s="75"/>
      <c r="Y52" s="75"/>
      <c r="Z52" s="75"/>
      <c r="AA52" s="75"/>
      <c r="AB52" s="75"/>
      <c r="AC52" s="75"/>
      <c r="AD52" s="75"/>
      <c r="AE52" s="75"/>
      <c r="AF52" s="75"/>
      <c r="AG52" s="75"/>
      <c r="AH52" s="75"/>
      <c r="AQ52" s="75"/>
    </row>
    <row r="53" spans="1:44" s="74" customFormat="1" x14ac:dyDescent="0.25">
      <c r="A53" s="74" t="s">
        <v>604</v>
      </c>
      <c r="C53" s="75"/>
      <c r="D53" s="75"/>
      <c r="E53" s="75"/>
      <c r="F53" s="75"/>
      <c r="G53" s="75"/>
      <c r="H53" s="75"/>
      <c r="I53" s="75"/>
      <c r="J53" s="75"/>
      <c r="K53" s="75"/>
      <c r="L53" s="75"/>
      <c r="M53" s="75"/>
      <c r="N53" s="75"/>
      <c r="O53" s="75"/>
      <c r="P53" s="75"/>
      <c r="Q53" s="75"/>
      <c r="R53" s="75"/>
      <c r="S53" s="75"/>
      <c r="T53" s="75"/>
      <c r="U53" s="75"/>
      <c r="V53" s="75"/>
      <c r="W53" s="75"/>
      <c r="X53" s="75"/>
      <c r="Y53" s="75"/>
      <c r="Z53" s="75"/>
      <c r="AA53" s="75"/>
      <c r="AB53" s="75"/>
      <c r="AC53" s="75"/>
      <c r="AD53" s="75"/>
      <c r="AE53" s="75"/>
      <c r="AF53" s="75"/>
      <c r="AG53" s="75"/>
      <c r="AH53" s="75"/>
      <c r="AQ53" s="75"/>
    </row>
    <row r="54" spans="1:44" s="74" customFormat="1" x14ac:dyDescent="0.25">
      <c r="A54" s="74" t="s">
        <v>605</v>
      </c>
      <c r="C54" s="75"/>
      <c r="D54" s="75"/>
      <c r="E54" s="75"/>
      <c r="F54" s="75"/>
      <c r="G54" s="75"/>
      <c r="H54" s="75"/>
      <c r="I54" s="75"/>
      <c r="J54" s="75"/>
      <c r="K54" s="75"/>
      <c r="L54" s="75"/>
      <c r="M54" s="75"/>
      <c r="N54" s="75"/>
      <c r="O54" s="75"/>
      <c r="P54" s="75"/>
      <c r="Q54" s="75"/>
      <c r="R54" s="75"/>
      <c r="S54" s="75"/>
      <c r="T54" s="75"/>
      <c r="U54" s="75"/>
      <c r="V54" s="75"/>
      <c r="W54" s="75"/>
      <c r="X54" s="75"/>
      <c r="Y54" s="75"/>
      <c r="Z54" s="75"/>
      <c r="AA54" s="75"/>
      <c r="AB54" s="75"/>
      <c r="AC54" s="75"/>
      <c r="AD54" s="75"/>
      <c r="AE54" s="75"/>
      <c r="AF54" s="75"/>
      <c r="AG54" s="75"/>
      <c r="AH54" s="75"/>
      <c r="AQ54" s="75"/>
    </row>
    <row r="55" spans="1:44" s="74" customFormat="1" x14ac:dyDescent="0.25">
      <c r="A55" s="74" t="s">
        <v>606</v>
      </c>
      <c r="C55" s="75"/>
      <c r="D55" s="75"/>
      <c r="E55" s="75"/>
      <c r="F55" s="75"/>
      <c r="G55" s="75"/>
      <c r="H55" s="75"/>
      <c r="I55" s="75"/>
      <c r="J55" s="75"/>
      <c r="K55" s="75"/>
      <c r="L55" s="75"/>
      <c r="M55" s="75"/>
      <c r="N55" s="75"/>
      <c r="O55" s="75"/>
      <c r="P55" s="75"/>
      <c r="Q55" s="75"/>
      <c r="R55" s="75"/>
      <c r="S55" s="75"/>
      <c r="T55" s="75"/>
      <c r="U55" s="75"/>
      <c r="V55" s="75"/>
      <c r="W55" s="75"/>
      <c r="X55" s="75"/>
      <c r="Y55" s="75"/>
      <c r="Z55" s="75"/>
      <c r="AA55" s="75"/>
      <c r="AB55" s="75"/>
      <c r="AC55" s="75"/>
      <c r="AD55" s="75"/>
      <c r="AE55" s="75"/>
      <c r="AF55" s="75"/>
      <c r="AG55" s="75"/>
      <c r="AH55" s="75"/>
      <c r="AQ55" s="75"/>
    </row>
    <row r="56" spans="1:44" s="74" customFormat="1" x14ac:dyDescent="0.25">
      <c r="A56" s="74" t="s">
        <v>607</v>
      </c>
      <c r="C56" s="75"/>
      <c r="D56" s="75"/>
      <c r="E56" s="75"/>
      <c r="F56" s="75"/>
      <c r="G56" s="75"/>
      <c r="H56" s="75"/>
      <c r="I56" s="75"/>
      <c r="J56" s="75"/>
      <c r="K56" s="75"/>
      <c r="L56" s="75"/>
      <c r="M56" s="75"/>
      <c r="N56" s="75"/>
      <c r="O56" s="75"/>
      <c r="P56" s="75"/>
      <c r="Q56" s="75"/>
      <c r="R56" s="75"/>
      <c r="S56" s="75"/>
      <c r="T56" s="75"/>
      <c r="U56" s="75"/>
      <c r="V56" s="75"/>
      <c r="W56" s="75"/>
      <c r="X56" s="75"/>
      <c r="Y56" s="75"/>
      <c r="Z56" s="75"/>
      <c r="AA56" s="75"/>
      <c r="AB56" s="75"/>
      <c r="AC56" s="75"/>
      <c r="AD56" s="75"/>
      <c r="AE56" s="75"/>
      <c r="AF56" s="75"/>
      <c r="AG56" s="75"/>
      <c r="AH56" s="75"/>
      <c r="AQ56" s="75"/>
    </row>
    <row r="57" spans="1:44" s="74" customFormat="1" x14ac:dyDescent="0.25">
      <c r="A57" s="74" t="s">
        <v>608</v>
      </c>
      <c r="C57" s="75"/>
      <c r="D57" s="75"/>
      <c r="E57" s="75"/>
      <c r="F57" s="75"/>
      <c r="G57" s="75"/>
      <c r="H57" s="75"/>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5"/>
      <c r="AH57" s="75"/>
      <c r="AQ57" s="75"/>
    </row>
    <row r="58" spans="1:44" s="116" customFormat="1" x14ac:dyDescent="0.25">
      <c r="A58" s="116" t="s">
        <v>609</v>
      </c>
    </row>
    <row r="59" spans="1:44" s="81" customFormat="1" x14ac:dyDescent="0.25">
      <c r="A59" s="1" t="s">
        <v>610</v>
      </c>
      <c r="C59" s="1"/>
      <c r="D59" s="1"/>
      <c r="E59" s="1"/>
      <c r="F59" s="1"/>
      <c r="G59" s="1"/>
      <c r="H59" s="1"/>
      <c r="I59" s="1"/>
      <c r="J59" s="1"/>
      <c r="K59" s="1"/>
      <c r="L59" s="1"/>
      <c r="M59" s="1"/>
      <c r="N59" s="1"/>
      <c r="O59" s="1"/>
      <c r="P59" s="1"/>
      <c r="Q59" s="1" t="s">
        <v>611</v>
      </c>
      <c r="R59" s="1" t="s">
        <v>611</v>
      </c>
      <c r="S59" s="1" t="s">
        <v>611</v>
      </c>
      <c r="T59" s="1" t="s">
        <v>611</v>
      </c>
      <c r="U59" s="1"/>
      <c r="V59" s="1"/>
      <c r="W59" s="1"/>
      <c r="X59" s="1"/>
      <c r="Y59" s="1"/>
      <c r="Z59" s="1"/>
      <c r="AA59" s="1"/>
      <c r="AB59" s="1"/>
      <c r="AC59" s="1"/>
      <c r="AD59" s="1"/>
      <c r="AE59" s="1"/>
      <c r="AF59" s="1"/>
      <c r="AG59" s="1" t="s">
        <v>611</v>
      </c>
      <c r="AH59" s="1" t="s">
        <v>611</v>
      </c>
      <c r="AI59" s="1" t="s">
        <v>611</v>
      </c>
      <c r="AJ59" s="1" t="s">
        <v>611</v>
      </c>
      <c r="AK59" s="1" t="s">
        <v>611</v>
      </c>
      <c r="AL59" s="1" t="s">
        <v>611</v>
      </c>
      <c r="AM59" s="1" t="s">
        <v>611</v>
      </c>
      <c r="AN59" s="1" t="s">
        <v>611</v>
      </c>
      <c r="AO59" s="1" t="s">
        <v>611</v>
      </c>
      <c r="AQ59" s="1" t="s">
        <v>611</v>
      </c>
      <c r="AR59" s="1" t="s">
        <v>611</v>
      </c>
    </row>
    <row r="60" spans="1:44" s="81" customFormat="1" x14ac:dyDescent="0.25">
      <c r="A60" s="1" t="s">
        <v>612</v>
      </c>
      <c r="C60" s="1"/>
      <c r="D60" s="1"/>
      <c r="E60" s="1"/>
      <c r="F60" s="1"/>
      <c r="G60" s="1"/>
      <c r="H60" s="1"/>
      <c r="I60" s="1"/>
      <c r="J60" s="1"/>
      <c r="K60" s="1"/>
      <c r="L60" s="1"/>
      <c r="M60" s="1"/>
      <c r="N60" s="1"/>
      <c r="O60" s="1"/>
      <c r="P60" s="1"/>
      <c r="Q60" s="1" t="s">
        <v>613</v>
      </c>
      <c r="R60" s="1" t="s">
        <v>613</v>
      </c>
      <c r="S60" s="1" t="s">
        <v>613</v>
      </c>
      <c r="T60" s="1" t="s">
        <v>613</v>
      </c>
      <c r="U60" s="1"/>
      <c r="V60" s="1"/>
      <c r="W60" s="1"/>
      <c r="X60" s="1"/>
      <c r="Y60" s="1"/>
      <c r="Z60" s="1"/>
      <c r="AA60" s="1"/>
      <c r="AB60" s="1"/>
      <c r="AC60" s="1"/>
      <c r="AD60" s="1"/>
      <c r="AE60" s="1"/>
      <c r="AF60" s="1"/>
      <c r="AG60" s="1" t="s">
        <v>613</v>
      </c>
      <c r="AH60" s="1" t="s">
        <v>613</v>
      </c>
      <c r="AI60" s="1" t="s">
        <v>613</v>
      </c>
      <c r="AJ60" s="1" t="s">
        <v>613</v>
      </c>
      <c r="AK60" s="1" t="s">
        <v>613</v>
      </c>
      <c r="AL60" s="1" t="s">
        <v>613</v>
      </c>
      <c r="AM60" s="1" t="s">
        <v>613</v>
      </c>
      <c r="AN60" s="1" t="s">
        <v>613</v>
      </c>
      <c r="AO60" s="1" t="s">
        <v>613</v>
      </c>
      <c r="AQ60" s="1" t="s">
        <v>613</v>
      </c>
      <c r="AR60" s="1" t="s">
        <v>613</v>
      </c>
    </row>
    <row r="61" spans="1:44" s="81" customFormat="1" x14ac:dyDescent="0.25">
      <c r="A61" s="1" t="s">
        <v>614</v>
      </c>
      <c r="C61" s="1"/>
      <c r="D61" s="1"/>
      <c r="E61" s="1"/>
      <c r="F61" s="1"/>
      <c r="G61" s="1"/>
      <c r="H61" s="1"/>
      <c r="I61" s="1"/>
      <c r="J61" s="1"/>
      <c r="K61" s="1"/>
      <c r="L61" s="1"/>
      <c r="M61" s="1"/>
      <c r="N61" s="1"/>
      <c r="O61" s="1"/>
      <c r="P61" s="1"/>
      <c r="Q61" s="1" t="s">
        <v>615</v>
      </c>
      <c r="R61" s="1" t="s">
        <v>615</v>
      </c>
      <c r="S61" s="1" t="s">
        <v>615</v>
      </c>
      <c r="T61" s="1" t="s">
        <v>615</v>
      </c>
      <c r="U61" s="1"/>
      <c r="V61" s="1"/>
      <c r="W61" s="1"/>
      <c r="X61" s="1"/>
      <c r="Y61" s="1"/>
      <c r="Z61" s="1"/>
      <c r="AA61" s="1"/>
      <c r="AB61" s="1"/>
      <c r="AC61" s="1"/>
      <c r="AD61" s="1"/>
      <c r="AE61" s="1"/>
      <c r="AF61" s="1"/>
      <c r="AG61" s="1" t="s">
        <v>615</v>
      </c>
      <c r="AH61" s="1" t="s">
        <v>615</v>
      </c>
      <c r="AI61" s="1" t="s">
        <v>615</v>
      </c>
      <c r="AJ61" s="1" t="s">
        <v>615</v>
      </c>
      <c r="AK61" s="1" t="s">
        <v>615</v>
      </c>
      <c r="AL61" s="1" t="s">
        <v>615</v>
      </c>
      <c r="AM61" s="1" t="s">
        <v>615</v>
      </c>
      <c r="AN61" s="1" t="s">
        <v>615</v>
      </c>
      <c r="AO61" s="1" t="s">
        <v>615</v>
      </c>
      <c r="AQ61" s="1" t="s">
        <v>615</v>
      </c>
      <c r="AR61" s="1" t="s">
        <v>615</v>
      </c>
    </row>
    <row r="62" spans="1:44" s="81" customFormat="1" x14ac:dyDescent="0.25">
      <c r="A62" s="1" t="s">
        <v>616</v>
      </c>
      <c r="C62" s="1"/>
      <c r="D62" s="1"/>
      <c r="E62" s="1"/>
      <c r="F62" s="1"/>
      <c r="G62" s="1"/>
      <c r="H62" s="1"/>
      <c r="I62" s="1"/>
      <c r="J62" s="1"/>
      <c r="K62" s="1"/>
      <c r="L62" s="1"/>
      <c r="M62" s="1"/>
      <c r="N62" s="1"/>
      <c r="O62" s="1"/>
      <c r="P62" s="1"/>
      <c r="Q62" s="1" t="s">
        <v>617</v>
      </c>
      <c r="R62" s="1" t="s">
        <v>617</v>
      </c>
      <c r="S62" s="1" t="s">
        <v>617</v>
      </c>
      <c r="T62" s="1" t="s">
        <v>617</v>
      </c>
      <c r="U62" s="1"/>
      <c r="V62" s="1"/>
      <c r="W62" s="1"/>
      <c r="X62" s="1"/>
      <c r="Y62" s="1"/>
      <c r="Z62" s="1"/>
      <c r="AA62" s="1"/>
      <c r="AB62" s="1"/>
      <c r="AC62" s="1"/>
      <c r="AD62" s="1"/>
      <c r="AE62" s="1"/>
      <c r="AF62" s="1"/>
      <c r="AG62" s="1" t="s">
        <v>617</v>
      </c>
      <c r="AH62" s="1" t="s">
        <v>617</v>
      </c>
      <c r="AI62" s="1" t="s">
        <v>617</v>
      </c>
      <c r="AJ62" s="1" t="s">
        <v>617</v>
      </c>
      <c r="AK62" s="1" t="s">
        <v>617</v>
      </c>
      <c r="AL62" s="1" t="s">
        <v>617</v>
      </c>
      <c r="AM62" s="1" t="s">
        <v>617</v>
      </c>
      <c r="AN62" s="1" t="s">
        <v>617</v>
      </c>
      <c r="AO62" s="1" t="s">
        <v>617</v>
      </c>
      <c r="AQ62" s="1" t="s">
        <v>617</v>
      </c>
      <c r="AR62" s="1" t="s">
        <v>617</v>
      </c>
    </row>
    <row r="63" spans="1:44" s="81" customFormat="1" x14ac:dyDescent="0.25">
      <c r="A63" s="1" t="s">
        <v>618</v>
      </c>
      <c r="C63" s="1"/>
      <c r="D63" s="1"/>
      <c r="E63" s="1"/>
      <c r="F63" s="1"/>
      <c r="G63" s="1"/>
      <c r="H63" s="1"/>
      <c r="I63" s="1"/>
      <c r="J63" s="1"/>
      <c r="K63" s="1"/>
      <c r="L63" s="1"/>
      <c r="M63" s="1"/>
      <c r="N63" s="1"/>
      <c r="O63" s="1"/>
      <c r="P63" s="1"/>
      <c r="Q63" s="1" t="s">
        <v>619</v>
      </c>
      <c r="R63" s="1" t="s">
        <v>619</v>
      </c>
      <c r="S63" s="1" t="s">
        <v>619</v>
      </c>
      <c r="T63" s="1" t="s">
        <v>619</v>
      </c>
      <c r="U63" s="1"/>
      <c r="V63" s="1"/>
      <c r="W63" s="1"/>
      <c r="X63" s="1"/>
      <c r="Y63" s="1"/>
      <c r="Z63" s="1"/>
      <c r="AA63" s="1"/>
      <c r="AB63" s="1"/>
      <c r="AC63" s="1"/>
      <c r="AD63" s="1"/>
      <c r="AE63" s="1"/>
      <c r="AF63" s="1"/>
      <c r="AG63" s="1" t="s">
        <v>619</v>
      </c>
      <c r="AH63" s="1" t="s">
        <v>619</v>
      </c>
      <c r="AI63" s="1" t="s">
        <v>619</v>
      </c>
      <c r="AJ63" s="1" t="s">
        <v>619</v>
      </c>
      <c r="AK63" s="1" t="s">
        <v>619</v>
      </c>
      <c r="AL63" s="1" t="s">
        <v>619</v>
      </c>
      <c r="AM63" s="1" t="s">
        <v>619</v>
      </c>
      <c r="AN63" s="1" t="s">
        <v>619</v>
      </c>
      <c r="AO63" s="1" t="s">
        <v>619</v>
      </c>
      <c r="AQ63" s="1" t="s">
        <v>619</v>
      </c>
      <c r="AR63" s="1" t="s">
        <v>619</v>
      </c>
    </row>
    <row r="64" spans="1:44" s="81" customFormat="1" x14ac:dyDescent="0.25">
      <c r="A64" s="1" t="s">
        <v>620</v>
      </c>
      <c r="C64" s="1"/>
      <c r="D64" s="1"/>
      <c r="E64" s="1"/>
      <c r="F64" s="1"/>
      <c r="G64" s="1"/>
      <c r="H64" s="1"/>
      <c r="I64" s="1"/>
      <c r="J64" s="1"/>
      <c r="K64" s="1"/>
      <c r="L64" s="1"/>
      <c r="M64" s="1"/>
      <c r="N64" s="1"/>
      <c r="O64" s="1"/>
      <c r="P64" s="1"/>
      <c r="Q64" s="1" t="s">
        <v>621</v>
      </c>
      <c r="R64" s="1" t="s">
        <v>621</v>
      </c>
      <c r="S64" s="1" t="s">
        <v>621</v>
      </c>
      <c r="T64" s="1" t="s">
        <v>621</v>
      </c>
      <c r="U64" s="1"/>
      <c r="V64" s="1"/>
      <c r="W64" s="1"/>
      <c r="X64" s="1"/>
      <c r="Y64" s="1"/>
      <c r="Z64" s="1"/>
      <c r="AA64" s="1"/>
      <c r="AB64" s="1"/>
      <c r="AC64" s="1"/>
      <c r="AD64" s="1"/>
      <c r="AE64" s="1"/>
      <c r="AF64" s="1"/>
      <c r="AG64" s="1" t="s">
        <v>621</v>
      </c>
      <c r="AH64" s="1" t="s">
        <v>621</v>
      </c>
      <c r="AI64" s="1" t="s">
        <v>621</v>
      </c>
      <c r="AJ64" s="1" t="s">
        <v>621</v>
      </c>
      <c r="AK64" s="1" t="s">
        <v>621</v>
      </c>
      <c r="AL64" s="1" t="s">
        <v>621</v>
      </c>
      <c r="AM64" s="1" t="s">
        <v>621</v>
      </c>
      <c r="AN64" s="1" t="s">
        <v>621</v>
      </c>
      <c r="AO64" s="1" t="s">
        <v>621</v>
      </c>
      <c r="AQ64" s="1" t="s">
        <v>621</v>
      </c>
      <c r="AR64" s="1" t="s">
        <v>621</v>
      </c>
    </row>
    <row r="65" spans="1:44" s="81" customFormat="1" x14ac:dyDescent="0.25">
      <c r="A65" s="1" t="s">
        <v>622</v>
      </c>
      <c r="C65" s="1"/>
      <c r="D65" s="1"/>
      <c r="E65" s="1"/>
      <c r="F65" s="1"/>
      <c r="G65" s="1"/>
      <c r="H65" s="1"/>
      <c r="I65" s="1"/>
      <c r="J65" s="1"/>
      <c r="K65" s="1"/>
      <c r="L65" s="1"/>
      <c r="M65" s="1"/>
      <c r="N65" s="1"/>
      <c r="O65" s="1"/>
      <c r="P65" s="1"/>
      <c r="Q65" s="1" t="s">
        <v>623</v>
      </c>
      <c r="R65" s="1" t="s">
        <v>623</v>
      </c>
      <c r="S65" s="1" t="s">
        <v>623</v>
      </c>
      <c r="T65" s="1" t="s">
        <v>623</v>
      </c>
      <c r="U65" s="1"/>
      <c r="V65" s="1"/>
      <c r="W65" s="1"/>
      <c r="X65" s="1"/>
      <c r="Y65" s="1"/>
      <c r="Z65" s="1"/>
      <c r="AA65" s="1"/>
      <c r="AB65" s="1"/>
      <c r="AC65" s="1"/>
      <c r="AD65" s="1"/>
      <c r="AE65" s="1"/>
      <c r="AF65" s="1"/>
      <c r="AG65" s="1" t="s">
        <v>623</v>
      </c>
      <c r="AH65" s="1" t="s">
        <v>623</v>
      </c>
      <c r="AI65" s="1" t="s">
        <v>623</v>
      </c>
      <c r="AJ65" s="1" t="s">
        <v>623</v>
      </c>
      <c r="AK65" s="1" t="s">
        <v>623</v>
      </c>
      <c r="AL65" s="1" t="s">
        <v>623</v>
      </c>
      <c r="AM65" s="1" t="s">
        <v>623</v>
      </c>
      <c r="AN65" s="1" t="s">
        <v>623</v>
      </c>
      <c r="AO65" s="1" t="s">
        <v>623</v>
      </c>
      <c r="AQ65" s="1" t="s">
        <v>623</v>
      </c>
      <c r="AR65" s="1" t="s">
        <v>623</v>
      </c>
    </row>
    <row r="66" spans="1:44" s="81" customFormat="1" x14ac:dyDescent="0.25">
      <c r="A66" s="1" t="s">
        <v>624</v>
      </c>
      <c r="C66" s="1"/>
      <c r="D66" s="1"/>
      <c r="E66" s="1"/>
      <c r="F66" s="1"/>
      <c r="G66" s="1"/>
      <c r="H66" s="1"/>
      <c r="I66" s="1"/>
      <c r="J66" s="1"/>
      <c r="K66" s="1"/>
      <c r="L66" s="1"/>
      <c r="M66" s="1"/>
      <c r="N66" s="1"/>
      <c r="O66" s="1"/>
      <c r="P66" s="1"/>
      <c r="Q66" s="1" t="s">
        <v>625</v>
      </c>
      <c r="R66" s="1" t="s">
        <v>625</v>
      </c>
      <c r="S66" s="1" t="s">
        <v>625</v>
      </c>
      <c r="T66" s="1" t="s">
        <v>625</v>
      </c>
      <c r="U66" s="1"/>
      <c r="V66" s="1"/>
      <c r="W66" s="1"/>
      <c r="X66" s="1"/>
      <c r="Y66" s="1"/>
      <c r="Z66" s="1"/>
      <c r="AA66" s="1"/>
      <c r="AB66" s="1"/>
      <c r="AC66" s="1"/>
      <c r="AD66" s="1"/>
      <c r="AE66" s="1"/>
      <c r="AF66" s="1"/>
      <c r="AG66" s="1" t="s">
        <v>625</v>
      </c>
      <c r="AH66" s="1" t="s">
        <v>625</v>
      </c>
      <c r="AI66" s="1" t="s">
        <v>625</v>
      </c>
      <c r="AJ66" s="1" t="s">
        <v>625</v>
      </c>
      <c r="AK66" s="1" t="s">
        <v>625</v>
      </c>
      <c r="AL66" s="1" t="s">
        <v>625</v>
      </c>
      <c r="AM66" s="1" t="s">
        <v>625</v>
      </c>
      <c r="AN66" s="1" t="s">
        <v>625</v>
      </c>
      <c r="AO66" s="1" t="s">
        <v>625</v>
      </c>
      <c r="AQ66" s="1" t="s">
        <v>625</v>
      </c>
      <c r="AR66" s="1" t="s">
        <v>625</v>
      </c>
    </row>
    <row r="67" spans="1:44" s="81" customFormat="1" x14ac:dyDescent="0.25">
      <c r="A67" s="1" t="s">
        <v>626</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Q67" s="1"/>
    </row>
    <row r="68" spans="1:44" s="81" customFormat="1" x14ac:dyDescent="0.25">
      <c r="A68" s="81" t="s">
        <v>627</v>
      </c>
      <c r="C68" s="83"/>
      <c r="D68" s="83"/>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c r="AE68" s="83"/>
      <c r="AF68" s="83"/>
      <c r="AG68" s="83"/>
      <c r="AH68" s="83"/>
      <c r="AQ68" s="83"/>
    </row>
    <row r="69" spans="1:44" s="81" customFormat="1" x14ac:dyDescent="0.25">
      <c r="A69" s="1" t="s">
        <v>628</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Q69" s="1"/>
    </row>
    <row r="70" spans="1:44" s="81" customFormat="1" x14ac:dyDescent="0.25">
      <c r="A70" s="82" t="s">
        <v>629</v>
      </c>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2"/>
      <c r="AQ70" s="82"/>
    </row>
    <row r="71" spans="1:44" s="81" customFormat="1" x14ac:dyDescent="0.25">
      <c r="A71" s="1" t="s">
        <v>630</v>
      </c>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Q71" s="1"/>
    </row>
    <row r="72" spans="1:44" s="81" customFormat="1" x14ac:dyDescent="0.25">
      <c r="A72" s="1" t="s">
        <v>631</v>
      </c>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Q72" s="1"/>
    </row>
    <row r="73" spans="1:44" s="81" customFormat="1" x14ac:dyDescent="0.25">
      <c r="A73" s="1" t="s">
        <v>632</v>
      </c>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Q73" s="1"/>
    </row>
    <row r="74" spans="1:44" s="1" customFormat="1" x14ac:dyDescent="0.25">
      <c r="A74" s="1" t="s">
        <v>633</v>
      </c>
    </row>
    <row r="75" spans="1:44" s="1" customFormat="1" x14ac:dyDescent="0.25">
      <c r="A75" s="1" t="s">
        <v>634</v>
      </c>
    </row>
    <row r="76" spans="1:44" s="1" customFormat="1" x14ac:dyDescent="0.25">
      <c r="A76" s="1" t="s">
        <v>635</v>
      </c>
    </row>
    <row r="77" spans="1:44" s="1" customFormat="1" x14ac:dyDescent="0.25">
      <c r="A77" s="1" t="s">
        <v>636</v>
      </c>
    </row>
    <row r="78" spans="1:44" s="74" customFormat="1" x14ac:dyDescent="0.25">
      <c r="A78" s="74" t="s">
        <v>608</v>
      </c>
      <c r="C78" s="75"/>
      <c r="D78" s="75"/>
      <c r="E78" s="75"/>
      <c r="F78" s="75"/>
      <c r="G78" s="75"/>
      <c r="H78" s="75"/>
      <c r="I78" s="75"/>
      <c r="J78" s="75"/>
      <c r="K78" s="75"/>
      <c r="L78" s="75"/>
      <c r="M78" s="75"/>
      <c r="N78" s="75"/>
      <c r="O78" s="75"/>
      <c r="P78" s="75"/>
      <c r="Q78" s="75"/>
      <c r="R78" s="75"/>
      <c r="S78" s="75"/>
      <c r="T78" s="75"/>
      <c r="U78" s="75"/>
      <c r="V78" s="75"/>
      <c r="W78" s="75"/>
      <c r="X78" s="75"/>
      <c r="Y78" s="75"/>
      <c r="Z78" s="75"/>
      <c r="AA78" s="75"/>
      <c r="AB78" s="75"/>
      <c r="AC78" s="75"/>
      <c r="AD78" s="75"/>
      <c r="AE78" s="75"/>
      <c r="AF78" s="75"/>
      <c r="AG78" s="75"/>
      <c r="AH78" s="75"/>
      <c r="AQ78" s="75"/>
    </row>
    <row r="79" spans="1:44" s="81" customFormat="1" x14ac:dyDescent="0.25">
      <c r="A79" s="1" t="s">
        <v>637</v>
      </c>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Q79" s="1"/>
    </row>
    <row r="80" spans="1:44" s="104" customFormat="1" x14ac:dyDescent="0.25">
      <c r="A80" s="104" t="s">
        <v>638</v>
      </c>
      <c r="C80" s="105"/>
      <c r="D80" s="105"/>
      <c r="E80" s="105"/>
      <c r="F80" s="105"/>
      <c r="G80" s="105"/>
      <c r="H80" s="105"/>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row>
    <row r="81" spans="1:44" s="1" customFormat="1" x14ac:dyDescent="0.25">
      <c r="A81" s="1" t="s">
        <v>639</v>
      </c>
      <c r="C81" s="20"/>
      <c r="D81" s="20"/>
      <c r="E81" s="20"/>
      <c r="F81" s="20"/>
      <c r="G81" s="20"/>
      <c r="H81" s="20"/>
      <c r="I81" s="20"/>
      <c r="J81" s="20"/>
      <c r="K81" s="20"/>
      <c r="L81" s="20"/>
      <c r="M81" s="20"/>
      <c r="N81" s="20"/>
      <c r="O81" s="20"/>
      <c r="P81" s="20"/>
      <c r="Q81" s="20">
        <v>0</v>
      </c>
      <c r="R81" s="20">
        <v>0</v>
      </c>
      <c r="S81" s="20">
        <v>0</v>
      </c>
      <c r="T81" s="20">
        <v>0</v>
      </c>
      <c r="U81" s="20"/>
      <c r="V81" s="20"/>
      <c r="W81" s="20"/>
      <c r="X81" s="20"/>
      <c r="Y81" s="20"/>
      <c r="Z81" s="20"/>
      <c r="AA81" s="20"/>
      <c r="AB81" s="20"/>
      <c r="AC81" s="20"/>
      <c r="AD81" s="20"/>
      <c r="AE81" s="20"/>
      <c r="AF81" s="20"/>
      <c r="AG81" s="20">
        <v>0</v>
      </c>
      <c r="AH81" s="20">
        <v>10000</v>
      </c>
      <c r="AI81" s="20">
        <v>0</v>
      </c>
      <c r="AJ81" s="20">
        <v>0</v>
      </c>
      <c r="AK81" s="20">
        <v>0</v>
      </c>
      <c r="AL81" s="20">
        <v>0</v>
      </c>
      <c r="AM81" s="20">
        <v>0</v>
      </c>
      <c r="AN81" s="20">
        <v>0</v>
      </c>
      <c r="AO81" s="20">
        <v>0</v>
      </c>
      <c r="AQ81" s="20">
        <v>0</v>
      </c>
      <c r="AR81" s="20">
        <v>0</v>
      </c>
    </row>
    <row r="82" spans="1:44" s="76" customFormat="1" x14ac:dyDescent="0.25">
      <c r="A82" s="76" t="s">
        <v>640</v>
      </c>
      <c r="C82"/>
      <c r="D82"/>
      <c r="E82"/>
      <c r="F82"/>
      <c r="G82"/>
      <c r="H82"/>
      <c r="I82"/>
      <c r="J82"/>
      <c r="K82"/>
      <c r="L82"/>
      <c r="M82"/>
      <c r="N82"/>
      <c r="O82"/>
      <c r="P82"/>
      <c r="Q82" t="s">
        <v>641</v>
      </c>
      <c r="R82" t="s">
        <v>641</v>
      </c>
      <c r="S82" t="s">
        <v>641</v>
      </c>
      <c r="T82" t="s">
        <v>641</v>
      </c>
      <c r="U82"/>
      <c r="V82"/>
      <c r="W82"/>
      <c r="X82"/>
      <c r="Y82"/>
      <c r="Z82"/>
      <c r="AA82"/>
      <c r="AB82"/>
      <c r="AC82"/>
      <c r="AD82"/>
      <c r="AE82"/>
      <c r="AF82"/>
      <c r="AG82" t="s">
        <v>642</v>
      </c>
      <c r="AH82" t="s">
        <v>642</v>
      </c>
      <c r="AI82" t="s">
        <v>642</v>
      </c>
      <c r="AJ82" t="s">
        <v>642</v>
      </c>
      <c r="AK82" t="s">
        <v>642</v>
      </c>
      <c r="AL82" t="s">
        <v>642</v>
      </c>
      <c r="AM82" t="s">
        <v>642</v>
      </c>
      <c r="AN82" t="s">
        <v>642</v>
      </c>
      <c r="AO82" t="s">
        <v>642</v>
      </c>
      <c r="AQ82" t="s">
        <v>642</v>
      </c>
      <c r="AR82" t="s">
        <v>642</v>
      </c>
    </row>
    <row r="83" spans="1:44" s="85" customFormat="1" x14ac:dyDescent="0.25">
      <c r="A83" s="91" t="s">
        <v>643</v>
      </c>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c r="AC83" s="117"/>
      <c r="AD83" s="117"/>
      <c r="AE83" s="117"/>
      <c r="AF83" s="117"/>
    </row>
    <row r="84" spans="1:44" s="1" customFormat="1" x14ac:dyDescent="0.25">
      <c r="A84" s="1" t="s">
        <v>644</v>
      </c>
      <c r="Q84" s="1" t="s">
        <v>398</v>
      </c>
      <c r="R84" s="1" t="s">
        <v>398</v>
      </c>
      <c r="S84" s="1" t="s">
        <v>398</v>
      </c>
      <c r="T84" s="1" t="s">
        <v>398</v>
      </c>
      <c r="AG84" s="1" t="s">
        <v>398</v>
      </c>
      <c r="AH84" s="1" t="s">
        <v>398</v>
      </c>
      <c r="AI84" s="1" t="s">
        <v>398</v>
      </c>
      <c r="AJ84" s="1" t="s">
        <v>398</v>
      </c>
      <c r="AK84" s="1" t="s">
        <v>398</v>
      </c>
      <c r="AL84" s="1" t="s">
        <v>398</v>
      </c>
      <c r="AM84" s="1" t="s">
        <v>398</v>
      </c>
      <c r="AN84" s="1" t="s">
        <v>398</v>
      </c>
      <c r="AO84" s="1" t="s">
        <v>398</v>
      </c>
      <c r="AQ84" s="1" t="s">
        <v>398</v>
      </c>
      <c r="AR84" s="1" t="s">
        <v>398</v>
      </c>
    </row>
    <row r="85" spans="1:44" s="1" customFormat="1" x14ac:dyDescent="0.25">
      <c r="A85" s="1" t="s">
        <v>645</v>
      </c>
      <c r="C85"/>
      <c r="D85"/>
      <c r="E85"/>
      <c r="F85"/>
      <c r="G85"/>
      <c r="H85"/>
      <c r="I85"/>
      <c r="J85"/>
      <c r="K85"/>
      <c r="L85"/>
      <c r="M85"/>
      <c r="N85"/>
      <c r="O85"/>
      <c r="P85"/>
      <c r="Q85">
        <v>19814500</v>
      </c>
      <c r="R85">
        <v>19814500</v>
      </c>
      <c r="S85">
        <v>19814500</v>
      </c>
      <c r="T85">
        <v>19814500</v>
      </c>
      <c r="U85"/>
      <c r="V85"/>
      <c r="W85"/>
      <c r="X85"/>
      <c r="Y85"/>
      <c r="Z85"/>
      <c r="AA85"/>
      <c r="AB85"/>
      <c r="AC85"/>
      <c r="AD85"/>
      <c r="AE85"/>
      <c r="AF85"/>
      <c r="AG85">
        <v>38143500</v>
      </c>
      <c r="AH85">
        <v>38143500</v>
      </c>
      <c r="AI85">
        <v>38143500</v>
      </c>
      <c r="AJ85">
        <v>38143500</v>
      </c>
      <c r="AK85">
        <v>38143500</v>
      </c>
      <c r="AL85">
        <v>38143500</v>
      </c>
      <c r="AM85">
        <v>38143500</v>
      </c>
      <c r="AN85">
        <v>38143500</v>
      </c>
      <c r="AO85">
        <v>38143500</v>
      </c>
      <c r="AQ85">
        <v>38143500</v>
      </c>
      <c r="AR85">
        <v>38143500</v>
      </c>
    </row>
    <row r="86" spans="1:44" s="119" customFormat="1" x14ac:dyDescent="0.25">
      <c r="A86" s="118" t="s">
        <v>646</v>
      </c>
      <c r="C86" s="85"/>
      <c r="D86" s="85"/>
      <c r="E86" s="85"/>
      <c r="F86" s="85"/>
      <c r="G86" s="85"/>
      <c r="H86" s="85"/>
      <c r="I86" s="85"/>
      <c r="J86" s="85"/>
      <c r="K86" s="85"/>
      <c r="L86" s="85"/>
      <c r="M86" s="85"/>
      <c r="N86" s="85"/>
      <c r="O86" s="85"/>
      <c r="P86" s="85"/>
      <c r="Q86" s="85" t="s">
        <v>647</v>
      </c>
      <c r="R86" s="85" t="s">
        <v>647</v>
      </c>
      <c r="S86" s="85" t="s">
        <v>647</v>
      </c>
      <c r="T86" s="85" t="s">
        <v>647</v>
      </c>
      <c r="U86" s="85"/>
      <c r="V86" s="85"/>
      <c r="W86" s="85"/>
      <c r="X86" s="85"/>
      <c r="Y86" s="85"/>
      <c r="Z86" s="85"/>
      <c r="AA86" s="85"/>
      <c r="AB86" s="85"/>
      <c r="AC86" s="85"/>
      <c r="AD86" s="85"/>
      <c r="AE86" s="85"/>
      <c r="AF86" s="85"/>
      <c r="AG86" s="85" t="s">
        <v>648</v>
      </c>
      <c r="AH86" s="85" t="s">
        <v>648</v>
      </c>
      <c r="AQ86" s="85" t="s">
        <v>648</v>
      </c>
    </row>
    <row r="87" spans="1:44" x14ac:dyDescent="0.25">
      <c r="A87" t="s">
        <v>649</v>
      </c>
      <c r="C87" s="30"/>
      <c r="D87" s="30"/>
      <c r="E87" s="30"/>
      <c r="F87" s="30"/>
      <c r="G87" s="30"/>
      <c r="H87" s="30"/>
      <c r="I87" s="30"/>
      <c r="J87" s="30"/>
      <c r="K87" s="30"/>
      <c r="L87" s="30"/>
      <c r="M87" s="30"/>
      <c r="N87" s="30"/>
      <c r="O87" s="30"/>
      <c r="P87" s="30"/>
      <c r="Q87" s="30">
        <f t="shared" ref="Q87:AH87" si="3">SUM(Q31:Q32)</f>
        <v>1450000</v>
      </c>
      <c r="R87" s="30">
        <f t="shared" si="3"/>
        <v>0</v>
      </c>
      <c r="S87" s="30">
        <f t="shared" si="3"/>
        <v>1450000</v>
      </c>
      <c r="T87" s="30">
        <f t="shared" si="3"/>
        <v>1450000</v>
      </c>
      <c r="U87" s="30"/>
      <c r="V87" s="30"/>
      <c r="W87" s="30"/>
      <c r="X87" s="30"/>
      <c r="Y87" s="30"/>
      <c r="Z87" s="30"/>
      <c r="AA87" s="30"/>
      <c r="AB87" s="30"/>
      <c r="AC87" s="30"/>
      <c r="AD87" s="30"/>
      <c r="AE87" s="30"/>
      <c r="AF87" s="30"/>
      <c r="AG87" s="30">
        <f t="shared" si="3"/>
        <v>1600000</v>
      </c>
      <c r="AH87" s="30">
        <f t="shared" si="3"/>
        <v>1600000</v>
      </c>
      <c r="AI87" s="30">
        <f t="shared" ref="AI87:AO87" si="4">SUM(AI31:AI32)</f>
        <v>1600000</v>
      </c>
      <c r="AJ87" s="30">
        <f t="shared" si="4"/>
        <v>1600000</v>
      </c>
      <c r="AK87" s="30">
        <f t="shared" si="4"/>
        <v>1600000</v>
      </c>
      <c r="AL87" s="30">
        <f t="shared" si="4"/>
        <v>1600000</v>
      </c>
      <c r="AM87" s="30">
        <f t="shared" si="4"/>
        <v>1600000</v>
      </c>
      <c r="AN87" s="30">
        <f t="shared" si="4"/>
        <v>1600000</v>
      </c>
      <c r="AO87" s="30">
        <f t="shared" si="4"/>
        <v>1600000</v>
      </c>
      <c r="AQ87" s="30">
        <f>SUM(AQ31:AQ32)</f>
        <v>1600000</v>
      </c>
      <c r="AR87" s="30">
        <f t="shared" ref="AR87" si="5">SUM(AR31:AR32)</f>
        <v>1600000</v>
      </c>
    </row>
    <row r="88" spans="1:44" x14ac:dyDescent="0.25">
      <c r="A88" t="s">
        <v>650</v>
      </c>
      <c r="C88" s="30"/>
      <c r="D88" s="30"/>
      <c r="E88" s="30"/>
      <c r="F88" s="30"/>
      <c r="G88" s="30"/>
      <c r="H88" s="30"/>
      <c r="I88" s="30"/>
      <c r="J88" s="30"/>
      <c r="K88" s="30"/>
      <c r="L88" s="30"/>
      <c r="M88" s="30"/>
      <c r="N88" s="30"/>
      <c r="O88" s="30"/>
      <c r="P88" s="30"/>
      <c r="Q88" s="30">
        <f>'7.TabAssetData'!N19</f>
        <v>0</v>
      </c>
      <c r="R88" s="30">
        <f>'7.TabAssetData'!N19</f>
        <v>0</v>
      </c>
      <c r="S88" s="30">
        <f>'7.TabAssetData'!O19</f>
        <v>300000000</v>
      </c>
      <c r="T88" s="30">
        <f>'7.TabAssetData'!P19</f>
        <v>300000000</v>
      </c>
      <c r="U88" s="30"/>
      <c r="V88" s="30"/>
      <c r="W88" s="30"/>
      <c r="X88" s="30"/>
      <c r="Y88" s="30"/>
      <c r="Z88" s="30"/>
      <c r="AA88" s="30"/>
      <c r="AB88" s="30"/>
      <c r="AC88" s="30"/>
      <c r="AD88" s="30"/>
      <c r="AE88" s="30"/>
      <c r="AF88" s="30"/>
      <c r="AG88" s="30">
        <f>'7.TabAssetData'!AG19</f>
        <v>600000000</v>
      </c>
      <c r="AH88" s="30">
        <f>'7.TabAssetData'!AH19</f>
        <v>100000000</v>
      </c>
      <c r="AI88" s="30">
        <f>'7.TabAssetData'!AI19</f>
        <v>400000000</v>
      </c>
      <c r="AJ88" s="30">
        <f>'7.TabAssetData'!AJ19</f>
        <v>500000000</v>
      </c>
      <c r="AK88" s="30">
        <f>'7.TabAssetData'!AK19</f>
        <v>700000000</v>
      </c>
      <c r="AL88" s="30">
        <f>'7.TabAssetData'!AL19</f>
        <v>800000000</v>
      </c>
      <c r="AM88" s="30">
        <f>'7.TabAssetData'!AM19</f>
        <v>300000000</v>
      </c>
      <c r="AN88" s="30">
        <f>'7.TabAssetData'!AN19</f>
        <v>400000000</v>
      </c>
      <c r="AO88" s="30">
        <f>'7.TabAssetData'!AO19</f>
        <v>500000000</v>
      </c>
      <c r="AQ88" s="30">
        <f>'7.TabAssetData'!AQ19</f>
        <v>600000000</v>
      </c>
      <c r="AR88" s="30">
        <f>'7.TabAssetData'!AR19</f>
        <v>500000000</v>
      </c>
    </row>
    <row r="89" spans="1:44" x14ac:dyDescent="0.25">
      <c r="A89" t="s">
        <v>651</v>
      </c>
      <c r="C89" s="30"/>
      <c r="D89" s="30"/>
      <c r="E89" s="30"/>
      <c r="F89" s="30"/>
      <c r="G89" s="30"/>
      <c r="H89" s="30"/>
      <c r="I89" s="30"/>
      <c r="J89" s="30"/>
      <c r="K89" s="30"/>
      <c r="L89" s="30"/>
      <c r="M89" s="30"/>
      <c r="N89" s="30"/>
      <c r="O89" s="30"/>
      <c r="P89" s="30"/>
      <c r="Q89" s="30">
        <f>Q88+SUMIFS('7a.Accessories'!17:17,'7a.Accessories'!12:12,Q8,'7a.Accessories'!4:4,"0",'7a.Accessories'!1:1,"SUCCESS")</f>
        <v>0</v>
      </c>
      <c r="R89" s="30">
        <f>R88+SUMIFS('7a.Accessories'!17:17,'7a.Accessories'!12:12,R8,'7a.Accessories'!4:4,"0",'7a.Accessories'!1:1,"SUCCESS")</f>
        <v>0</v>
      </c>
      <c r="S89" s="30">
        <f>S88+SUMIFS('7a.Accessories'!17:17,'7a.Accessories'!12:12,S8,'7a.Accessories'!4:4,"0",'7a.Accessories'!1:1,"SUCCESS")</f>
        <v>300000000</v>
      </c>
      <c r="T89" s="30">
        <f>T88+SUMIFS('7a.Accessories'!17:17,'7a.Accessories'!12:12,T8,'7a.Accessories'!4:4,"0",'7a.Accessories'!1:1,"SUCCESS")</f>
        <v>300000000</v>
      </c>
      <c r="U89" s="30"/>
      <c r="V89" s="30"/>
      <c r="W89" s="30"/>
      <c r="X89" s="30"/>
      <c r="Y89" s="30"/>
      <c r="Z89" s="30"/>
      <c r="AA89" s="30"/>
      <c r="AB89" s="30"/>
      <c r="AC89" s="30"/>
      <c r="AD89" s="30"/>
      <c r="AE89" s="30"/>
      <c r="AF89" s="30"/>
      <c r="AG89" s="30">
        <f>AG88+SUMIFS('7a.Accessories'!17:17,'7a.Accessories'!12:12,AG8,'7a.Accessories'!4:4,"0",'7a.Accessories'!1:1,"SUCCESS")</f>
        <v>600000000</v>
      </c>
      <c r="AH89" s="30">
        <f>AH88+SUMIFS('7a.Accessories'!17:17,'7a.Accessories'!12:12,AH8,'7a.Accessories'!4:4,"0",'7a.Accessories'!1:1,"SUCCESS")</f>
        <v>100000000</v>
      </c>
      <c r="AI89" s="30">
        <f>AI88+SUMIFS('7a.Accessories'!17:17,'7a.Accessories'!12:12,AI8,'7a.Accessories'!4:4,"0",'7a.Accessories'!1:1,"SUCCESS")</f>
        <v>400000000</v>
      </c>
      <c r="AJ89" s="30">
        <f>AJ88+SUMIFS('7a.Accessories'!17:17,'7a.Accessories'!12:12,AJ8,'7a.Accessories'!4:4,"0",'7a.Accessories'!1:1,"SUCCESS")</f>
        <v>500000000</v>
      </c>
      <c r="AK89" s="30">
        <f>AK88+SUMIFS('7a.Accessories'!17:17,'7a.Accessories'!12:12,AK8,'7a.Accessories'!4:4,"0",'7a.Accessories'!1:1,"SUCCESS")</f>
        <v>700000000</v>
      </c>
      <c r="AL89" s="30">
        <f>AL88+SUMIFS('7a.Accessories'!17:17,'7a.Accessories'!12:12,AL8,'7a.Accessories'!4:4,"0",'7a.Accessories'!1:1,"SUCCESS")</f>
        <v>800000000</v>
      </c>
      <c r="AM89" s="30">
        <f>AM88+SUMIFS('7a.Accessories'!17:17,'7a.Accessories'!12:12,AM8,'7a.Accessories'!4:4,"0",'7a.Accessories'!1:1,"SUCCESS")</f>
        <v>300000000</v>
      </c>
      <c r="AN89" s="30">
        <f>AN88+SUMIFS('7a.Accessories'!17:17,'7a.Accessories'!12:12,AN8,'7a.Accessories'!4:4,"0",'7a.Accessories'!1:1,"SUCCESS")</f>
        <v>400000000</v>
      </c>
      <c r="AO89" s="30">
        <f>AO88+SUMIFS('7a.Accessories'!17:17,'7a.Accessories'!12:12,AO8,'7a.Accessories'!4:4,"0",'7a.Accessories'!1:1,"SUCCESS")</f>
        <v>500000000</v>
      </c>
      <c r="AQ89" s="30">
        <f>AQ88+SUMIFS('7a.Accessories'!17:17,'7a.Accessories'!12:12,AQ8,'7a.Accessories'!4:4,"0",'7a.Accessories'!1:1,"SUCCESS")</f>
        <v>600000000</v>
      </c>
      <c r="AR89" s="30">
        <f>AR88+SUMIFS('7a.Accessories'!17:17,'7a.Accessories'!12:12,AR8,'7a.Accessories'!4:4,"0",'7a.Accessories'!1:1,"SUCCESS")</f>
        <v>500000000</v>
      </c>
    </row>
    <row r="91" spans="1:44" x14ac:dyDescent="0.25">
      <c r="A91" s="114" t="s">
        <v>652</v>
      </c>
      <c r="B91" s="156"/>
      <c r="C91" s="153"/>
      <c r="D91" s="153"/>
      <c r="E91" s="153"/>
      <c r="F91" s="153"/>
      <c r="G91" s="153"/>
      <c r="H91" s="153"/>
      <c r="I91" s="153"/>
      <c r="J91" s="153"/>
      <c r="K91" s="153"/>
      <c r="L91" s="153"/>
      <c r="M91" s="153"/>
      <c r="N91" s="153"/>
      <c r="O91" s="153"/>
      <c r="P91" s="153"/>
      <c r="Q91" s="153"/>
      <c r="R91" s="153"/>
      <c r="S91" s="153"/>
      <c r="T91" s="153"/>
      <c r="U91" s="153"/>
      <c r="V91" s="153"/>
      <c r="W91" s="153"/>
      <c r="X91" s="153"/>
      <c r="Y91" s="153"/>
      <c r="Z91" s="153"/>
      <c r="AA91" s="153"/>
      <c r="AB91" s="153"/>
      <c r="AC91" s="153"/>
      <c r="AD91" s="153"/>
      <c r="AE91" s="153"/>
      <c r="AF91" s="153"/>
    </row>
    <row r="92" spans="1:44" ht="30" x14ac:dyDescent="0.25">
      <c r="A92" s="79" t="s">
        <v>653</v>
      </c>
      <c r="B92" s="80">
        <f>IF(Q24="Annualy",0,IF(Q24="Full Tenor",ROUNDUP('6.TabApplicationData'!L20/12,0)-1,ROUNDUP(Q28/12,0)-1))</f>
        <v>4</v>
      </c>
      <c r="C92" s="154"/>
      <c r="D92" s="154"/>
      <c r="E92" s="154"/>
      <c r="F92" s="154"/>
      <c r="G92" s="154"/>
      <c r="H92" s="154"/>
      <c r="I92" s="154"/>
      <c r="J92" s="154"/>
      <c r="K92" s="154"/>
      <c r="L92" s="154"/>
      <c r="M92" s="154"/>
      <c r="N92" s="154"/>
      <c r="O92" s="154"/>
      <c r="P92" s="154"/>
      <c r="Q92" s="154"/>
      <c r="R92" s="154"/>
      <c r="S92" s="154"/>
      <c r="T92" s="154"/>
      <c r="U92" s="154"/>
      <c r="V92" s="154"/>
      <c r="W92" s="154"/>
      <c r="X92" s="154"/>
      <c r="Y92" s="154"/>
      <c r="Z92" s="154"/>
      <c r="AA92" s="154"/>
      <c r="AB92" s="154"/>
      <c r="AC92" s="154"/>
      <c r="AD92" s="154"/>
      <c r="AE92" s="154"/>
      <c r="AF92" s="154"/>
    </row>
    <row r="93" spans="1:44" ht="30" customHeight="1" x14ac:dyDescent="0.25">
      <c r="A93" s="157" t="s">
        <v>654</v>
      </c>
      <c r="B93" s="158"/>
      <c r="C93" s="155"/>
      <c r="D93" s="155"/>
      <c r="E93" s="155"/>
      <c r="F93" s="155"/>
      <c r="G93" s="155"/>
      <c r="H93" s="155"/>
      <c r="I93" s="155"/>
      <c r="J93" s="155"/>
      <c r="K93" s="155"/>
      <c r="L93" s="155"/>
      <c r="M93" s="155"/>
      <c r="N93" s="155"/>
      <c r="O93" s="155"/>
      <c r="P93" s="155"/>
      <c r="Q93" s="155"/>
      <c r="R93" s="155"/>
      <c r="S93" s="155"/>
      <c r="T93" s="155"/>
      <c r="U93" s="155"/>
      <c r="V93" s="155"/>
      <c r="W93" s="155"/>
      <c r="X93" s="155"/>
      <c r="Y93" s="155"/>
      <c r="Z93" s="155"/>
      <c r="AA93" s="155"/>
      <c r="AB93" s="155"/>
      <c r="AC93" s="155"/>
      <c r="AD93" s="155"/>
      <c r="AE93" s="155"/>
      <c r="AF93" s="155"/>
    </row>
    <row r="94" spans="1:44" x14ac:dyDescent="0.25">
      <c r="A94" s="74" t="s">
        <v>655</v>
      </c>
      <c r="B94" s="80">
        <f>B92+1</f>
        <v>5</v>
      </c>
      <c r="C94" s="154"/>
      <c r="D94" s="154"/>
      <c r="E94" s="154"/>
      <c r="F94" s="154"/>
      <c r="G94" s="154"/>
      <c r="H94" s="154"/>
      <c r="I94" s="154"/>
      <c r="J94" s="154"/>
      <c r="K94" s="154"/>
      <c r="L94" s="154"/>
      <c r="M94" s="154"/>
      <c r="N94" s="154"/>
      <c r="O94" s="154"/>
      <c r="P94" s="154"/>
      <c r="Q94" s="154"/>
      <c r="R94" s="154"/>
      <c r="S94" s="154"/>
      <c r="T94" s="154"/>
      <c r="U94" s="154"/>
      <c r="V94" s="154"/>
      <c r="W94" s="154"/>
      <c r="X94" s="154"/>
      <c r="Y94" s="154"/>
      <c r="Z94" s="154"/>
      <c r="AA94" s="154"/>
      <c r="AB94" s="154"/>
      <c r="AC94" s="154"/>
      <c r="AD94" s="154"/>
      <c r="AE94" s="154"/>
      <c r="AF94" s="154"/>
    </row>
    <row r="95" spans="1:44" ht="15" customHeight="1" x14ac:dyDescent="0.25">
      <c r="A95" s="11" t="s">
        <v>656</v>
      </c>
      <c r="B95" s="11"/>
      <c r="C95" s="155"/>
      <c r="D95" s="155"/>
      <c r="E95" s="155"/>
      <c r="F95" s="155"/>
      <c r="G95" s="155"/>
      <c r="H95" s="155"/>
      <c r="I95" s="155"/>
      <c r="J95" s="155"/>
      <c r="K95" s="155"/>
      <c r="L95" s="155"/>
      <c r="M95" s="155"/>
      <c r="N95" s="155"/>
      <c r="O95" s="155"/>
      <c r="P95" s="155"/>
      <c r="Q95" s="155"/>
      <c r="R95" s="155"/>
      <c r="S95" s="155"/>
      <c r="T95" s="155"/>
      <c r="U95" s="155"/>
      <c r="V95" s="155"/>
      <c r="W95" s="155"/>
      <c r="X95" s="155"/>
      <c r="Y95" s="155"/>
      <c r="Z95" s="155"/>
      <c r="AA95" s="155"/>
      <c r="AB95" s="155"/>
      <c r="AC95" s="155"/>
      <c r="AD95" s="155"/>
      <c r="AE95" s="155"/>
      <c r="AF95" s="155"/>
    </row>
    <row r="96" spans="1:44" ht="45.75" customHeight="1" x14ac:dyDescent="0.25">
      <c r="A96" s="11"/>
      <c r="B96" s="11"/>
      <c r="C96" s="155"/>
      <c r="D96" s="155"/>
      <c r="E96" s="155"/>
      <c r="F96" s="155"/>
      <c r="G96" s="155"/>
      <c r="H96" s="155"/>
      <c r="I96" s="155"/>
      <c r="J96" s="155"/>
      <c r="K96" s="155"/>
      <c r="L96" s="155"/>
      <c r="M96" s="155"/>
      <c r="N96" s="155"/>
      <c r="O96" s="155"/>
      <c r="P96" s="155"/>
      <c r="Q96" s="155"/>
      <c r="R96" s="155"/>
      <c r="S96" s="155"/>
      <c r="T96" s="155"/>
      <c r="U96" s="155"/>
      <c r="V96" s="155"/>
      <c r="W96" s="155"/>
      <c r="X96" s="155"/>
      <c r="Y96" s="155"/>
      <c r="Z96" s="155"/>
      <c r="AA96" s="155"/>
      <c r="AB96" s="155"/>
      <c r="AC96" s="155"/>
      <c r="AD96" s="155"/>
      <c r="AE96" s="155"/>
      <c r="AF96" s="155"/>
    </row>
  </sheetData>
  <conditionalFormatting sqref="C28:Q28 T28:XFD28">
    <cfRule type="expression" dxfId="107" priority="45">
      <formula>OR(C$24="Annualy",C$24="Full Tenor")</formula>
    </cfRule>
  </conditionalFormatting>
  <conditionalFormatting sqref="A35 AI74:AP78 A68:A73 AQ79 AQ59:AQ73 C79:Q79 A79 C59:Q73 A30:A32 A44:A58 A81:A82 C81:Q82 C45:Q48 C36:Q43 C34:Q34 C30:Q32 C22:Q28 C50:Q57 AR74:XFD78 T79:AH79 T59:AH73 T81:XFD82 T45:XFD48 T36:XFD43 T34:XFD34 T30:XFD32 T22:XFD28 T50:XFD57">
    <cfRule type="expression" dxfId="106" priority="44">
      <formula>A$12="Customer"</formula>
    </cfRule>
  </conditionalFormatting>
  <conditionalFormatting sqref="A35 AI74:AP78 A68:A73 AQ79 AQ59:AQ73 C79:Q79 A79 C59:Q73 A30:A32 A44:A58 A81:A82 C81:Q82 C45:Q48 C36:Q43 C34:Q34 C30:Q32 C22:Q28 C14:Q20 C50:Q57 AR74:XFD78 T79:AH79 T59:AH73 T81:XFD82 T45:XFD48 T36:XFD43 T34:XFD34 T30:XFD32 T22:XFD28 T14:XFD20 T50:XFD57">
    <cfRule type="expression" dxfId="105" priority="43">
      <formula>A$12="Off System"</formula>
    </cfRule>
  </conditionalFormatting>
  <conditionalFormatting sqref="C14:Q20 T14:XFD20">
    <cfRule type="expression" dxfId="104" priority="42">
      <formula>C$12="Multifinance"</formula>
    </cfRule>
  </conditionalFormatting>
  <conditionalFormatting sqref="A31:A32 C31:Q32 T31:XFD32">
    <cfRule type="expression" dxfId="103" priority="41">
      <formula>A$30="YES"</formula>
    </cfRule>
  </conditionalFormatting>
  <conditionalFormatting sqref="A62:A66">
    <cfRule type="expression" dxfId="102" priority="40">
      <formula>A$12="Customer"</formula>
    </cfRule>
  </conditionalFormatting>
  <conditionalFormatting sqref="A62:A66">
    <cfRule type="expression" dxfId="101" priority="39">
      <formula>A$12="Off System"</formula>
    </cfRule>
  </conditionalFormatting>
  <conditionalFormatting sqref="A82 C82:Q82 T82:XFD82">
    <cfRule type="expression" dxfId="100" priority="36">
      <formula>A$82="Discount Amount (Paid By MF)"</formula>
    </cfRule>
  </conditionalFormatting>
  <conditionalFormatting sqref="A14:A20">
    <cfRule type="expression" dxfId="99" priority="35">
      <formula>A$12="Off System"</formula>
    </cfRule>
  </conditionalFormatting>
  <conditionalFormatting sqref="A14:A20">
    <cfRule type="expression" dxfId="98" priority="34">
      <formula>A$12="Multifinance"</formula>
    </cfRule>
  </conditionalFormatting>
  <conditionalFormatting sqref="A28">
    <cfRule type="expression" dxfId="97" priority="33">
      <formula>OR(A$24="Annualy",A$24="Full Tenor")</formula>
    </cfRule>
  </conditionalFormatting>
  <conditionalFormatting sqref="A22:A28">
    <cfRule type="expression" dxfId="96" priority="32">
      <formula>A$12="Customer"</formula>
    </cfRule>
  </conditionalFormatting>
  <conditionalFormatting sqref="A22:A28">
    <cfRule type="expression" dxfId="95" priority="31">
      <formula>A$12="Off System"</formula>
    </cfRule>
  </conditionalFormatting>
  <conditionalFormatting sqref="A34">
    <cfRule type="expression" dxfId="94" priority="30">
      <formula>A$12="Customer"</formula>
    </cfRule>
  </conditionalFormatting>
  <conditionalFormatting sqref="A34">
    <cfRule type="expression" dxfId="93" priority="29">
      <formula>A$12="Off System"</formula>
    </cfRule>
  </conditionalFormatting>
  <conditionalFormatting sqref="A36:A43">
    <cfRule type="expression" dxfId="92" priority="28">
      <formula>A$12="Customer"</formula>
    </cfRule>
  </conditionalFormatting>
  <conditionalFormatting sqref="A36:A43">
    <cfRule type="expression" dxfId="91" priority="27">
      <formula>A$12="Off System"</formula>
    </cfRule>
  </conditionalFormatting>
  <conditionalFormatting sqref="A85 C85:Q85 T85:XFD85">
    <cfRule type="expression" dxfId="90" priority="26">
      <formula>A$84="YES"</formula>
    </cfRule>
  </conditionalFormatting>
  <conditionalFormatting sqref="AI59:AO66">
    <cfRule type="expression" dxfId="89" priority="25">
      <formula>AI$12="Customer"</formula>
    </cfRule>
  </conditionalFormatting>
  <conditionalFormatting sqref="AI59:AO66">
    <cfRule type="expression" dxfId="88" priority="24">
      <formula>AI$12="Off System"</formula>
    </cfRule>
  </conditionalFormatting>
  <conditionalFormatting sqref="AR59:AR66">
    <cfRule type="expression" dxfId="87" priority="23">
      <formula>AR$12="Customer"</formula>
    </cfRule>
  </conditionalFormatting>
  <conditionalFormatting sqref="AR59:AR66">
    <cfRule type="expression" dxfId="86" priority="22">
      <formula>AR$12="Off System"</formula>
    </cfRule>
  </conditionalFormatting>
  <conditionalFormatting sqref="S28">
    <cfRule type="expression" dxfId="85" priority="21">
      <formula>OR(S$24="Annualy",S$24="Full Tenor")</formula>
    </cfRule>
  </conditionalFormatting>
  <conditionalFormatting sqref="S79 S59:S73 S81:S82 S45:S48 S36:S43 S34 S30:S32 S22:S28 S50:S57">
    <cfRule type="expression" dxfId="84" priority="20">
      <formula>S$12="Customer"</formula>
    </cfRule>
  </conditionalFormatting>
  <conditionalFormatting sqref="S79 S59:S73 S81:S82 S45:S48 S36:S43 S34 S30:S32 S22:S28 S14:S20 S50:S57">
    <cfRule type="expression" dxfId="83" priority="19">
      <formula>S$12="Off System"</formula>
    </cfRule>
  </conditionalFormatting>
  <conditionalFormatting sqref="S14:S20">
    <cfRule type="expression" dxfId="82" priority="18">
      <formula>S$12="Multifinance"</formula>
    </cfRule>
  </conditionalFormatting>
  <conditionalFormatting sqref="S31:S32">
    <cfRule type="expression" dxfId="81" priority="17">
      <formula>S$30="YES"</formula>
    </cfRule>
  </conditionalFormatting>
  <conditionalFormatting sqref="S82">
    <cfRule type="expression" dxfId="80" priority="16">
      <formula>S$82="Discount Amount (Paid By MF)"</formula>
    </cfRule>
  </conditionalFormatting>
  <conditionalFormatting sqref="S85">
    <cfRule type="expression" dxfId="79" priority="15">
      <formula>S$84="YES"</formula>
    </cfRule>
  </conditionalFormatting>
  <conditionalFormatting sqref="R28">
    <cfRule type="expression" dxfId="78" priority="14">
      <formula>OR(R$24="Annualy",R$24="Full Tenor")</formula>
    </cfRule>
  </conditionalFormatting>
  <conditionalFormatting sqref="R79 R59:R73 R81:R82 R45:R48 R36:R43 R34 R30:R32 R22:R28 R50:R57">
    <cfRule type="expression" dxfId="77" priority="13">
      <formula>R$12="Customer"</formula>
    </cfRule>
  </conditionalFormatting>
  <conditionalFormatting sqref="R79 R59:R73 R81:R82 R45:R48 R36:R43 R34 R30:R32 R22:R28 R14:R20 R50:R57">
    <cfRule type="expression" dxfId="76" priority="12">
      <formula>R$12="Off System"</formula>
    </cfRule>
  </conditionalFormatting>
  <conditionalFormatting sqref="R14:R20">
    <cfRule type="expression" dxfId="75" priority="11">
      <formula>R$12="Multifinance"</formula>
    </cfRule>
  </conditionalFormatting>
  <conditionalFormatting sqref="R31:R32">
    <cfRule type="expression" dxfId="74" priority="10">
      <formula>R$30="YES"</formula>
    </cfRule>
  </conditionalFormatting>
  <conditionalFormatting sqref="R82">
    <cfRule type="expression" dxfId="73" priority="9">
      <formula>R$82="Discount Amount (Paid By MF)"</formula>
    </cfRule>
  </conditionalFormatting>
  <conditionalFormatting sqref="R85">
    <cfRule type="expression" dxfId="72" priority="8">
      <formula>R$84="YES"</formula>
    </cfRule>
  </conditionalFormatting>
  <dataValidations count="16">
    <dataValidation type="custom" errorStyle="information" allowBlank="1" showInputMessage="1" showErrorMessage="1" sqref="AQ31:AR31 C31:AO31">
      <formula1>AND(OR(C$12="Multifinance",C$12="Customer - Multifinance"),C30="NO",ISNUMBER(C31))</formula1>
    </dataValidation>
    <dataValidation type="custom" errorStyle="information" allowBlank="1" showInputMessage="1" showErrorMessage="1" sqref="AQ32:AR32 C32:AO32">
      <formula1>AND(OR(C$12="Multifinance",C$12="Customer - Multifinance"),C30="NO",ISNUMBER(C32))</formula1>
    </dataValidation>
    <dataValidation type="custom" errorStyle="information" allowBlank="1" showInputMessage="1" showErrorMessage="1" sqref="AQ28:AR28 C28:AO28">
      <formula1>AND(OR(C$12="Multifinance",C$12="Customer - Multifinance"),C24&lt;&gt;"Annualy",C24&lt;&gt;"Full Tenor",ISNUMBER(C28))</formula1>
    </dataValidation>
    <dataValidation type="custom" errorStyle="information" allowBlank="1" showInputMessage="1" showErrorMessage="1" sqref="AQ81:AR82 AQ23:AR23 C81:AO82 C23:AO23">
      <formula1>AND(OR(C$12="Multifinance",C$12="Customer - Multifinance"),ISNUMBER(C23))</formula1>
    </dataValidation>
    <dataValidation type="list" errorStyle="information" allowBlank="1" showInputMessage="1" showErrorMessage="1" sqref="AQ12:AR12 C12:AO12">
      <formula1>ListInsuredBy</formula1>
    </dataValidation>
    <dataValidation type="custom" errorStyle="information" allowBlank="1" showInputMessage="1" showErrorMessage="1" sqref="AQ14:AR14 AQ16:AR20 C14:AO14 C16:AO20">
      <formula1>OR(C$12="Customer", C$12="Customer - Multifinance")</formula1>
    </dataValidation>
    <dataValidation type="custom" errorStyle="information" allowBlank="1" showInputMessage="1" showErrorMessage="1" sqref="AQ15:AR15 C15:AO15">
      <formula1>AND(OR(C$12="Customer", C$12="Customer - Multifinance"),ISNUMBER(C$15))</formula1>
    </dataValidation>
    <dataValidation type="custom" errorStyle="information" allowBlank="1" showInputMessage="1" showErrorMessage="1" sqref="AQ27:AR27 C27:AO27">
      <formula1>OR(C$12="Multifinance",C$12="Customer - Multifinance")</formula1>
    </dataValidation>
    <dataValidation type="list" errorStyle="information" allowBlank="1" showInputMessage="1" showErrorMessage="1" sqref="AQ22:AR22 C22:AO22">
      <formula1>ListAssetRegion</formula1>
    </dataValidation>
    <dataValidation type="list" errorStyle="information" allowBlank="1" showInputMessage="1" showErrorMessage="1" sqref="AQ24:AR24 C24:AO24">
      <formula1>ListCoverPeriod</formula1>
    </dataValidation>
    <dataValidation type="list" errorStyle="information" allowBlank="1" showInputMessage="1" showErrorMessage="1" sqref="AQ25:AR25 C25:AO25">
      <formula1>ListPaymentType</formula1>
    </dataValidation>
    <dataValidation type="list" errorStyle="information" allowBlank="1" showInputMessage="1" showErrorMessage="1" sqref="AQ26:AR26 C26:AO26">
      <formula1>ListInscoBranchName</formula1>
    </dataValidation>
    <dataValidation type="list" errorStyle="information" allowBlank="1" showInputMessage="1" showErrorMessage="1" sqref="AQ34:AR34 C34:AO34">
      <formula1>ListInsMainCoverage</formula1>
    </dataValidation>
    <dataValidation type="list" errorStyle="information" allowBlank="1" showInputMessage="1" showErrorMessage="1" sqref="AQ84:AR84 C84:AO84">
      <formula1>"YES,NO"</formula1>
    </dataValidation>
    <dataValidation type="list" allowBlank="1" showInputMessage="1" showErrorMessage="1" sqref="AQ10:AS10 C10:AO10">
      <formula1>"Yes, No, Edit"</formula1>
    </dataValidation>
    <dataValidation errorStyle="information" allowBlank="1" showInputMessage="1" sqref="C85:AF85"/>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errorStyle="information" allowBlank="1" showInputMessage="1" showErrorMessage="1">
          <x14:formula1>
            <xm:f>Master!$CL$2:$CL$3</xm:f>
          </x14:formula1>
          <xm:sqref>AQ36:AR43 AQ30:AR30 C36:AO43 C30:AO30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AS24"/>
  <sheetViews>
    <sheetView workbookViewId="0">
      <pane xSplit="1" topLeftCell="AG1" activePane="topRight" state="frozen"/>
      <selection pane="topRight" activeCell="AG4" sqref="AG4"/>
    </sheetView>
  </sheetViews>
  <sheetFormatPr defaultRowHeight="15" x14ac:dyDescent="0.25"/>
  <cols>
    <col min="1" max="1" width="31.140625" customWidth="1" collapsed="1"/>
    <col min="3" max="18" width="33.7109375" customWidth="1"/>
    <col min="19" max="22" width="33.7109375" customWidth="1" collapsed="1"/>
    <col min="23" max="32" width="33.7109375" customWidth="1"/>
    <col min="33" max="34" width="31.5703125" bestFit="1" customWidth="1" collapsed="1"/>
    <col min="35" max="35" width="27.5703125" customWidth="1" collapsed="1"/>
    <col min="43" max="43" width="31.5703125" bestFit="1" customWidth="1" collapsed="1"/>
  </cols>
  <sheetData>
    <row r="1" spans="1:45" s="1" customFormat="1" x14ac:dyDescent="0.25">
      <c r="A1" s="1" t="s">
        <v>14</v>
      </c>
      <c r="S1" s="1" t="s">
        <v>15</v>
      </c>
      <c r="T1" s="1" t="s">
        <v>15</v>
      </c>
      <c r="U1" s="1" t="s">
        <v>15</v>
      </c>
      <c r="V1" s="1" t="s">
        <v>15</v>
      </c>
      <c r="AG1" s="1" t="s">
        <v>15</v>
      </c>
      <c r="AH1" s="1" t="s">
        <v>15</v>
      </c>
      <c r="AI1" s="1" t="s">
        <v>15</v>
      </c>
      <c r="AJ1" s="1" t="s">
        <v>15</v>
      </c>
      <c r="AK1" s="1" t="s">
        <v>15</v>
      </c>
      <c r="AL1" s="1" t="s">
        <v>15</v>
      </c>
      <c r="AM1" s="1" t="s">
        <v>15</v>
      </c>
      <c r="AN1" s="1" t="s">
        <v>15</v>
      </c>
      <c r="AO1" s="1" t="s">
        <v>15</v>
      </c>
      <c r="AP1" s="1" t="s">
        <v>15</v>
      </c>
      <c r="AQ1" s="1" t="s">
        <v>15</v>
      </c>
      <c r="AR1" s="1" t="s">
        <v>15</v>
      </c>
      <c r="AS1" s="1" t="s">
        <v>15</v>
      </c>
    </row>
    <row r="2" spans="1:45" s="1" customFormat="1" x14ac:dyDescent="0.25">
      <c r="A2" s="1" t="s">
        <v>16</v>
      </c>
      <c r="S2" s="1" t="s">
        <v>17</v>
      </c>
      <c r="T2" s="1" t="s">
        <v>17</v>
      </c>
      <c r="U2" s="1" t="s">
        <v>17</v>
      </c>
      <c r="V2" s="1" t="s">
        <v>17</v>
      </c>
      <c r="AG2" s="1" t="s">
        <v>17</v>
      </c>
      <c r="AH2" s="1" t="s">
        <v>17</v>
      </c>
      <c r="AI2" s="1" t="s">
        <v>17</v>
      </c>
      <c r="AJ2" s="1" t="s">
        <v>17</v>
      </c>
      <c r="AK2" s="1" t="s">
        <v>17</v>
      </c>
      <c r="AL2" s="1" t="s">
        <v>17</v>
      </c>
      <c r="AM2" s="1" t="s">
        <v>17</v>
      </c>
      <c r="AN2" s="1" t="s">
        <v>17</v>
      </c>
      <c r="AO2" s="1" t="s">
        <v>17</v>
      </c>
      <c r="AP2" s="1" t="s">
        <v>17</v>
      </c>
      <c r="AQ2" s="1" t="s">
        <v>17</v>
      </c>
      <c r="AR2" s="1" t="s">
        <v>17</v>
      </c>
      <c r="AS2" s="1" t="s">
        <v>17</v>
      </c>
    </row>
    <row r="3" spans="1:45" s="1" customFormat="1" x14ac:dyDescent="0.25">
      <c r="A3" s="1" t="s">
        <v>18</v>
      </c>
      <c r="S3" s="1" t="s">
        <v>3810</v>
      </c>
      <c r="T3" s="1" t="s">
        <v>3809</v>
      </c>
      <c r="U3" s="1" t="s">
        <v>3811</v>
      </c>
      <c r="V3" s="1" t="s">
        <v>3818</v>
      </c>
      <c r="AG3" s="1" t="str">
        <f>'1.TabCustomerMainData'!AG3</f>
        <v>LOS-002</v>
      </c>
      <c r="AH3" s="1" t="str">
        <f>'1.TabCustomerMainData'!AH3</f>
        <v>LOS-003</v>
      </c>
      <c r="AI3" s="1" t="str">
        <f>'1.TabCustomerMainData'!AI3</f>
        <v>LOS-004</v>
      </c>
      <c r="AJ3" s="1" t="str">
        <f>'1.TabCustomerMainData'!AJ3</f>
        <v>LOS-005</v>
      </c>
      <c r="AK3" s="1" t="str">
        <f>'1.TabCustomerMainData'!AK3</f>
        <v>LOS-006</v>
      </c>
      <c r="AL3" s="1" t="str">
        <f>'1.TabCustomerMainData'!AL3</f>
        <v>LOS-007</v>
      </c>
      <c r="AM3" s="1" t="str">
        <f>'1.TabCustomerMainData'!AM3</f>
        <v>LOS-008</v>
      </c>
      <c r="AN3" s="1" t="str">
        <f>'1.TabCustomerMainData'!AN3</f>
        <v>LOS-009</v>
      </c>
      <c r="AO3" s="1" t="str">
        <f>'1.TabCustomerMainData'!AO3</f>
        <v>LOS-010</v>
      </c>
      <c r="AQ3" s="1" t="str">
        <f>'1.TabCustomerMainData'!AQ3</f>
        <v>LOS-019</v>
      </c>
      <c r="AR3" s="1" t="str">
        <f>'1.TabCustomerMainData'!AR3</f>
        <v>LOS-020</v>
      </c>
      <c r="AS3" s="1" t="str">
        <f>'1.TabCustomerMainData'!AS3</f>
        <v>LOS-022</v>
      </c>
    </row>
    <row r="4" spans="1:45" s="1" customFormat="1" x14ac:dyDescent="0.25">
      <c r="A4" s="1" t="s">
        <v>540</v>
      </c>
      <c r="S4" s="1">
        <f t="shared" ref="S4:AH4" si="0">IF(AND(S12="NO"),COUNTIFS($A12:$A12,"*$*",S12:S12,""),IF(AND(S12="YES",OR(S14="Full Paid in Advance",S14="Full Capitalized"),S19="YES PARTIAL"),COUNTIFS($A12:$A14,"*$*",S12:S14,"")+COUNTIFS($A18:$A23,"*$*",S18:S23,""),IF(AND(S12="YES",S14="Paid in Advance &amp; Capitalized Mix",S19="YES PARTIAL"),COUNTIFS($A12:$A23,"*$*",S12:S23,""),IF(AND(S12="YES",S14="Paid in Advance &amp; Capitalized Mix",OR(S19="YES",S19="NO")),COUNTIFS($A12:$A20,"*$*",S12:S20,"")+COUNTIFS($A23:$A23,"*$*",S23:S23,""),IF(AND(S12="YES",OR(S14="Full Paid in Advance",S14="Full Capitalized"),OR(S19="YES",S19="NO")),COUNTIFS($A12:$A14,"*$*",S12:S14,"")+COUNTIFS($A18:$A20,"*$*",S18:S20,"")+COUNTIFS($A23:$A23,"*$*",S23:S23,""))))))</f>
        <v>2</v>
      </c>
      <c r="T4" s="1">
        <f t="shared" si="0"/>
        <v>0</v>
      </c>
      <c r="U4" s="1">
        <f t="shared" si="0"/>
        <v>0</v>
      </c>
      <c r="V4" s="1">
        <f t="shared" si="0"/>
        <v>0</v>
      </c>
      <c r="AG4" s="1">
        <f t="shared" si="0"/>
        <v>0</v>
      </c>
      <c r="AH4" s="1">
        <f t="shared" si="0"/>
        <v>0</v>
      </c>
      <c r="AI4" s="1">
        <f t="shared" ref="AI4:AO4" si="1">IF(AND(AI12="NO"),COUNTIFS($A12:$A12,"*$*",AI12:AI12,""),IF(AND(AI12="YES",OR(AI14="Full Paid in Advance",AI14="Full Capitalized"),AI19="YES PARTIAL"),COUNTIFS($A12:$A14,"*$*",AI12:AI14,"")+COUNTIFS($A18:$A23,"*$*",AI18:AI23,""),IF(AND(AI12="YES",AI14="Paid in Advance &amp; Capitalized Mix",AI19="YES PARTIAL"),COUNTIFS($A12:$A23,"*$*",AI12:AI23,""),IF(AND(AI12="YES",AI14="Paid in Advance &amp; Capitalized Mix",OR(AI19="YES",AI19="NO")),COUNTIFS($A12:$A20,"*$*",AI12:AI20,"")+COUNTIFS($A23:$A23,"*$*",AI23:AI23,""),IF(AND(AI12="YES",OR(AI14="Full Paid in Advance",AI14="Full Capitalized"),OR(AI19="YES",AI19="NO")),COUNTIFS($A12:$A14,"*$*",AI12:AI14,"")+COUNTIFS($A18:$A20,"*$*",AI18:AI20,"")+COUNTIFS($A23:$A23,"*$*",AI23:AI23,""))))))</f>
        <v>0</v>
      </c>
      <c r="AJ4" s="1">
        <f t="shared" si="1"/>
        <v>0</v>
      </c>
      <c r="AK4" s="1">
        <f t="shared" si="1"/>
        <v>0</v>
      </c>
      <c r="AL4" s="1">
        <f t="shared" si="1"/>
        <v>0</v>
      </c>
      <c r="AM4" s="1">
        <f t="shared" si="1"/>
        <v>0</v>
      </c>
      <c r="AN4" s="1">
        <f t="shared" si="1"/>
        <v>0</v>
      </c>
      <c r="AO4" s="1">
        <f t="shared" si="1"/>
        <v>0</v>
      </c>
      <c r="AQ4" s="1">
        <f>IF(AND(AQ12="NO"),COUNTIFS($A12:$A12,"*$*",AQ12:AQ12,""),IF(AND(AQ12="YES",OR(AQ14="Full Paid in Advance",AQ14="Full Capitalized"),AQ19="YES PARTIAL"),COUNTIFS($A12:$A14,"*$*",AQ12:AQ14,"")+COUNTIFS($A18:$A23,"*$*",AQ18:AQ23,""),IF(AND(AQ12="YES",AQ14="Paid in Advance &amp; Capitalized Mix",AQ19="YES PARTIAL"),COUNTIFS($A12:$A23,"*$*",AQ12:AQ23,""),IF(AND(AQ12="YES",AQ14="Paid in Advance &amp; Capitalized Mix",OR(AQ19="YES",AQ19="NO")),COUNTIFS($A12:$A20,"*$*",AQ12:AQ20,"")+COUNTIFS($A23:$A23,"*$*",AQ23:AQ23,""),IF(AND(AQ12="YES",OR(AQ14="Full Paid in Advance",AQ14="Full Capitalized"),OR(AQ19="YES",AQ19="NO")),COUNTIFS($A12:$A14,"*$*",AQ12:AQ14,"")+COUNTIFS($A18:$A20,"*$*",AQ18:AQ20,"")+COUNTIFS($A23:$A23,"*$*",AQ23:AQ23,""))))))</f>
        <v>0</v>
      </c>
      <c r="AR4" s="1">
        <f t="shared" ref="AR4" si="2">IF(AND(AR12="NO"),COUNTIFS($A12:$A12,"*$*",AR12:AR12,""),IF(AND(AR12="YES",OR(AR14="Full Paid in Advance",AR14="Full Capitalized"),AR19="YES PARTIAL"),COUNTIFS($A12:$A14,"*$*",AR12:AR14,"")+COUNTIFS($A18:$A23,"*$*",AR18:AR23,""),IF(AND(AR12="YES",AR14="Paid in Advance &amp; Capitalized Mix",AR19="YES PARTIAL"),COUNTIFS($A12:$A23,"*$*",AR12:AR23,""),IF(AND(AR12="YES",AR14="Paid in Advance &amp; Capitalized Mix",OR(AR19="YES",AR19="NO")),COUNTIFS($A12:$A20,"*$*",AR12:AR20,"")+COUNTIFS($A23:$A23,"*$*",AR23:AR23,""),IF(AND(AR12="YES",OR(AR14="Full Paid in Advance",AR14="Full Capitalized"),OR(AR19="YES",AR19="NO")),COUNTIFS($A12:$A14,"*$*",AR12:AR14,"")+COUNTIFS($A18:$A20,"*$*",AR18:AR20,"")+COUNTIFS($A23:$A23,"*$*",AR23:AR23,""))))))</f>
        <v>0</v>
      </c>
      <c r="AS4" s="1">
        <v>0</v>
      </c>
    </row>
    <row r="5" spans="1:45" s="1" customFormat="1" x14ac:dyDescent="0.25"/>
    <row r="6" spans="1:45" s="1" customFormat="1" x14ac:dyDescent="0.25"/>
    <row r="7" spans="1:45" s="1" customFormat="1" x14ac:dyDescent="0.25"/>
    <row r="8" spans="1:45" s="1" customFormat="1" x14ac:dyDescent="0.25">
      <c r="A8" s="1" t="s">
        <v>47</v>
      </c>
      <c r="S8" s="1" t="str">
        <f>'1.TabCustomerMainData'!G$13</f>
        <v>app1</v>
      </c>
      <c r="T8" s="1" t="str">
        <f>'1.TabCustomerMainData'!H$13</f>
        <v>app1</v>
      </c>
      <c r="U8" s="1" t="str">
        <f>'1.TabCustomerMainData'!I$13</f>
        <v>app1</v>
      </c>
      <c r="V8" s="1" t="str">
        <f>'1.TabCustomerMainData'!J$13</f>
        <v>app1</v>
      </c>
      <c r="AG8" s="1" t="str">
        <f>'1.TabCustomerMainData'!AG$13</f>
        <v>app2</v>
      </c>
      <c r="AH8" s="1" t="str">
        <f>'1.TabCustomerMainData'!AH$13</f>
        <v>app3</v>
      </c>
      <c r="AI8" s="1" t="str">
        <f>'1.TabCustomerMainData'!AI$13</f>
        <v>app4</v>
      </c>
      <c r="AJ8" s="1" t="str">
        <f>'1.TabCustomerMainData'!AJ$13</f>
        <v>app5</v>
      </c>
      <c r="AK8" s="1" t="str">
        <f>'1.TabCustomerMainData'!AK$13</f>
        <v>app6</v>
      </c>
      <c r="AL8" s="1" t="str">
        <f>'1.TabCustomerMainData'!AL$13</f>
        <v>app7</v>
      </c>
      <c r="AM8" s="1" t="str">
        <f>'1.TabCustomerMainData'!AM$13</f>
        <v>app8</v>
      </c>
      <c r="AN8" s="1" t="str">
        <f>'1.TabCustomerMainData'!AN$13</f>
        <v>app9</v>
      </c>
      <c r="AO8" s="1" t="str">
        <f>'1.TabCustomerMainData'!AO$13</f>
        <v>app10</v>
      </c>
      <c r="AQ8" s="1" t="str">
        <f>'1.TabCustomerMainData'!AQ$13</f>
        <v>app2</v>
      </c>
      <c r="AR8" s="1" t="str">
        <f>'1.TabCustomerMainData'!AR$13</f>
        <v>app10</v>
      </c>
      <c r="AS8" s="1" t="str">
        <f>'1.TabCustomerMainData'!AS$13</f>
        <v>app22</v>
      </c>
    </row>
    <row r="9" spans="1:45" s="1" customFormat="1" x14ac:dyDescent="0.25">
      <c r="A9" s="25" t="s">
        <v>36</v>
      </c>
    </row>
    <row r="10" spans="1:45" s="1" customFormat="1" x14ac:dyDescent="0.25">
      <c r="A10" s="1" t="s">
        <v>43</v>
      </c>
      <c r="S10" s="1" t="str">
        <f>'1.TabCustomerMainData'!$H$10</f>
        <v>No</v>
      </c>
      <c r="T10" s="1" t="str">
        <f>'1.TabCustomerMainData'!$H$10</f>
        <v>No</v>
      </c>
      <c r="U10" s="1" t="str">
        <f>'1.TabCustomerMainData'!$H$10</f>
        <v>No</v>
      </c>
      <c r="V10" s="1" t="str">
        <f>'1.TabCustomerMainData'!$H$10</f>
        <v>No</v>
      </c>
      <c r="AG10" s="1" t="str">
        <f>'1.TabCustomerMainData'!$H$10</f>
        <v>No</v>
      </c>
      <c r="AH10" s="1" t="str">
        <f>'1.TabCustomerMainData'!$H$10</f>
        <v>No</v>
      </c>
      <c r="AI10" s="1" t="str">
        <f>'1.TabCustomerMainData'!$H$10</f>
        <v>No</v>
      </c>
      <c r="AJ10" s="1" t="str">
        <f>'1.TabCustomerMainData'!$H$10</f>
        <v>No</v>
      </c>
      <c r="AK10" s="1" t="str">
        <f>'1.TabCustomerMainData'!$H$10</f>
        <v>No</v>
      </c>
      <c r="AL10" s="1" t="str">
        <f>'1.TabCustomerMainData'!$H$10</f>
        <v>No</v>
      </c>
      <c r="AM10" s="1" t="str">
        <f>'1.TabCustomerMainData'!$H$10</f>
        <v>No</v>
      </c>
      <c r="AN10" s="1" t="str">
        <f>'1.TabCustomerMainData'!$H$10</f>
        <v>No</v>
      </c>
      <c r="AO10" s="1" t="str">
        <f>'1.TabCustomerMainData'!$H$10</f>
        <v>No</v>
      </c>
      <c r="AQ10" s="1" t="str">
        <f>'1.TabCustomerMainData'!$H$10</f>
        <v>No</v>
      </c>
      <c r="AR10" s="1" t="str">
        <f>'1.TabCustomerMainData'!$H$10</f>
        <v>No</v>
      </c>
      <c r="AS10" s="1" t="s">
        <v>13</v>
      </c>
    </row>
    <row r="11" spans="1:45" s="98" customFormat="1" x14ac:dyDescent="0.25">
      <c r="A11" s="98" t="s">
        <v>657</v>
      </c>
    </row>
    <row r="12" spans="1:45" s="1" customFormat="1" x14ac:dyDescent="0.25">
      <c r="A12" s="47" t="s">
        <v>658</v>
      </c>
      <c r="S12" s="1" t="s">
        <v>398</v>
      </c>
      <c r="T12" s="1" t="s">
        <v>398</v>
      </c>
      <c r="U12" s="1" t="s">
        <v>398</v>
      </c>
      <c r="V12" s="1" t="s">
        <v>398</v>
      </c>
      <c r="AG12" s="1" t="s">
        <v>398</v>
      </c>
      <c r="AH12" s="1" t="s">
        <v>398</v>
      </c>
      <c r="AI12" s="1" t="s">
        <v>397</v>
      </c>
      <c r="AJ12" s="1" t="s">
        <v>398</v>
      </c>
      <c r="AK12" s="1" t="s">
        <v>398</v>
      </c>
      <c r="AL12" s="1" t="s">
        <v>398</v>
      </c>
      <c r="AM12" s="1" t="s">
        <v>398</v>
      </c>
      <c r="AN12" s="1" t="s">
        <v>398</v>
      </c>
      <c r="AO12" s="1" t="s">
        <v>398</v>
      </c>
      <c r="AQ12" s="1" t="s">
        <v>398</v>
      </c>
      <c r="AR12" s="1" t="s">
        <v>398</v>
      </c>
    </row>
    <row r="13" spans="1:45" s="1" customFormat="1" x14ac:dyDescent="0.25">
      <c r="A13" s="48" t="s">
        <v>659</v>
      </c>
      <c r="T13" s="1" t="s">
        <v>660</v>
      </c>
      <c r="U13" s="1" t="s">
        <v>660</v>
      </c>
      <c r="V13" s="1" t="s">
        <v>660</v>
      </c>
      <c r="AG13" s="1" t="s">
        <v>660</v>
      </c>
      <c r="AH13" s="1" t="s">
        <v>660</v>
      </c>
      <c r="AI13" s="1" t="s">
        <v>660</v>
      </c>
      <c r="AJ13" s="1" t="s">
        <v>660</v>
      </c>
      <c r="AK13" s="1" t="s">
        <v>660</v>
      </c>
      <c r="AL13" s="1" t="s">
        <v>660</v>
      </c>
      <c r="AM13" s="1" t="s">
        <v>660</v>
      </c>
      <c r="AN13" s="1" t="s">
        <v>660</v>
      </c>
      <c r="AO13" s="1" t="s">
        <v>660</v>
      </c>
      <c r="AQ13" s="1" t="s">
        <v>660</v>
      </c>
      <c r="AR13" s="1" t="s">
        <v>660</v>
      </c>
    </row>
    <row r="14" spans="1:45" s="1" customFormat="1" x14ac:dyDescent="0.25">
      <c r="A14" s="48" t="s">
        <v>661</v>
      </c>
      <c r="S14" s="1" t="s">
        <v>662</v>
      </c>
      <c r="T14" s="1" t="s">
        <v>662</v>
      </c>
      <c r="U14" s="1" t="s">
        <v>662</v>
      </c>
      <c r="V14" s="1" t="s">
        <v>662</v>
      </c>
      <c r="AG14" s="1" t="s">
        <v>663</v>
      </c>
      <c r="AH14" s="1" t="s">
        <v>664</v>
      </c>
      <c r="AI14" s="1" t="s">
        <v>664</v>
      </c>
      <c r="AJ14" s="1" t="s">
        <v>662</v>
      </c>
      <c r="AK14" s="1" t="s">
        <v>664</v>
      </c>
      <c r="AL14" s="1" t="s">
        <v>662</v>
      </c>
      <c r="AM14" s="1" t="s">
        <v>663</v>
      </c>
      <c r="AN14" s="1" t="s">
        <v>664</v>
      </c>
      <c r="AO14" s="1" t="s">
        <v>664</v>
      </c>
      <c r="AQ14" s="1" t="s">
        <v>663</v>
      </c>
      <c r="AR14" s="1" t="s">
        <v>664</v>
      </c>
    </row>
    <row r="15" spans="1:45" s="1" customFormat="1" x14ac:dyDescent="0.25">
      <c r="A15" s="48" t="s">
        <v>665</v>
      </c>
      <c r="C15" s="29"/>
      <c r="D15" s="29"/>
      <c r="E15" s="29"/>
      <c r="F15" s="29"/>
      <c r="G15" s="29"/>
      <c r="H15" s="29"/>
      <c r="I15" s="29"/>
      <c r="J15" s="29"/>
      <c r="K15" s="29"/>
      <c r="L15" s="29"/>
      <c r="M15" s="29"/>
      <c r="N15" s="29"/>
      <c r="O15" s="29"/>
      <c r="P15" s="29"/>
      <c r="Q15" s="29"/>
      <c r="R15" s="29"/>
      <c r="S15" s="29"/>
      <c r="T15" s="29">
        <v>0.3</v>
      </c>
      <c r="U15" s="29">
        <v>0.3</v>
      </c>
      <c r="V15" s="29">
        <v>0.3</v>
      </c>
      <c r="W15" s="29"/>
      <c r="X15" s="29"/>
      <c r="Y15" s="29"/>
      <c r="Z15" s="29"/>
      <c r="AA15" s="29"/>
      <c r="AB15" s="29"/>
      <c r="AC15" s="29"/>
      <c r="AD15" s="29"/>
      <c r="AE15" s="29"/>
      <c r="AF15" s="29"/>
      <c r="AG15" s="29">
        <v>1.3</v>
      </c>
      <c r="AH15" s="29">
        <v>0.4</v>
      </c>
      <c r="AI15" s="29">
        <v>0.4</v>
      </c>
      <c r="AJ15" s="29">
        <v>0.4</v>
      </c>
      <c r="AK15" s="29">
        <v>0.6</v>
      </c>
      <c r="AL15" s="29">
        <v>0.4</v>
      </c>
      <c r="AM15" s="29">
        <v>0.4</v>
      </c>
      <c r="AN15" s="29">
        <v>0.4</v>
      </c>
      <c r="AO15" s="29">
        <v>0.4</v>
      </c>
      <c r="AQ15" s="29">
        <v>1.3</v>
      </c>
      <c r="AR15" s="29">
        <v>0.4</v>
      </c>
    </row>
    <row r="16" spans="1:45" s="1" customFormat="1" x14ac:dyDescent="0.25">
      <c r="A16" s="1" t="s">
        <v>210</v>
      </c>
    </row>
    <row r="17" spans="1:44" s="98" customFormat="1" x14ac:dyDescent="0.25">
      <c r="A17" s="98" t="s">
        <v>666</v>
      </c>
    </row>
    <row r="18" spans="1:44" s="1" customFormat="1" x14ac:dyDescent="0.25">
      <c r="A18" s="48" t="s">
        <v>667</v>
      </c>
      <c r="S18" s="1" t="s">
        <v>398</v>
      </c>
      <c r="T18" s="1" t="s">
        <v>397</v>
      </c>
      <c r="U18" s="1" t="s">
        <v>398</v>
      </c>
      <c r="V18" s="1" t="s">
        <v>398</v>
      </c>
      <c r="AG18" s="1" t="s">
        <v>398</v>
      </c>
      <c r="AH18" s="1" t="s">
        <v>398</v>
      </c>
      <c r="AI18" s="1" t="s">
        <v>398</v>
      </c>
      <c r="AJ18" s="1" t="s">
        <v>398</v>
      </c>
      <c r="AK18" s="1" t="s">
        <v>398</v>
      </c>
      <c r="AL18" s="1" t="s">
        <v>398</v>
      </c>
      <c r="AM18" s="1" t="s">
        <v>398</v>
      </c>
      <c r="AN18" s="1" t="s">
        <v>398</v>
      </c>
      <c r="AO18" s="1" t="s">
        <v>398</v>
      </c>
      <c r="AQ18" s="1" t="s">
        <v>398</v>
      </c>
      <c r="AR18" s="1" t="s">
        <v>398</v>
      </c>
    </row>
    <row r="19" spans="1:44" s="1" customFormat="1" x14ac:dyDescent="0.25">
      <c r="A19" s="48" t="s">
        <v>668</v>
      </c>
      <c r="S19" s="1" t="s">
        <v>397</v>
      </c>
      <c r="T19" s="1" t="s">
        <v>397</v>
      </c>
      <c r="U19" s="1" t="s">
        <v>397</v>
      </c>
      <c r="V19" s="1" t="s">
        <v>397</v>
      </c>
      <c r="AG19" s="1" t="s">
        <v>397</v>
      </c>
      <c r="AH19" s="1" t="s">
        <v>397</v>
      </c>
      <c r="AI19" s="1" t="s">
        <v>397</v>
      </c>
      <c r="AJ19" s="1" t="s">
        <v>398</v>
      </c>
      <c r="AK19" s="1" t="s">
        <v>398</v>
      </c>
      <c r="AL19" s="1" t="s">
        <v>398</v>
      </c>
      <c r="AM19" s="1" t="s">
        <v>397</v>
      </c>
      <c r="AN19" s="1" t="s">
        <v>397</v>
      </c>
      <c r="AO19" s="1" t="s">
        <v>397</v>
      </c>
      <c r="AQ19" s="1" t="s">
        <v>397</v>
      </c>
      <c r="AR19" s="1" t="s">
        <v>397</v>
      </c>
    </row>
    <row r="20" spans="1:44" s="1" customFormat="1" x14ac:dyDescent="0.25">
      <c r="A20" s="48" t="s">
        <v>669</v>
      </c>
      <c r="S20" s="1" t="s">
        <v>398</v>
      </c>
      <c r="T20" s="1" t="s">
        <v>397</v>
      </c>
      <c r="U20" s="1" t="s">
        <v>398</v>
      </c>
      <c r="V20" s="1" t="s">
        <v>398</v>
      </c>
      <c r="AG20" s="1" t="s">
        <v>397</v>
      </c>
      <c r="AH20" s="1" t="s">
        <v>397</v>
      </c>
      <c r="AI20" s="1" t="s">
        <v>397</v>
      </c>
      <c r="AJ20" s="1" t="s">
        <v>397</v>
      </c>
      <c r="AK20" s="1" t="s">
        <v>398</v>
      </c>
      <c r="AL20" s="1" t="s">
        <v>398</v>
      </c>
      <c r="AM20" s="1" t="s">
        <v>397</v>
      </c>
      <c r="AN20" s="1" t="s">
        <v>397</v>
      </c>
      <c r="AO20" s="1" t="s">
        <v>397</v>
      </c>
      <c r="AQ20" s="1" t="s">
        <v>397</v>
      </c>
      <c r="AR20" s="1" t="s">
        <v>397</v>
      </c>
    </row>
    <row r="21" spans="1:44" s="1" customFormat="1" x14ac:dyDescent="0.25">
      <c r="A21" s="48" t="s">
        <v>670</v>
      </c>
      <c r="C21"/>
      <c r="D21"/>
      <c r="E21"/>
      <c r="F21"/>
      <c r="G21"/>
      <c r="H21"/>
      <c r="I21"/>
      <c r="J21"/>
      <c r="K21"/>
      <c r="L21"/>
      <c r="M21"/>
      <c r="N21"/>
      <c r="O21"/>
      <c r="P21"/>
      <c r="Q21"/>
      <c r="R21"/>
      <c r="S21" t="s">
        <v>671</v>
      </c>
      <c r="T21" t="s">
        <v>671</v>
      </c>
      <c r="U21" t="s">
        <v>671</v>
      </c>
      <c r="V21" t="s">
        <v>671</v>
      </c>
      <c r="W21"/>
      <c r="X21"/>
      <c r="Y21"/>
      <c r="Z21"/>
      <c r="AA21"/>
      <c r="AB21"/>
      <c r="AC21"/>
      <c r="AD21"/>
      <c r="AE21"/>
      <c r="AF21"/>
      <c r="AG21" t="s">
        <v>216</v>
      </c>
      <c r="AH21" t="s">
        <v>216</v>
      </c>
      <c r="AI21" t="s">
        <v>216</v>
      </c>
      <c r="AJ21" t="s">
        <v>216</v>
      </c>
      <c r="AK21" t="s">
        <v>216</v>
      </c>
      <c r="AL21" t="s">
        <v>216</v>
      </c>
      <c r="AM21" t="s">
        <v>216</v>
      </c>
      <c r="AN21" t="s">
        <v>216</v>
      </c>
      <c r="AO21" t="s">
        <v>216</v>
      </c>
      <c r="AQ21" t="s">
        <v>216</v>
      </c>
      <c r="AR21" t="s">
        <v>216</v>
      </c>
    </row>
    <row r="22" spans="1:44" s="98" customFormat="1" x14ac:dyDescent="0.25">
      <c r="A22" s="98" t="s">
        <v>672</v>
      </c>
    </row>
    <row r="23" spans="1:44" s="1" customFormat="1" x14ac:dyDescent="0.25">
      <c r="A23" s="48" t="s">
        <v>673</v>
      </c>
      <c r="C23" s="20"/>
      <c r="D23" s="20"/>
      <c r="E23" s="20"/>
      <c r="F23" s="20"/>
      <c r="G23" s="20"/>
      <c r="H23" s="20"/>
      <c r="I23" s="20"/>
      <c r="J23" s="20"/>
      <c r="K23" s="20"/>
      <c r="L23" s="20"/>
      <c r="M23" s="20"/>
      <c r="N23" s="20"/>
      <c r="O23" s="20"/>
      <c r="P23" s="20"/>
      <c r="Q23" s="20"/>
      <c r="R23" s="20"/>
      <c r="S23" s="20"/>
      <c r="T23" s="20">
        <v>600000</v>
      </c>
      <c r="U23" s="20">
        <v>600000</v>
      </c>
      <c r="V23" s="20">
        <v>600000</v>
      </c>
      <c r="W23" s="20"/>
      <c r="X23" s="20"/>
      <c r="Y23" s="20"/>
      <c r="Z23" s="20"/>
      <c r="AA23" s="20"/>
      <c r="AB23" s="20"/>
      <c r="AC23" s="20"/>
      <c r="AD23" s="20"/>
      <c r="AE23" s="20"/>
      <c r="AF23" s="20"/>
      <c r="AG23" s="20">
        <v>600000</v>
      </c>
      <c r="AH23" s="20">
        <v>600000</v>
      </c>
      <c r="AI23" s="20">
        <v>600000</v>
      </c>
      <c r="AJ23" s="20">
        <v>600000</v>
      </c>
      <c r="AK23" s="20">
        <v>600000</v>
      </c>
      <c r="AL23" s="20">
        <v>600000</v>
      </c>
      <c r="AM23" s="20">
        <v>600000</v>
      </c>
      <c r="AN23" s="20">
        <v>600000</v>
      </c>
      <c r="AO23" s="20">
        <v>600000</v>
      </c>
      <c r="AQ23" s="20">
        <v>600000</v>
      </c>
      <c r="AR23" s="20">
        <v>600000</v>
      </c>
    </row>
    <row r="24" spans="1:44" x14ac:dyDescent="0.25">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row>
  </sheetData>
  <conditionalFormatting sqref="C13:R16 A16 C23:R23 C18:R21 T18:T21 T23 T13:T16 V18:XFD21 V23:XFD23 V13:XFD16">
    <cfRule type="expression" dxfId="71" priority="17">
      <formula>A$12="NO"</formula>
    </cfRule>
  </conditionalFormatting>
  <conditionalFormatting sqref="C15:R15 T15 V15:XFD15">
    <cfRule type="expression" dxfId="70" priority="16">
      <formula>AND(C$14&lt;&gt;"Paid in Advance &amp; Capitalized Mix",C$14&lt;&gt;"",C$14&lt;&gt;"Premium Payment Method")</formula>
    </cfRule>
  </conditionalFormatting>
  <conditionalFormatting sqref="C21:R21 T21 V21:XFD21">
    <cfRule type="expression" dxfId="69" priority="15">
      <formula>AND(C$19&lt;&gt;"YES PARTIAL",C$19&lt;&gt;"",C$19&lt;&gt;"Subject Guarantor")</formula>
    </cfRule>
  </conditionalFormatting>
  <conditionalFormatting sqref="A13:A15">
    <cfRule type="expression" dxfId="68" priority="14">
      <formula>A$12="NO"</formula>
    </cfRule>
  </conditionalFormatting>
  <conditionalFormatting sqref="A15">
    <cfRule type="expression" dxfId="67" priority="13">
      <formula>AND(A$14&lt;&gt;"Paid in Advance &amp; Capitalized Mix",A$14&lt;&gt;"",A$14&lt;&gt;"Premium Payment Method")</formula>
    </cfRule>
  </conditionalFormatting>
  <conditionalFormatting sqref="A18:A21">
    <cfRule type="expression" dxfId="66" priority="12">
      <formula>A$12="NO"</formula>
    </cfRule>
  </conditionalFormatting>
  <conditionalFormatting sqref="A21">
    <cfRule type="expression" dxfId="65" priority="11">
      <formula>AND(A$19&lt;&gt;"YES PARTIAL",A$19&lt;&gt;"",A$19&lt;&gt;"Subject Guarantor")</formula>
    </cfRule>
  </conditionalFormatting>
  <conditionalFormatting sqref="A23">
    <cfRule type="expression" dxfId="64" priority="10">
      <formula>A$12="NO"</formula>
    </cfRule>
  </conditionalFormatting>
  <conditionalFormatting sqref="S18:S21 S23 S13:S16">
    <cfRule type="expression" dxfId="63" priority="9">
      <formula>S$12="NO"</formula>
    </cfRule>
  </conditionalFormatting>
  <conditionalFormatting sqref="S15">
    <cfRule type="expression" dxfId="62" priority="8">
      <formula>AND(S$14&lt;&gt;"Paid in Advance &amp; Capitalized Mix",S$14&lt;&gt;"",S$14&lt;&gt;"Premium Payment Method")</formula>
    </cfRule>
  </conditionalFormatting>
  <conditionalFormatting sqref="S21">
    <cfRule type="expression" dxfId="61" priority="7">
      <formula>AND(S$19&lt;&gt;"YES PARTIAL",S$19&lt;&gt;"",S$19&lt;&gt;"Subject Guarantor")</formula>
    </cfRule>
  </conditionalFormatting>
  <conditionalFormatting sqref="U18:U21 U23 U13:U16">
    <cfRule type="expression" dxfId="60" priority="6">
      <formula>U$12="NO"</formula>
    </cfRule>
  </conditionalFormatting>
  <conditionalFormatting sqref="U15">
    <cfRule type="expression" dxfId="59" priority="5">
      <formula>AND(U$14&lt;&gt;"Paid in Advance &amp; Capitalized Mix",U$14&lt;&gt;"",U$14&lt;&gt;"Premium Payment Method")</formula>
    </cfRule>
  </conditionalFormatting>
  <conditionalFormatting sqref="U21">
    <cfRule type="expression" dxfId="58" priority="4">
      <formula>AND(U$19&lt;&gt;"YES PARTIAL",U$19&lt;&gt;"",U$19&lt;&gt;"Subject Guarantor")</formula>
    </cfRule>
  </conditionalFormatting>
  <dataValidations count="8">
    <dataValidation type="custom" errorStyle="information" allowBlank="1" showInputMessage="1" showErrorMessage="1" sqref="AQ23:AR23 C23:AO23">
      <formula1>AND(C12="YES",ISNUMBER(C23))</formula1>
    </dataValidation>
    <dataValidation type="list" errorStyle="information" allowBlank="1" showInputMessage="1" showErrorMessage="1" sqref="AQ12:AR12 C12:AO12">
      <formula1>"YES,NO"</formula1>
    </dataValidation>
    <dataValidation type="custom" errorStyle="information" allowBlank="1" showInputMessage="1" showErrorMessage="1" sqref="AQ15:AR15 C15:AO15">
      <formula1>AND(C14="Paid in Advance &amp; Capitalized Mix",C12="YES")</formula1>
    </dataValidation>
    <dataValidation type="custom" errorStyle="information" allowBlank="1" showInputMessage="1" showErrorMessage="1" sqref="AQ16:AR16 C16:AO16">
      <formula1>C12="YES"</formula1>
    </dataValidation>
    <dataValidation type="list" errorStyle="information" allowBlank="1" showInputMessage="1" showErrorMessage="1" sqref="AQ13:AR13 C13:AO13">
      <formula1>ListLifeInscoBranchName</formula1>
    </dataValidation>
    <dataValidation type="list" errorStyle="information" allowBlank="1" showInputMessage="1" showErrorMessage="1" sqref="AQ14:AR14 C14:AO14">
      <formula1>ListPremiumPaymentMethod</formula1>
    </dataValidation>
    <dataValidation type="list" allowBlank="1" showInputMessage="1" showErrorMessage="1" sqref="AQ10:AS10 C10:AO10">
      <formula1>"Yes, No, Edit"</formula1>
    </dataValidation>
    <dataValidation type="custom" errorStyle="information" allowBlank="1" showInputMessage="1" showErrorMessage="1" sqref="AQ21:AR21 C21:AO21">
      <formula1>AND($T$12="YES",C19="YES PARTIAL")</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x14:formula1>
            <xm:f>Master!$CL$2:$CL$3</xm:f>
          </x14:formula1>
          <xm:sqref>AQ20:AR20 AQ18:AR18 C18:AO18 C20:AO20</xm:sqref>
        </x14:dataValidation>
        <x14:dataValidation type="list" errorStyle="information" allowBlank="1" showInputMessage="1" showErrorMessage="1">
          <x14:formula1>
            <xm:f>Master!$CL$2:$CL$4</xm:f>
          </x14:formula1>
          <xm:sqref>AQ19:AR19 C19:AO19</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AU73"/>
  <sheetViews>
    <sheetView topLeftCell="AD1" zoomScale="70" zoomScaleNormal="70" workbookViewId="0">
      <selection activeCell="AF4" sqref="AF4"/>
    </sheetView>
  </sheetViews>
  <sheetFormatPr defaultColWidth="9.140625" defaultRowHeight="15" x14ac:dyDescent="0.25"/>
  <cols>
    <col min="1" max="1" width="43" bestFit="1" customWidth="1" collapsed="1"/>
    <col min="2" max="2" width="0" hidden="1" customWidth="1"/>
    <col min="3" max="20" width="47.42578125" hidden="1" customWidth="1"/>
    <col min="21" max="23" width="47.42578125" bestFit="1" customWidth="1" collapsed="1"/>
    <col min="24" max="32" width="47.42578125" customWidth="1"/>
    <col min="33" max="34" width="30.7109375" customWidth="1" collapsed="1"/>
    <col min="35" max="35" width="15.5703125" customWidth="1" collapsed="1"/>
    <col min="36" max="36" width="17.28515625" customWidth="1" collapsed="1"/>
    <col min="37" max="37" width="11.85546875" customWidth="1" collapsed="1"/>
    <col min="38" max="38" width="14.28515625" customWidth="1" collapsed="1"/>
    <col min="39" max="39" width="19" customWidth="1" collapsed="1"/>
    <col min="40" max="40" width="12.42578125" customWidth="1" collapsed="1"/>
    <col min="41" max="41" width="13.28515625" customWidth="1" collapsed="1"/>
    <col min="42" max="42" width="9.140625" collapsed="1"/>
    <col min="43" max="43" width="30.7109375" customWidth="1" collapsed="1"/>
    <col min="44" max="44" width="15.28515625" customWidth="1" collapsed="1"/>
    <col min="45" max="45" width="9.140625" collapsed="1"/>
    <col min="48" max="16384" width="9.140625" collapsed="1"/>
  </cols>
  <sheetData>
    <row r="1" spans="1:45" s="1" customFormat="1" x14ac:dyDescent="0.25">
      <c r="A1" s="1" t="s">
        <v>14</v>
      </c>
      <c r="U1" s="1" t="s">
        <v>15</v>
      </c>
      <c r="V1" s="1" t="s">
        <v>15</v>
      </c>
      <c r="W1" s="1" t="s">
        <v>15</v>
      </c>
      <c r="AG1" s="1" t="s">
        <v>15</v>
      </c>
      <c r="AH1" s="1" t="s">
        <v>15</v>
      </c>
      <c r="AI1" s="1" t="s">
        <v>15</v>
      </c>
      <c r="AJ1" s="1" t="s">
        <v>15</v>
      </c>
      <c r="AK1" s="1" t="s">
        <v>15</v>
      </c>
      <c r="AL1" s="1" t="s">
        <v>15</v>
      </c>
      <c r="AM1" s="1" t="s">
        <v>15</v>
      </c>
      <c r="AN1" s="1" t="s">
        <v>15</v>
      </c>
      <c r="AO1" s="1" t="s">
        <v>15</v>
      </c>
      <c r="AP1" s="1" t="s">
        <v>15</v>
      </c>
      <c r="AQ1" s="1" t="s">
        <v>15</v>
      </c>
      <c r="AR1" s="1" t="s">
        <v>15</v>
      </c>
      <c r="AS1" s="1" t="s">
        <v>15</v>
      </c>
    </row>
    <row r="2" spans="1:45" s="1" customFormat="1" x14ac:dyDescent="0.25">
      <c r="A2" s="1" t="s">
        <v>16</v>
      </c>
      <c r="U2" s="1" t="s">
        <v>17</v>
      </c>
      <c r="V2" s="1" t="s">
        <v>17</v>
      </c>
      <c r="W2" s="1" t="s">
        <v>17</v>
      </c>
      <c r="AG2" s="1" t="s">
        <v>17</v>
      </c>
      <c r="AH2" s="1" t="s">
        <v>17</v>
      </c>
      <c r="AI2" s="1" t="s">
        <v>17</v>
      </c>
      <c r="AJ2" s="1" t="s">
        <v>17</v>
      </c>
      <c r="AK2" s="1" t="s">
        <v>17</v>
      </c>
      <c r="AL2" s="1" t="s">
        <v>17</v>
      </c>
      <c r="AM2" s="1" t="s">
        <v>17</v>
      </c>
      <c r="AN2" s="1" t="s">
        <v>17</v>
      </c>
      <c r="AO2" s="1" t="s">
        <v>17</v>
      </c>
      <c r="AP2" s="1" t="s">
        <v>17</v>
      </c>
      <c r="AQ2" s="1" t="s">
        <v>17</v>
      </c>
      <c r="AR2" s="1" t="s">
        <v>17</v>
      </c>
      <c r="AS2" s="1" t="s">
        <v>17</v>
      </c>
    </row>
    <row r="3" spans="1:45" s="1" customFormat="1" x14ac:dyDescent="0.25">
      <c r="A3" s="1" t="s">
        <v>18</v>
      </c>
      <c r="U3" s="1" t="s">
        <v>3816</v>
      </c>
      <c r="V3" s="1" t="s">
        <v>3819</v>
      </c>
      <c r="W3" s="1" t="s">
        <v>3820</v>
      </c>
      <c r="AG3" s="1" t="str">
        <f>'1.TabCustomerMainData'!AG3</f>
        <v>LOS-002</v>
      </c>
      <c r="AH3" s="1" t="str">
        <f>'1.TabCustomerMainData'!AH3</f>
        <v>LOS-003</v>
      </c>
      <c r="AI3" s="1" t="str">
        <f>'1.TabCustomerMainData'!AI3</f>
        <v>LOS-004</v>
      </c>
      <c r="AJ3" s="1" t="str">
        <f>'1.TabCustomerMainData'!AJ3</f>
        <v>LOS-005</v>
      </c>
      <c r="AK3" s="1" t="str">
        <f>'1.TabCustomerMainData'!AK3</f>
        <v>LOS-006</v>
      </c>
      <c r="AL3" s="1" t="str">
        <f>'1.TabCustomerMainData'!AL3</f>
        <v>LOS-007</v>
      </c>
      <c r="AM3" s="1" t="str">
        <f>'1.TabCustomerMainData'!AM3</f>
        <v>LOS-008</v>
      </c>
      <c r="AN3" s="1" t="str">
        <f>'1.TabCustomerMainData'!AN3</f>
        <v>LOS-009</v>
      </c>
      <c r="AO3" s="1" t="str">
        <f>'1.TabCustomerMainData'!AO3</f>
        <v>LOS-010</v>
      </c>
      <c r="AQ3" s="1" t="str">
        <f>'1.TabCustomerMainData'!AQ3</f>
        <v>LOS-019</v>
      </c>
      <c r="AR3" s="1" t="str">
        <f>'1.TabCustomerMainData'!AR3</f>
        <v>LOS-020</v>
      </c>
      <c r="AS3" s="1" t="str">
        <f>'1.TabCustomerMainData'!AS3</f>
        <v>LOS-022</v>
      </c>
    </row>
    <row r="4" spans="1:45" s="1" customFormat="1" x14ac:dyDescent="0.25">
      <c r="A4" s="1" t="s">
        <v>540</v>
      </c>
      <c r="U4" s="1">
        <f>IF(AND('8.TabInsuranceData'!O81&gt;0,U46="Yes"),COUNTIFS($A12:$A18,"*$*",U12:U18,"")+COUNTIFS($A47:$A48,"*$*",U47:U48,""),IF(AND('8.TabInsuranceData'!O81&gt;0,U46="No"),COUNTIFS($A12:$A18,"*$*",U12:U18,""),IF(AND(OR('8.TabInsuranceData'!O81&lt;=0,ISBLANK(U82)),U46="Yes"),COUNTIFS($A47:$A48,"*$*",U47:U48,""),0)))</f>
        <v>0</v>
      </c>
      <c r="V4" s="1">
        <f>IF(AND('8.TabInsuranceData'!P81&gt;0,V46="Yes"),COUNTIFS($A12:$A18,"*$*",V12:V18,"")+COUNTIFS($A47:$A48,"*$*",V47:V48,""),IF(AND('8.TabInsuranceData'!P81&gt;0,V46="No"),COUNTIFS($A12:$A18,"*$*",V12:V18,""),IF(AND(OR('8.TabInsuranceData'!P81&lt;=0,ISBLANK(V82)),V46="Yes"),COUNTIFS($A47:$A48,"*$*",V47:V48,""),0)))</f>
        <v>0</v>
      </c>
      <c r="W4" s="1">
        <f>IF(AND('8.TabInsuranceData'!Q81&gt;0,W46="Yes"),COUNTIFS($A12:$A18,"*$*",W12:W18,"")+COUNTIFS($A47:$A48,"*$*",W47:W48,""),IF(AND('8.TabInsuranceData'!Q81&gt;0,W46="No"),COUNTIFS($A12:$A18,"*$*",W12:W18,""),IF(AND(OR('8.TabInsuranceData'!Q81&lt;=0,ISBLANK(W82)),W46="Yes"),COUNTIFS($A47:$A48,"*$*",W47:W48,""),0)))</f>
        <v>0</v>
      </c>
      <c r="AG4" s="1">
        <f>IF(AND('8.TabInsuranceData'!AG81&gt;0,AG46="Yes"),COUNTIFS($A12:$A18,"*$*",AG12:AG18,"")+COUNTIFS($A47:$A48,"*$*",AG47:AG48,""),IF(AND('8.TabInsuranceData'!AG81&gt;0,AG46="No"),COUNTIFS($A12:$A18,"*$*",AG12:AG18,""),IF(AND(OR('8.TabInsuranceData'!AG81&lt;=0,ISBLANK(AG82)),AG46="Yes"),COUNTIFS($A47:$A48,"*$*",AG47:AG48,""),0)))</f>
        <v>0</v>
      </c>
      <c r="AH4" s="1">
        <f>IF(AND('8.TabInsuranceData'!AH81&gt;0,AH46="Yes"),COUNTIFS($A12:$A18,"*$*",AH12:AH18,"")+COUNTIFS($A47:$A48,"*$*",AH47:AH48,""),IF(AND('8.TabInsuranceData'!AH81&gt;0,AH46="No"),COUNTIFS($A12:$A18,"*$*",AH12:AH18,""),IF(AND(OR('8.TabInsuranceData'!AH81&lt;=0,ISBLANK(AH82)),AH46="Yes"),COUNTIFS($A47:$A48,"*$*",AH47:AH48,""),0)))</f>
        <v>0</v>
      </c>
      <c r="AI4" s="1">
        <f>IF(AND('8.TabInsuranceData'!AI81&gt;0,AI46="Yes"),COUNTIFS($A12:$A18,"*$*",AI12:AI18,"")+COUNTIFS($A47:$A48,"*$*",AI47:AI48,""),IF(AND('8.TabInsuranceData'!AI81&gt;0,AI46="No"),COUNTIFS($A12:$A18,"*$*",AI12:AI18,""),IF(AND(OR('8.TabInsuranceData'!AI81&lt;=0,ISBLANK(AI82)),AI46="Yes"),COUNTIFS($A47:$A48,"*$*",AI47:AI48,""),0)))</f>
        <v>0</v>
      </c>
      <c r="AJ4" s="1">
        <f>IF(AND('8.TabInsuranceData'!AJ81&gt;0,AJ46="Yes"),COUNTIFS($A12:$A18,"*$*",AJ12:AJ18,"")+COUNTIFS($A47:$A48,"*$*",AJ47:AJ48,""),IF(AND('8.TabInsuranceData'!AJ81&gt;0,AJ46="No"),COUNTIFS($A12:$A18,"*$*",AJ12:AJ18,""),IF(AND(OR('8.TabInsuranceData'!AJ81&lt;=0,ISBLANK(AJ82)),AJ46="Yes"),COUNTIFS($A47:$A48,"*$*",AJ47:AJ48,""),0)))</f>
        <v>0</v>
      </c>
      <c r="AK4" s="1">
        <f>IF(AND('8.TabInsuranceData'!AK81&gt;0,AK46="Yes"),COUNTIFS($A12:$A18,"*$*",AK12:AK18,"")+COUNTIFS($A47:$A48,"*$*",AK47:AK48,""),IF(AND('8.TabInsuranceData'!AK81&gt;0,AK46="No"),COUNTIFS($A12:$A18,"*$*",AK12:AK18,""),IF(AND(OR('8.TabInsuranceData'!AK81&lt;=0,ISBLANK(AK82)),AK46="Yes"),COUNTIFS($A47:$A48,"*$*",AK47:AK48,""),0)))</f>
        <v>0</v>
      </c>
      <c r="AL4" s="1">
        <f>IF(AND('8.TabInsuranceData'!AL81&gt;0,AL46="Yes"),COUNTIFS($A12:$A18,"*$*",AL12:AL18,"")+COUNTIFS($A47:$A48,"*$*",AL47:AL48,""),IF(AND('8.TabInsuranceData'!AL81&gt;0,AL46="No"),COUNTIFS($A12:$A18,"*$*",AL12:AL18,""),IF(AND(OR('8.TabInsuranceData'!AL81&lt;=0,ISBLANK(AL82)),AL46="Yes"),COUNTIFS($A47:$A48,"*$*",AL47:AL48,""),0)))</f>
        <v>0</v>
      </c>
      <c r="AM4" s="1">
        <f>IF(AND('8.TabInsuranceData'!AM81&gt;0,AM46="Yes"),COUNTIFS($A12:$A18,"*$*",AM12:AM18,"")+COUNTIFS($A47:$A48,"*$*",AM47:AM48,""),IF(AND('8.TabInsuranceData'!AM81&gt;0,AM46="No"),COUNTIFS($A12:$A18,"*$*",AM12:AM18,""),IF(AND(OR('8.TabInsuranceData'!AM81&lt;=0,ISBLANK(AM82)),AM46="Yes"),COUNTIFS($A47:$A48,"*$*",AM47:AM48,""),0)))</f>
        <v>0</v>
      </c>
      <c r="AN4" s="1">
        <f>IF(AND('8.TabInsuranceData'!AN81&gt;0,AN46="Yes"),COUNTIFS($A12:$A18,"*$*",AN12:AN18,"")+COUNTIFS($A47:$A48,"*$*",AN47:AN48,""),IF(AND('8.TabInsuranceData'!AN81&gt;0,AN46="No"),COUNTIFS($A12:$A18,"*$*",AN12:AN18,""),IF(AND(OR('8.TabInsuranceData'!AN81&lt;=0,ISBLANK(AN82)),AN46="Yes"),COUNTIFS($A47:$A48,"*$*",AN47:AN48,""),0)))</f>
        <v>0</v>
      </c>
      <c r="AO4" s="1">
        <f>IF(AND('8.TabInsuranceData'!AO81&gt;0,AO46="Yes"),COUNTIFS($A12:$A18,"*$*",AO12:AO18,"")+COUNTIFS($A47:$A48,"*$*",AO47:AO48,""),IF(AND('8.TabInsuranceData'!AO81&gt;0,AO46="No"),COUNTIFS($A12:$A18,"*$*",AO12:AO18,""),IF(AND(OR('8.TabInsuranceData'!AO81&lt;=0,ISBLANK(AO82)),AO46="Yes"),COUNTIFS($A47:$A48,"*$*",AO47:AO48,""),0)))</f>
        <v>0</v>
      </c>
      <c r="AQ4" s="1">
        <f>IF(AND('8.TabInsuranceData'!AQ81&gt;0,AQ46="Yes"),COUNTIFS($A12:$A18,"*$*",AQ12:AQ18,"")+COUNTIFS($A47:$A48,"*$*",AQ47:AQ48,""),IF(AND('8.TabInsuranceData'!AQ81&gt;0,AQ46="No"),COUNTIFS($A12:$A18,"*$*",AQ12:AQ18,""),IF(AND(OR('8.TabInsuranceData'!AQ81&lt;=0,ISBLANK(AQ82)),AQ46="Yes"),COUNTIFS($A47:$A48,"*$*",AQ47:AQ48,""),0)))</f>
        <v>0</v>
      </c>
      <c r="AR4" s="1">
        <f>IF(AND('8.TabInsuranceData'!AR81&gt;0,AR46="Yes"),COUNTIFS($A12:$A18,"*$*",AR12:AR18,"")+COUNTIFS($A47:$A48,"*$*",AR47:AR48,""),IF(AND('8.TabInsuranceData'!AR81&gt;0,AR46="No"),COUNTIFS($A12:$A18,"*$*",AR12:AR18,""),IF(AND(OR('8.TabInsuranceData'!AR81&lt;=0,ISBLANK(AR82)),AR46="Yes"),COUNTIFS($A47:$A48,"*$*",AR47:AR48,""),0)))</f>
        <v>0</v>
      </c>
      <c r="AS4" s="1">
        <f>IF(AND('8.TabInsuranceData'!AS81&gt;0,AS46="Yes"),COUNTIFS($A12:$A18,"*$*",AS12:AS18,"")+COUNTIFS($A47:$A48,"*$*",AS47:AS48,""),IF(AND('8.TabInsuranceData'!AS81&gt;0,AS46="No"),COUNTIFS($A12:$A18,"*$*",AS12:AS18,""),IF(AND(OR('8.TabInsuranceData'!AS81&lt;=0,ISBLANK(AS82)),AS46="Yes"),COUNTIFS($A47:$A48,"*$*",AS47:AS48,""),0)))</f>
        <v>0</v>
      </c>
    </row>
    <row r="5" spans="1:45" s="1" customFormat="1" x14ac:dyDescent="0.25"/>
    <row r="6" spans="1:45" s="1" customFormat="1" x14ac:dyDescent="0.25"/>
    <row r="7" spans="1:45" s="1" customFormat="1" x14ac:dyDescent="0.25"/>
    <row r="8" spans="1:45" s="1" customFormat="1" x14ac:dyDescent="0.25">
      <c r="A8" s="1" t="s">
        <v>47</v>
      </c>
      <c r="U8" s="1" t="str">
        <f>'1.TabCustomerMainData'!F$13</f>
        <v>app1</v>
      </c>
      <c r="V8" s="1" t="str">
        <f>'1.TabCustomerMainData'!G$13</f>
        <v>app1</v>
      </c>
      <c r="W8" s="1" t="str">
        <f>'1.TabCustomerMainData'!H$13</f>
        <v>app1</v>
      </c>
      <c r="AG8" s="1" t="str">
        <f>'1.TabCustomerMainData'!AG$13</f>
        <v>app2</v>
      </c>
      <c r="AH8" s="1" t="str">
        <f>'1.TabCustomerMainData'!AH$13</f>
        <v>app3</v>
      </c>
      <c r="AI8" s="1" t="str">
        <f>'1.TabCustomerMainData'!AI$13</f>
        <v>app4</v>
      </c>
      <c r="AJ8" s="1" t="str">
        <f>'1.TabCustomerMainData'!AJ$13</f>
        <v>app5</v>
      </c>
      <c r="AK8" s="1" t="str">
        <f>'1.TabCustomerMainData'!AK$13</f>
        <v>app6</v>
      </c>
      <c r="AL8" s="1" t="str">
        <f>'1.TabCustomerMainData'!AL$13</f>
        <v>app7</v>
      </c>
      <c r="AM8" s="1" t="str">
        <f>'1.TabCustomerMainData'!AM$13</f>
        <v>app8</v>
      </c>
      <c r="AN8" s="1" t="str">
        <f>'1.TabCustomerMainData'!AN$13</f>
        <v>app9</v>
      </c>
      <c r="AO8" s="1" t="str">
        <f>'1.TabCustomerMainData'!AO$13</f>
        <v>app10</v>
      </c>
      <c r="AQ8" s="1" t="str">
        <f>'1.TabCustomerMainData'!AQ$13</f>
        <v>app2</v>
      </c>
      <c r="AR8" s="1" t="str">
        <f>'1.TabCustomerMainData'!AR$13</f>
        <v>app10</v>
      </c>
      <c r="AS8" s="1" t="str">
        <f>'1.TabCustomerMainData'!AS$13</f>
        <v>app22</v>
      </c>
    </row>
    <row r="9" spans="1:45" s="1" customFormat="1" x14ac:dyDescent="0.25">
      <c r="A9" s="25" t="s">
        <v>36</v>
      </c>
    </row>
    <row r="10" spans="1:45" s="1" customFormat="1" x14ac:dyDescent="0.25">
      <c r="A10" s="1" t="s">
        <v>43</v>
      </c>
      <c r="U10" s="1" t="s">
        <v>674</v>
      </c>
      <c r="V10" s="1" t="s">
        <v>674</v>
      </c>
      <c r="W10" s="1" t="s">
        <v>674</v>
      </c>
      <c r="AG10" s="1" t="s">
        <v>674</v>
      </c>
      <c r="AH10" s="1" t="s">
        <v>674</v>
      </c>
      <c r="AI10" s="1" t="s">
        <v>674</v>
      </c>
      <c r="AJ10" s="1" t="s">
        <v>674</v>
      </c>
      <c r="AK10" s="1" t="s">
        <v>674</v>
      </c>
      <c r="AL10" s="1" t="s">
        <v>674</v>
      </c>
      <c r="AM10" s="1" t="s">
        <v>674</v>
      </c>
      <c r="AN10" s="1" t="s">
        <v>674</v>
      </c>
      <c r="AO10" s="1" t="s">
        <v>674</v>
      </c>
      <c r="AQ10" s="1" t="s">
        <v>674</v>
      </c>
      <c r="AR10" s="1" t="s">
        <v>674</v>
      </c>
      <c r="AS10" s="1" t="s">
        <v>13</v>
      </c>
    </row>
    <row r="11" spans="1:45" s="98" customFormat="1" x14ac:dyDescent="0.25">
      <c r="A11" s="104" t="s">
        <v>675</v>
      </c>
      <c r="C11" s="105"/>
      <c r="D11" s="105"/>
      <c r="E11" s="105"/>
      <c r="F11" s="105"/>
      <c r="G11" s="105"/>
      <c r="H11" s="105"/>
      <c r="I11" s="105"/>
      <c r="J11" s="105"/>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6"/>
    </row>
    <row r="12" spans="1:45" s="1" customFormat="1" x14ac:dyDescent="0.25">
      <c r="A12" s="54" t="s">
        <v>676</v>
      </c>
      <c r="U12" s="1" t="s">
        <v>553</v>
      </c>
      <c r="V12" s="1" t="s">
        <v>553</v>
      </c>
      <c r="W12" s="1" t="s">
        <v>553</v>
      </c>
      <c r="AH12" s="1" t="s">
        <v>677</v>
      </c>
      <c r="AJ12" s="1" t="s">
        <v>678</v>
      </c>
      <c r="AK12" s="1" t="s">
        <v>678</v>
      </c>
      <c r="AL12" s="1" t="s">
        <v>553</v>
      </c>
      <c r="AN12" s="1" t="s">
        <v>677</v>
      </c>
    </row>
    <row r="13" spans="1:45" s="1" customFormat="1" x14ac:dyDescent="0.25">
      <c r="A13" s="54" t="s">
        <v>679</v>
      </c>
      <c r="AH13" s="1" t="s">
        <v>680</v>
      </c>
      <c r="AJ13" s="1" t="s">
        <v>680</v>
      </c>
      <c r="AK13" s="1" t="s">
        <v>680</v>
      </c>
      <c r="AN13" s="1" t="s">
        <v>680</v>
      </c>
    </row>
    <row r="14" spans="1:45" s="1" customFormat="1" x14ac:dyDescent="0.25">
      <c r="A14" s="54" t="s">
        <v>681</v>
      </c>
      <c r="V14" s="1" t="s">
        <v>682</v>
      </c>
      <c r="W14" s="1" t="s">
        <v>682</v>
      </c>
      <c r="AH14" s="1" t="s">
        <v>683</v>
      </c>
      <c r="AJ14" s="1" t="s">
        <v>684</v>
      </c>
      <c r="AK14" s="1" t="s">
        <v>685</v>
      </c>
      <c r="AL14" s="1" t="s">
        <v>682</v>
      </c>
      <c r="AN14" s="1" t="s">
        <v>683</v>
      </c>
    </row>
    <row r="15" spans="1:45" s="1" customFormat="1" x14ac:dyDescent="0.25">
      <c r="A15" s="54" t="s">
        <v>686</v>
      </c>
      <c r="V15" s="1" t="s">
        <v>687</v>
      </c>
      <c r="W15" s="1" t="s">
        <v>687</v>
      </c>
      <c r="AH15" s="1" t="s">
        <v>688</v>
      </c>
      <c r="AJ15" s="1" t="s">
        <v>688</v>
      </c>
      <c r="AK15" s="1" t="s">
        <v>688</v>
      </c>
      <c r="AL15" s="1" t="s">
        <v>687</v>
      </c>
      <c r="AN15" s="1" t="s">
        <v>688</v>
      </c>
    </row>
    <row r="16" spans="1:45" s="1" customFormat="1" x14ac:dyDescent="0.25">
      <c r="A16" s="54" t="s">
        <v>689</v>
      </c>
      <c r="V16" s="1" t="s">
        <v>437</v>
      </c>
      <c r="W16" s="1" t="s">
        <v>437</v>
      </c>
      <c r="AH16" s="1" t="s">
        <v>437</v>
      </c>
      <c r="AJ16" s="1" t="s">
        <v>438</v>
      </c>
      <c r="AK16" s="1" t="s">
        <v>437</v>
      </c>
      <c r="AL16" s="1" t="s">
        <v>437</v>
      </c>
      <c r="AN16" s="1" t="s">
        <v>438</v>
      </c>
    </row>
    <row r="17" spans="1:44" s="1" customFormat="1" x14ac:dyDescent="0.25">
      <c r="A17" s="54" t="s">
        <v>690</v>
      </c>
      <c r="C17"/>
      <c r="D17"/>
      <c r="E17"/>
      <c r="F17"/>
      <c r="G17"/>
      <c r="H17"/>
      <c r="I17"/>
      <c r="J17"/>
      <c r="K17"/>
      <c r="L17"/>
      <c r="M17"/>
      <c r="N17"/>
      <c r="O17"/>
      <c r="P17"/>
      <c r="Q17"/>
      <c r="R17"/>
      <c r="S17"/>
      <c r="T17"/>
      <c r="U17"/>
      <c r="V17">
        <v>10000</v>
      </c>
      <c r="W17">
        <v>10000</v>
      </c>
      <c r="X17"/>
      <c r="Y17"/>
      <c r="Z17"/>
      <c r="AA17"/>
      <c r="AB17"/>
      <c r="AC17"/>
      <c r="AD17"/>
      <c r="AE17"/>
      <c r="AF17"/>
      <c r="AG17"/>
      <c r="AH17">
        <v>10000</v>
      </c>
      <c r="AJ17">
        <v>0</v>
      </c>
      <c r="AK17" s="1">
        <v>10000</v>
      </c>
      <c r="AL17">
        <v>10000</v>
      </c>
      <c r="AN17" s="1">
        <v>0</v>
      </c>
      <c r="AQ17"/>
    </row>
    <row r="18" spans="1:44" s="1" customFormat="1" x14ac:dyDescent="0.25">
      <c r="A18" s="54" t="s">
        <v>691</v>
      </c>
      <c r="V18" s="1">
        <v>0</v>
      </c>
      <c r="W18" s="1">
        <v>0</v>
      </c>
      <c r="AH18" s="1">
        <v>0</v>
      </c>
      <c r="AJ18" s="1">
        <v>2</v>
      </c>
      <c r="AK18" s="1">
        <v>0</v>
      </c>
      <c r="AL18" s="1">
        <v>0</v>
      </c>
      <c r="AN18" s="1">
        <v>0</v>
      </c>
    </row>
    <row r="19" spans="1:44" s="104" customFormat="1" x14ac:dyDescent="0.25">
      <c r="A19" s="104" t="s">
        <v>692</v>
      </c>
      <c r="C19" s="105"/>
      <c r="D19" s="105"/>
      <c r="E19" s="105"/>
      <c r="F19" s="105"/>
      <c r="G19" s="105"/>
      <c r="H19" s="105"/>
      <c r="I19" s="105"/>
      <c r="J19" s="105"/>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row>
    <row r="20" spans="1:44" s="1" customFormat="1" x14ac:dyDescent="0.25">
      <c r="A20" s="46" t="s">
        <v>693</v>
      </c>
      <c r="U20" s="1" t="s">
        <v>44</v>
      </c>
      <c r="V20" s="1" t="s">
        <v>44</v>
      </c>
      <c r="W20" s="1" t="s">
        <v>44</v>
      </c>
      <c r="AG20" s="1" t="s">
        <v>44</v>
      </c>
      <c r="AH20" s="1" t="s">
        <v>44</v>
      </c>
      <c r="AI20" s="1" t="s">
        <v>44</v>
      </c>
      <c r="AJ20" s="1" t="s">
        <v>44</v>
      </c>
      <c r="AK20" s="1" t="s">
        <v>44</v>
      </c>
      <c r="AL20" s="1" t="s">
        <v>44</v>
      </c>
      <c r="AM20" s="1" t="s">
        <v>44</v>
      </c>
      <c r="AN20" s="1" t="s">
        <v>44</v>
      </c>
      <c r="AO20" s="1" t="s">
        <v>44</v>
      </c>
      <c r="AQ20" s="1" t="s">
        <v>44</v>
      </c>
      <c r="AR20" s="1" t="s">
        <v>44</v>
      </c>
    </row>
    <row r="21" spans="1:44" s="1" customFormat="1" x14ac:dyDescent="0.25">
      <c r="A21" s="1" t="s">
        <v>575</v>
      </c>
      <c r="C21"/>
      <c r="D21"/>
      <c r="E21"/>
      <c r="F21"/>
      <c r="G21"/>
      <c r="H21"/>
      <c r="I21"/>
      <c r="J21"/>
      <c r="K21"/>
      <c r="L21"/>
      <c r="M21"/>
      <c r="N21"/>
      <c r="O21"/>
      <c r="P21"/>
      <c r="Q21"/>
      <c r="R21"/>
      <c r="S21"/>
      <c r="T21"/>
      <c r="U21">
        <v>150000</v>
      </c>
      <c r="V21">
        <v>150000</v>
      </c>
      <c r="W21">
        <v>150000</v>
      </c>
      <c r="X21"/>
      <c r="Y21"/>
      <c r="Z21"/>
      <c r="AA21"/>
      <c r="AB21"/>
      <c r="AC21"/>
      <c r="AD21"/>
      <c r="AE21"/>
      <c r="AF21"/>
      <c r="AG21">
        <v>150000</v>
      </c>
      <c r="AH21">
        <v>150000</v>
      </c>
      <c r="AI21">
        <v>150000</v>
      </c>
      <c r="AJ21">
        <v>150000</v>
      </c>
      <c r="AK21">
        <v>150000</v>
      </c>
      <c r="AL21">
        <v>150000</v>
      </c>
      <c r="AM21">
        <v>150000</v>
      </c>
      <c r="AN21">
        <v>150000</v>
      </c>
      <c r="AO21">
        <v>150000</v>
      </c>
      <c r="AQ21">
        <v>150000</v>
      </c>
      <c r="AR21">
        <v>150000</v>
      </c>
    </row>
    <row r="22" spans="1:44" s="1" customFormat="1" x14ac:dyDescent="0.25">
      <c r="A22" s="1" t="s">
        <v>694</v>
      </c>
      <c r="C22" s="20"/>
      <c r="D22" s="20"/>
      <c r="E22" s="20"/>
      <c r="F22" s="20"/>
      <c r="G22" s="20"/>
      <c r="H22" s="20"/>
      <c r="I22" s="20"/>
      <c r="J22" s="20"/>
      <c r="K22" s="20"/>
      <c r="L22" s="20"/>
      <c r="M22" s="20"/>
      <c r="N22" s="20"/>
      <c r="O22" s="20"/>
      <c r="P22" s="20"/>
      <c r="Q22" s="20"/>
      <c r="R22" s="20"/>
      <c r="S22" s="20"/>
      <c r="T22" s="20"/>
      <c r="U22" s="20">
        <v>50000</v>
      </c>
      <c r="V22" s="20">
        <v>50000</v>
      </c>
      <c r="W22" s="20">
        <v>50000</v>
      </c>
      <c r="X22" s="20"/>
      <c r="Y22" s="20"/>
      <c r="Z22" s="20"/>
      <c r="AA22" s="20"/>
      <c r="AB22" s="20"/>
      <c r="AC22" s="20"/>
      <c r="AD22" s="20"/>
      <c r="AE22" s="20"/>
      <c r="AF22" s="20"/>
      <c r="AG22" s="20">
        <v>50000</v>
      </c>
      <c r="AH22" s="20">
        <v>50000</v>
      </c>
      <c r="AI22" s="20">
        <v>50000</v>
      </c>
      <c r="AJ22" s="20">
        <v>50000</v>
      </c>
      <c r="AK22" s="20">
        <v>50000</v>
      </c>
      <c r="AL22" s="20">
        <v>50000</v>
      </c>
      <c r="AM22" s="20">
        <v>50000</v>
      </c>
      <c r="AN22" s="20">
        <v>50000</v>
      </c>
      <c r="AO22" s="20">
        <v>50000</v>
      </c>
      <c r="AQ22" s="20">
        <v>50000</v>
      </c>
      <c r="AR22" s="20">
        <v>50000</v>
      </c>
    </row>
    <row r="23" spans="1:44" s="1" customFormat="1" x14ac:dyDescent="0.25">
      <c r="A23" s="1" t="s">
        <v>695</v>
      </c>
      <c r="C23" s="20"/>
      <c r="D23" s="20"/>
      <c r="E23" s="20"/>
      <c r="F23" s="20"/>
      <c r="G23" s="20"/>
      <c r="H23" s="20"/>
      <c r="I23" s="20"/>
      <c r="J23" s="20"/>
      <c r="K23" s="20"/>
      <c r="L23" s="20"/>
      <c r="M23" s="20"/>
      <c r="N23" s="20"/>
      <c r="O23" s="20"/>
      <c r="P23" s="20"/>
      <c r="Q23" s="20"/>
      <c r="R23" s="20"/>
      <c r="S23" s="20"/>
      <c r="T23" s="20"/>
      <c r="U23" s="20">
        <v>1250000</v>
      </c>
      <c r="V23" s="20">
        <v>1250000</v>
      </c>
      <c r="W23" s="20">
        <v>1250000</v>
      </c>
      <c r="X23" s="20"/>
      <c r="Y23" s="20"/>
      <c r="Z23" s="20"/>
      <c r="AA23" s="20"/>
      <c r="AB23" s="20"/>
      <c r="AC23" s="20"/>
      <c r="AD23" s="20"/>
      <c r="AE23" s="20"/>
      <c r="AF23" s="20"/>
      <c r="AG23" s="20">
        <v>1250000</v>
      </c>
      <c r="AH23" s="20">
        <v>1250000</v>
      </c>
      <c r="AI23" s="20">
        <v>1250000</v>
      </c>
      <c r="AJ23" s="20">
        <v>1250000</v>
      </c>
      <c r="AK23" s="20">
        <v>1250000</v>
      </c>
      <c r="AL23" s="20">
        <v>1250000</v>
      </c>
      <c r="AM23" s="20">
        <v>1250000</v>
      </c>
      <c r="AN23" s="20">
        <v>1250000</v>
      </c>
      <c r="AO23" s="20">
        <v>1250000</v>
      </c>
      <c r="AQ23" s="20">
        <v>1250000</v>
      </c>
      <c r="AR23" s="20">
        <v>1250000</v>
      </c>
    </row>
    <row r="24" spans="1:44" s="1" customFormat="1" x14ac:dyDescent="0.25">
      <c r="A24" s="1" t="s">
        <v>696</v>
      </c>
      <c r="C24" s="20"/>
      <c r="D24" s="20"/>
      <c r="E24" s="20"/>
      <c r="F24" s="20"/>
      <c r="G24" s="20"/>
      <c r="H24" s="20"/>
      <c r="I24" s="20"/>
      <c r="J24" s="20"/>
      <c r="K24" s="20"/>
      <c r="L24" s="20"/>
      <c r="M24" s="20"/>
      <c r="N24" s="20"/>
      <c r="O24" s="20"/>
      <c r="P24" s="20"/>
      <c r="Q24" s="20"/>
      <c r="R24" s="20"/>
      <c r="S24" s="20"/>
      <c r="T24" s="20"/>
      <c r="U24" s="20">
        <v>50000</v>
      </c>
      <c r="V24" s="20">
        <v>50000</v>
      </c>
      <c r="W24" s="20">
        <v>50000</v>
      </c>
      <c r="X24" s="20"/>
      <c r="Y24" s="20"/>
      <c r="Z24" s="20"/>
      <c r="AA24" s="20"/>
      <c r="AB24" s="20"/>
      <c r="AC24" s="20"/>
      <c r="AD24" s="20"/>
      <c r="AE24" s="20"/>
      <c r="AF24" s="20"/>
      <c r="AG24" s="20">
        <v>50000</v>
      </c>
      <c r="AH24" s="20">
        <v>50000</v>
      </c>
      <c r="AI24" s="20">
        <v>50000</v>
      </c>
      <c r="AJ24" s="20">
        <v>50000</v>
      </c>
      <c r="AK24" s="20">
        <v>50000</v>
      </c>
      <c r="AL24" s="20">
        <v>50000</v>
      </c>
      <c r="AM24" s="20">
        <v>50000</v>
      </c>
      <c r="AN24" s="20">
        <v>50000</v>
      </c>
      <c r="AO24" s="20">
        <v>50000</v>
      </c>
      <c r="AQ24" s="20">
        <v>50000</v>
      </c>
      <c r="AR24" s="20">
        <v>50000</v>
      </c>
    </row>
    <row r="25" spans="1:44" s="1" customFormat="1" x14ac:dyDescent="0.25">
      <c r="A25" s="1" t="s">
        <v>697</v>
      </c>
      <c r="C25" s="20"/>
      <c r="D25" s="20"/>
      <c r="E25" s="20"/>
      <c r="F25" s="20"/>
      <c r="G25" s="20"/>
      <c r="H25" s="20"/>
      <c r="I25" s="20"/>
      <c r="J25" s="20"/>
      <c r="K25" s="20"/>
      <c r="L25" s="20"/>
      <c r="M25" s="20"/>
      <c r="N25" s="20"/>
      <c r="O25" s="20"/>
      <c r="P25" s="20"/>
      <c r="Q25" s="20"/>
      <c r="R25" s="20"/>
      <c r="S25" s="20"/>
      <c r="T25" s="20"/>
      <c r="U25" s="20">
        <v>1200000</v>
      </c>
      <c r="V25" s="20">
        <v>1200000</v>
      </c>
      <c r="W25" s="20">
        <v>1200000</v>
      </c>
      <c r="X25" s="20"/>
      <c r="Y25" s="20"/>
      <c r="Z25" s="20"/>
      <c r="AA25" s="20"/>
      <c r="AB25" s="20"/>
      <c r="AC25" s="20"/>
      <c r="AD25" s="20"/>
      <c r="AE25" s="20"/>
      <c r="AF25" s="20"/>
      <c r="AG25" s="20">
        <v>1200000</v>
      </c>
      <c r="AH25" s="20">
        <v>1200000</v>
      </c>
      <c r="AI25" s="20">
        <v>1200000</v>
      </c>
      <c r="AJ25" s="20">
        <v>1200000</v>
      </c>
      <c r="AK25" s="20">
        <v>1200000</v>
      </c>
      <c r="AL25" s="20">
        <v>1200000</v>
      </c>
      <c r="AM25" s="20">
        <v>1200000</v>
      </c>
      <c r="AN25" s="20">
        <v>1200000</v>
      </c>
      <c r="AO25" s="20">
        <v>1200000</v>
      </c>
      <c r="AQ25" s="20">
        <v>1200000</v>
      </c>
      <c r="AR25" s="20">
        <v>1200000</v>
      </c>
    </row>
    <row r="26" spans="1:44" s="1" customFormat="1" x14ac:dyDescent="0.25">
      <c r="A26" s="1" t="s">
        <v>698</v>
      </c>
      <c r="U26" s="1" t="s">
        <v>13</v>
      </c>
      <c r="V26" s="1" t="s">
        <v>13</v>
      </c>
      <c r="W26" s="1" t="s">
        <v>13</v>
      </c>
      <c r="AG26" s="1" t="s">
        <v>44</v>
      </c>
      <c r="AH26" s="1" t="s">
        <v>44</v>
      </c>
      <c r="AI26" s="1" t="s">
        <v>44</v>
      </c>
      <c r="AJ26" s="1" t="s">
        <v>44</v>
      </c>
      <c r="AK26" s="1" t="s">
        <v>44</v>
      </c>
      <c r="AL26" s="1" t="s">
        <v>13</v>
      </c>
      <c r="AM26" s="1" t="s">
        <v>13</v>
      </c>
      <c r="AN26" s="1" t="s">
        <v>44</v>
      </c>
      <c r="AO26" s="1" t="s">
        <v>13</v>
      </c>
      <c r="AQ26" s="1" t="s">
        <v>44</v>
      </c>
      <c r="AR26" s="1" t="s">
        <v>13</v>
      </c>
    </row>
    <row r="27" spans="1:44" s="1" customFormat="1" x14ac:dyDescent="0.25">
      <c r="A27" s="1" t="s">
        <v>699</v>
      </c>
      <c r="C27" s="20"/>
      <c r="D27" s="20"/>
      <c r="E27" s="20"/>
      <c r="F27" s="20"/>
      <c r="G27" s="20"/>
      <c r="H27" s="20"/>
      <c r="I27" s="20"/>
      <c r="J27" s="20"/>
      <c r="K27" s="20"/>
      <c r="L27" s="20"/>
      <c r="M27" s="20"/>
      <c r="N27" s="20"/>
      <c r="O27" s="20"/>
      <c r="P27" s="20"/>
      <c r="Q27" s="20"/>
      <c r="R27" s="20"/>
      <c r="S27" s="20"/>
      <c r="T27" s="20"/>
      <c r="U27" s="20">
        <v>100000</v>
      </c>
      <c r="V27" s="20">
        <v>100000</v>
      </c>
      <c r="W27" s="20">
        <v>100000</v>
      </c>
      <c r="X27" s="20"/>
      <c r="Y27" s="20"/>
      <c r="Z27" s="20"/>
      <c r="AA27" s="20"/>
      <c r="AB27" s="20"/>
      <c r="AC27" s="20"/>
      <c r="AD27" s="20"/>
      <c r="AE27" s="20"/>
      <c r="AF27" s="20"/>
      <c r="AG27" s="20"/>
      <c r="AH27" s="20"/>
      <c r="AI27" s="20"/>
      <c r="AJ27" s="20"/>
      <c r="AK27" s="20"/>
      <c r="AL27" s="20">
        <v>100000</v>
      </c>
      <c r="AM27" s="20">
        <v>100000</v>
      </c>
      <c r="AN27" s="20"/>
      <c r="AO27" s="20">
        <v>100000</v>
      </c>
      <c r="AQ27" s="20"/>
      <c r="AR27" s="20">
        <v>100000</v>
      </c>
    </row>
    <row r="28" spans="1:44" s="1" customFormat="1" x14ac:dyDescent="0.25">
      <c r="A28" s="1" t="s">
        <v>700</v>
      </c>
      <c r="U28" s="1" t="s">
        <v>13</v>
      </c>
      <c r="V28" s="1" t="s">
        <v>13</v>
      </c>
      <c r="W28" s="1" t="s">
        <v>13</v>
      </c>
      <c r="AG28" s="1" t="s">
        <v>13</v>
      </c>
      <c r="AH28" s="1" t="s">
        <v>44</v>
      </c>
      <c r="AI28" s="1" t="s">
        <v>13</v>
      </c>
      <c r="AJ28" s="1" t="s">
        <v>44</v>
      </c>
      <c r="AK28" s="1" t="s">
        <v>44</v>
      </c>
      <c r="AL28" s="1" t="s">
        <v>13</v>
      </c>
      <c r="AM28" s="1" t="s">
        <v>44</v>
      </c>
      <c r="AN28" s="1" t="s">
        <v>44</v>
      </c>
      <c r="AO28" s="1" t="s">
        <v>13</v>
      </c>
      <c r="AQ28" s="1" t="s">
        <v>13</v>
      </c>
      <c r="AR28" s="1" t="s">
        <v>13</v>
      </c>
    </row>
    <row r="29" spans="1:44" s="1" customFormat="1" x14ac:dyDescent="0.25">
      <c r="A29" s="1" t="s">
        <v>701</v>
      </c>
      <c r="C29" s="20"/>
      <c r="D29" s="20"/>
      <c r="E29" s="20"/>
      <c r="F29" s="20"/>
      <c r="G29" s="20"/>
      <c r="H29" s="20"/>
      <c r="I29" s="20"/>
      <c r="J29" s="20"/>
      <c r="K29" s="20"/>
      <c r="L29" s="20"/>
      <c r="M29" s="20"/>
      <c r="N29" s="20"/>
      <c r="O29" s="20"/>
      <c r="P29" s="20"/>
      <c r="Q29" s="20"/>
      <c r="R29" s="20"/>
      <c r="S29" s="20"/>
      <c r="T29" s="20"/>
      <c r="U29" s="20">
        <v>20000</v>
      </c>
      <c r="V29" s="20">
        <v>20000</v>
      </c>
      <c r="W29" s="20">
        <v>20000</v>
      </c>
      <c r="X29" s="20"/>
      <c r="Y29" s="20"/>
      <c r="Z29" s="20"/>
      <c r="AA29" s="20"/>
      <c r="AB29" s="20"/>
      <c r="AC29" s="20"/>
      <c r="AD29" s="20"/>
      <c r="AE29" s="20"/>
      <c r="AF29" s="20"/>
      <c r="AG29" s="20">
        <v>20000</v>
      </c>
      <c r="AH29" s="20">
        <v>20000</v>
      </c>
      <c r="AI29" s="20">
        <v>20000</v>
      </c>
      <c r="AJ29" s="20">
        <v>20000</v>
      </c>
      <c r="AK29" s="20">
        <v>20000</v>
      </c>
      <c r="AL29" s="20">
        <v>20000</v>
      </c>
      <c r="AM29" s="20">
        <v>20000</v>
      </c>
      <c r="AN29" s="20">
        <v>20000</v>
      </c>
      <c r="AO29" s="20">
        <v>20000</v>
      </c>
      <c r="AQ29" s="20">
        <v>20000</v>
      </c>
      <c r="AR29" s="20">
        <v>20000</v>
      </c>
    </row>
    <row r="30" spans="1:44" s="1" customFormat="1" x14ac:dyDescent="0.25">
      <c r="A30" s="1" t="s">
        <v>702</v>
      </c>
      <c r="U30" s="1" t="s">
        <v>13</v>
      </c>
      <c r="V30" s="1" t="s">
        <v>13</v>
      </c>
      <c r="W30" s="1" t="s">
        <v>13</v>
      </c>
      <c r="AG30" s="1" t="s">
        <v>13</v>
      </c>
      <c r="AH30" s="1" t="s">
        <v>44</v>
      </c>
      <c r="AI30" s="1" t="s">
        <v>44</v>
      </c>
      <c r="AJ30" s="1" t="s">
        <v>44</v>
      </c>
      <c r="AK30" s="1" t="s">
        <v>44</v>
      </c>
      <c r="AL30" s="1" t="s">
        <v>13</v>
      </c>
      <c r="AM30" s="1" t="s">
        <v>44</v>
      </c>
      <c r="AN30" s="1" t="s">
        <v>44</v>
      </c>
      <c r="AO30" s="1" t="s">
        <v>13</v>
      </c>
      <c r="AQ30" s="1" t="s">
        <v>13</v>
      </c>
      <c r="AR30" s="1" t="s">
        <v>13</v>
      </c>
    </row>
    <row r="31" spans="1:44" s="1" customFormat="1" x14ac:dyDescent="0.25">
      <c r="A31" s="1" t="s">
        <v>703</v>
      </c>
      <c r="C31" s="20"/>
      <c r="D31" s="20"/>
      <c r="E31" s="20"/>
      <c r="F31" s="20"/>
      <c r="G31" s="20"/>
      <c r="H31" s="20"/>
      <c r="I31" s="20"/>
      <c r="J31" s="20"/>
      <c r="K31" s="20"/>
      <c r="L31" s="20"/>
      <c r="M31" s="20"/>
      <c r="N31" s="20"/>
      <c r="O31" s="20"/>
      <c r="P31" s="20"/>
      <c r="Q31" s="20"/>
      <c r="R31" s="20"/>
      <c r="S31" s="20"/>
      <c r="T31" s="20"/>
      <c r="U31" s="20">
        <v>3250000</v>
      </c>
      <c r="V31" s="20">
        <v>250000</v>
      </c>
      <c r="W31" s="20">
        <v>250000</v>
      </c>
      <c r="X31" s="20"/>
      <c r="Y31" s="20"/>
      <c r="Z31" s="20"/>
      <c r="AA31" s="20"/>
      <c r="AB31" s="20"/>
      <c r="AC31" s="20"/>
      <c r="AD31" s="20"/>
      <c r="AE31" s="20"/>
      <c r="AF31" s="20"/>
      <c r="AG31" s="20">
        <v>250000</v>
      </c>
      <c r="AH31" s="20">
        <v>250000</v>
      </c>
      <c r="AI31" s="20">
        <v>250000</v>
      </c>
      <c r="AJ31" s="20">
        <v>250000</v>
      </c>
      <c r="AK31" s="20">
        <v>250000</v>
      </c>
      <c r="AL31" s="20">
        <v>250000</v>
      </c>
      <c r="AM31" s="20">
        <v>250000</v>
      </c>
      <c r="AN31" s="20">
        <v>250000</v>
      </c>
      <c r="AO31" s="20">
        <v>250000</v>
      </c>
      <c r="AQ31" s="20">
        <v>250000</v>
      </c>
      <c r="AR31" s="20">
        <v>250000</v>
      </c>
    </row>
    <row r="32" spans="1:44" s="1" customFormat="1" x14ac:dyDescent="0.25">
      <c r="A32" s="1" t="s">
        <v>704</v>
      </c>
      <c r="U32" s="1" t="s">
        <v>13</v>
      </c>
      <c r="V32" s="1" t="s">
        <v>13</v>
      </c>
      <c r="W32" s="1" t="s">
        <v>13</v>
      </c>
      <c r="AG32" s="1" t="s">
        <v>44</v>
      </c>
      <c r="AH32" s="1" t="s">
        <v>44</v>
      </c>
      <c r="AI32" s="1" t="s">
        <v>44</v>
      </c>
      <c r="AJ32" s="1" t="s">
        <v>13</v>
      </c>
      <c r="AK32" s="1" t="s">
        <v>44</v>
      </c>
      <c r="AL32" s="1" t="s">
        <v>13</v>
      </c>
      <c r="AM32" s="1" t="s">
        <v>44</v>
      </c>
      <c r="AN32" s="1" t="s">
        <v>44</v>
      </c>
      <c r="AO32" s="1" t="s">
        <v>13</v>
      </c>
      <c r="AQ32" s="1" t="s">
        <v>44</v>
      </c>
      <c r="AR32" s="1" t="s">
        <v>13</v>
      </c>
    </row>
    <row r="33" spans="1:44" s="1" customFormat="1" x14ac:dyDescent="0.25">
      <c r="A33" s="1" t="s">
        <v>705</v>
      </c>
      <c r="C33" s="20"/>
      <c r="D33" s="20"/>
      <c r="E33" s="20"/>
      <c r="F33" s="20"/>
      <c r="G33" s="20"/>
      <c r="H33" s="20"/>
      <c r="I33" s="20"/>
      <c r="J33" s="20"/>
      <c r="K33" s="20"/>
      <c r="L33" s="20"/>
      <c r="M33" s="20"/>
      <c r="N33" s="20"/>
      <c r="O33" s="20"/>
      <c r="P33" s="20"/>
      <c r="Q33" s="20"/>
      <c r="R33" s="20"/>
      <c r="S33" s="20"/>
      <c r="T33" s="20"/>
      <c r="U33" s="20">
        <v>40000</v>
      </c>
      <c r="V33" s="20">
        <v>40000</v>
      </c>
      <c r="W33" s="20">
        <v>40000</v>
      </c>
      <c r="X33" s="20"/>
      <c r="Y33" s="20"/>
      <c r="Z33" s="20"/>
      <c r="AA33" s="20"/>
      <c r="AB33" s="20"/>
      <c r="AC33" s="20"/>
      <c r="AD33" s="20"/>
      <c r="AE33" s="20"/>
      <c r="AF33" s="20"/>
      <c r="AG33" s="20"/>
      <c r="AH33" s="20"/>
      <c r="AI33" s="20"/>
      <c r="AJ33" s="20">
        <v>40000</v>
      </c>
      <c r="AK33" s="20"/>
      <c r="AL33" s="20">
        <v>40000</v>
      </c>
      <c r="AM33" s="20"/>
      <c r="AN33" s="20"/>
      <c r="AO33" s="20">
        <v>40000</v>
      </c>
      <c r="AQ33" s="20"/>
      <c r="AR33" s="20">
        <v>40000</v>
      </c>
    </row>
    <row r="34" spans="1:44" s="1" customFormat="1" x14ac:dyDescent="0.25">
      <c r="A34" s="1" t="s">
        <v>706</v>
      </c>
      <c r="U34" s="1" t="s">
        <v>13</v>
      </c>
      <c r="V34" s="1" t="s">
        <v>13</v>
      </c>
      <c r="W34" s="1" t="s">
        <v>13</v>
      </c>
      <c r="AG34" s="1" t="s">
        <v>13</v>
      </c>
      <c r="AH34" s="1" t="s">
        <v>44</v>
      </c>
      <c r="AI34" s="1" t="s">
        <v>44</v>
      </c>
      <c r="AJ34" s="1" t="s">
        <v>13</v>
      </c>
      <c r="AK34" s="1" t="s">
        <v>44</v>
      </c>
      <c r="AL34" s="1" t="s">
        <v>13</v>
      </c>
      <c r="AM34" s="1" t="s">
        <v>44</v>
      </c>
      <c r="AN34" s="1" t="s">
        <v>44</v>
      </c>
      <c r="AO34" s="1" t="s">
        <v>13</v>
      </c>
      <c r="AQ34" s="1" t="s">
        <v>13</v>
      </c>
      <c r="AR34" s="1" t="s">
        <v>13</v>
      </c>
    </row>
    <row r="35" spans="1:44" s="1" customFormat="1" x14ac:dyDescent="0.25">
      <c r="A35" s="1" t="s">
        <v>707</v>
      </c>
      <c r="C35" s="20"/>
      <c r="D35" s="20"/>
      <c r="E35" s="20"/>
      <c r="F35" s="20"/>
      <c r="G35" s="20"/>
      <c r="H35" s="20"/>
      <c r="I35" s="20"/>
      <c r="J35" s="20"/>
      <c r="K35" s="20"/>
      <c r="L35" s="20"/>
      <c r="M35" s="20"/>
      <c r="N35" s="20"/>
      <c r="O35" s="20"/>
      <c r="P35" s="20"/>
      <c r="Q35" s="20"/>
      <c r="R35" s="20"/>
      <c r="S35" s="20"/>
      <c r="T35" s="20"/>
      <c r="U35" s="20">
        <v>150000</v>
      </c>
      <c r="V35" s="20">
        <v>150000</v>
      </c>
      <c r="W35" s="20">
        <v>150000</v>
      </c>
      <c r="X35" s="20"/>
      <c r="Y35" s="20"/>
      <c r="Z35" s="20"/>
      <c r="AA35" s="20"/>
      <c r="AB35" s="20"/>
      <c r="AC35" s="20"/>
      <c r="AD35" s="20"/>
      <c r="AE35" s="20"/>
      <c r="AF35" s="20"/>
      <c r="AG35" s="20">
        <v>150000</v>
      </c>
      <c r="AH35" s="20">
        <v>150000</v>
      </c>
      <c r="AI35" s="20">
        <v>150000</v>
      </c>
      <c r="AJ35" s="20">
        <v>150000</v>
      </c>
      <c r="AK35" s="20">
        <v>150000</v>
      </c>
      <c r="AL35" s="20">
        <v>150000</v>
      </c>
      <c r="AM35" s="20">
        <v>150000</v>
      </c>
      <c r="AN35" s="20">
        <v>150000</v>
      </c>
      <c r="AO35" s="20">
        <v>150000</v>
      </c>
      <c r="AQ35" s="20">
        <v>150000</v>
      </c>
      <c r="AR35" s="20">
        <v>150000</v>
      </c>
    </row>
    <row r="36" spans="1:44" s="1" customFormat="1" x14ac:dyDescent="0.25">
      <c r="A36" s="1" t="s">
        <v>708</v>
      </c>
      <c r="U36" s="1" t="s">
        <v>437</v>
      </c>
      <c r="V36" s="1" t="s">
        <v>437</v>
      </c>
      <c r="W36" s="1" t="s">
        <v>437</v>
      </c>
      <c r="AG36" s="1" t="s">
        <v>437</v>
      </c>
      <c r="AH36" s="1" t="s">
        <v>437</v>
      </c>
      <c r="AI36" s="1" t="s">
        <v>438</v>
      </c>
      <c r="AJ36" s="1" t="s">
        <v>438</v>
      </c>
      <c r="AK36" s="1" t="s">
        <v>438</v>
      </c>
      <c r="AL36" s="1" t="s">
        <v>437</v>
      </c>
      <c r="AM36" s="1" t="s">
        <v>437</v>
      </c>
      <c r="AN36" s="1" t="s">
        <v>438</v>
      </c>
      <c r="AO36" s="1" t="s">
        <v>437</v>
      </c>
      <c r="AQ36" s="1" t="s">
        <v>437</v>
      </c>
      <c r="AR36" s="1" t="s">
        <v>437</v>
      </c>
    </row>
    <row r="37" spans="1:44" s="1" customFormat="1" x14ac:dyDescent="0.25">
      <c r="A37" s="1" t="s">
        <v>709</v>
      </c>
      <c r="U37" s="1" t="s">
        <v>710</v>
      </c>
      <c r="V37" s="1" t="s">
        <v>710</v>
      </c>
      <c r="W37" s="1" t="s">
        <v>710</v>
      </c>
      <c r="AG37" s="1" t="s">
        <v>711</v>
      </c>
      <c r="AH37" s="1" t="s">
        <v>710</v>
      </c>
      <c r="AI37" s="1" t="s">
        <v>711</v>
      </c>
      <c r="AJ37" s="1" t="s">
        <v>711</v>
      </c>
      <c r="AK37" s="1" t="s">
        <v>710</v>
      </c>
      <c r="AL37" s="1" t="s">
        <v>711</v>
      </c>
      <c r="AM37" s="1" t="s">
        <v>710</v>
      </c>
      <c r="AN37" s="1" t="s">
        <v>711</v>
      </c>
      <c r="AO37" s="1" t="s">
        <v>710</v>
      </c>
      <c r="AQ37" s="1" t="s">
        <v>711</v>
      </c>
      <c r="AR37" s="1" t="s">
        <v>710</v>
      </c>
    </row>
    <row r="38" spans="1:44" s="1" customFormat="1" x14ac:dyDescent="0.25">
      <c r="A38" s="1" t="s">
        <v>712</v>
      </c>
      <c r="U38" s="1">
        <v>0</v>
      </c>
      <c r="V38" s="1">
        <v>0</v>
      </c>
      <c r="W38" s="1">
        <v>0</v>
      </c>
      <c r="AG38" s="1">
        <v>0</v>
      </c>
      <c r="AH38" s="1">
        <v>0</v>
      </c>
      <c r="AI38" s="1">
        <v>12</v>
      </c>
      <c r="AJ38" s="1">
        <v>7.5</v>
      </c>
      <c r="AK38" s="1">
        <v>5</v>
      </c>
      <c r="AL38" s="1">
        <v>0</v>
      </c>
      <c r="AM38" s="1">
        <v>0</v>
      </c>
      <c r="AN38" s="1">
        <v>12</v>
      </c>
      <c r="AO38" s="1">
        <v>0</v>
      </c>
      <c r="AQ38" s="1">
        <v>0</v>
      </c>
      <c r="AR38" s="1">
        <v>0</v>
      </c>
    </row>
    <row r="39" spans="1:44" s="1" customFormat="1" x14ac:dyDescent="0.25">
      <c r="A39" s="1" t="s">
        <v>713</v>
      </c>
      <c r="C39" s="109"/>
      <c r="D39" s="109"/>
      <c r="E39" s="109"/>
      <c r="F39" s="109"/>
      <c r="G39" s="109"/>
      <c r="H39" s="109"/>
      <c r="I39" s="109"/>
      <c r="J39" s="109"/>
      <c r="K39" s="109"/>
      <c r="L39" s="109"/>
      <c r="M39" s="109"/>
      <c r="N39" s="109"/>
      <c r="O39" s="109"/>
      <c r="P39" s="109"/>
      <c r="Q39" s="109"/>
      <c r="R39" s="109"/>
      <c r="S39" s="109"/>
      <c r="T39" s="109"/>
      <c r="U39" s="109">
        <v>12250000</v>
      </c>
      <c r="V39" s="109">
        <v>12250000</v>
      </c>
      <c r="W39" s="109">
        <v>12250000</v>
      </c>
      <c r="X39" s="109"/>
      <c r="Y39" s="109"/>
      <c r="Z39" s="109"/>
      <c r="AA39" s="109"/>
      <c r="AB39" s="109"/>
      <c r="AC39" s="109"/>
      <c r="AD39" s="109"/>
      <c r="AE39" s="109"/>
      <c r="AF39" s="109"/>
      <c r="AG39" s="109">
        <v>5250000</v>
      </c>
      <c r="AH39" s="109">
        <v>6200000</v>
      </c>
      <c r="AI39" s="109">
        <v>6200000</v>
      </c>
      <c r="AJ39" s="109">
        <v>6200000</v>
      </c>
      <c r="AK39" s="109">
        <v>6200000</v>
      </c>
      <c r="AL39" s="109">
        <v>6200000</v>
      </c>
      <c r="AM39" s="109">
        <v>6200000</v>
      </c>
      <c r="AN39" s="109">
        <v>6200000</v>
      </c>
      <c r="AO39" s="109">
        <v>6200000</v>
      </c>
      <c r="AQ39" s="109">
        <v>5250000</v>
      </c>
      <c r="AR39" s="109">
        <v>6200000</v>
      </c>
    </row>
    <row r="40" spans="1:44" s="1" customFormat="1" x14ac:dyDescent="0.25">
      <c r="A40" s="1" t="s">
        <v>714</v>
      </c>
      <c r="U40" s="1" t="s">
        <v>13</v>
      </c>
      <c r="V40" s="1" t="s">
        <v>13</v>
      </c>
      <c r="W40" s="1" t="s">
        <v>13</v>
      </c>
      <c r="AG40" s="1" t="s">
        <v>13</v>
      </c>
      <c r="AH40" s="1" t="s">
        <v>44</v>
      </c>
      <c r="AI40" s="1" t="s">
        <v>13</v>
      </c>
      <c r="AJ40" s="1" t="s">
        <v>44</v>
      </c>
      <c r="AK40" s="1" t="s">
        <v>44</v>
      </c>
      <c r="AL40" s="1" t="s">
        <v>13</v>
      </c>
      <c r="AM40" s="1" t="s">
        <v>44</v>
      </c>
      <c r="AN40" s="1" t="s">
        <v>44</v>
      </c>
      <c r="AO40" s="1" t="s">
        <v>13</v>
      </c>
      <c r="AQ40" s="1" t="s">
        <v>13</v>
      </c>
      <c r="AR40" s="1" t="s">
        <v>13</v>
      </c>
    </row>
    <row r="41" spans="1:44" s="1" customFormat="1" x14ac:dyDescent="0.25">
      <c r="A41" s="1" t="s">
        <v>715</v>
      </c>
      <c r="C41" s="20"/>
      <c r="D41" s="20"/>
      <c r="E41" s="20"/>
      <c r="F41" s="20"/>
      <c r="G41" s="20"/>
      <c r="H41" s="20"/>
      <c r="I41" s="20"/>
      <c r="J41" s="20"/>
      <c r="K41" s="20"/>
      <c r="L41" s="20"/>
      <c r="M41" s="20"/>
      <c r="N41" s="20"/>
      <c r="O41" s="20"/>
      <c r="P41" s="20"/>
      <c r="Q41" s="20"/>
      <c r="R41" s="20"/>
      <c r="S41" s="20"/>
      <c r="T41" s="20"/>
      <c r="U41" s="20">
        <v>1000000</v>
      </c>
      <c r="V41" s="20">
        <v>1000000</v>
      </c>
      <c r="W41" s="20">
        <v>1000000</v>
      </c>
      <c r="X41" s="20"/>
      <c r="Y41" s="20"/>
      <c r="Z41" s="20"/>
      <c r="AA41" s="20"/>
      <c r="AB41" s="20"/>
      <c r="AC41" s="20"/>
      <c r="AD41" s="20"/>
      <c r="AE41" s="20"/>
      <c r="AF41" s="20"/>
      <c r="AG41" s="20">
        <v>1000000</v>
      </c>
      <c r="AH41" s="20">
        <v>1000000</v>
      </c>
      <c r="AI41" s="20">
        <v>100000</v>
      </c>
      <c r="AJ41" s="20">
        <v>1000000</v>
      </c>
      <c r="AK41" s="20">
        <v>1000000</v>
      </c>
      <c r="AL41" s="20">
        <v>1000000</v>
      </c>
      <c r="AM41" s="20">
        <v>1000000</v>
      </c>
      <c r="AN41" s="20">
        <v>1000000</v>
      </c>
      <c r="AO41" s="20">
        <v>1000000</v>
      </c>
      <c r="AQ41" s="20">
        <v>1000000</v>
      </c>
      <c r="AR41" s="20">
        <v>1000000</v>
      </c>
    </row>
    <row r="42" spans="1:44" s="104" customFormat="1" x14ac:dyDescent="0.25">
      <c r="A42" s="104" t="s">
        <v>716</v>
      </c>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row>
    <row r="43" spans="1:44" s="1" customFormat="1" x14ac:dyDescent="0.25">
      <c r="A43" s="1" t="s">
        <v>717</v>
      </c>
      <c r="U43" s="1" t="s">
        <v>718</v>
      </c>
      <c r="V43" s="1" t="s">
        <v>718</v>
      </c>
      <c r="W43" s="1" t="s">
        <v>718</v>
      </c>
      <c r="AG43" s="1" t="s">
        <v>718</v>
      </c>
      <c r="AH43" s="1" t="s">
        <v>718</v>
      </c>
      <c r="AI43" s="1" t="s">
        <v>718</v>
      </c>
      <c r="AJ43" s="1" t="s">
        <v>718</v>
      </c>
      <c r="AK43" s="1" t="s">
        <v>718</v>
      </c>
      <c r="AL43" s="1" t="s">
        <v>718</v>
      </c>
      <c r="AM43" s="1" t="s">
        <v>718</v>
      </c>
      <c r="AN43" s="1" t="s">
        <v>718</v>
      </c>
      <c r="AO43" s="1" t="s">
        <v>718</v>
      </c>
      <c r="AQ43" s="1" t="s">
        <v>718</v>
      </c>
      <c r="AR43" s="1" t="s">
        <v>718</v>
      </c>
    </row>
    <row r="44" spans="1:44" s="1" customFormat="1" x14ac:dyDescent="0.25">
      <c r="A44" s="1" t="s">
        <v>718</v>
      </c>
      <c r="C44"/>
      <c r="D44"/>
      <c r="E44"/>
      <c r="F44"/>
      <c r="G44"/>
      <c r="H44"/>
      <c r="I44"/>
      <c r="J44"/>
      <c r="K44"/>
      <c r="L44"/>
      <c r="M44"/>
      <c r="N44"/>
      <c r="O44"/>
      <c r="P44"/>
      <c r="Q44"/>
      <c r="R44"/>
      <c r="S44"/>
      <c r="T44"/>
      <c r="U44" t="s">
        <v>719</v>
      </c>
      <c r="V44" t="s">
        <v>719</v>
      </c>
      <c r="W44" t="s">
        <v>719</v>
      </c>
      <c r="X44"/>
      <c r="Y44"/>
      <c r="Z44"/>
      <c r="AA44"/>
      <c r="AB44"/>
      <c r="AC44"/>
      <c r="AD44"/>
      <c r="AE44"/>
      <c r="AF44"/>
      <c r="AG44" s="112">
        <v>14.685191</v>
      </c>
      <c r="AH44" s="112">
        <v>14.685191</v>
      </c>
      <c r="AI44" s="112">
        <v>14.685191</v>
      </c>
      <c r="AJ44" s="112">
        <v>14.685191</v>
      </c>
      <c r="AK44" s="112">
        <v>14.685191</v>
      </c>
      <c r="AL44" s="112">
        <v>14.685191</v>
      </c>
      <c r="AM44" s="112">
        <v>14.685191</v>
      </c>
      <c r="AN44" s="112">
        <v>14.685191</v>
      </c>
      <c r="AO44" s="112">
        <v>14.685191</v>
      </c>
      <c r="AQ44" s="112">
        <v>14.685191</v>
      </c>
      <c r="AR44" s="112">
        <v>14.685191</v>
      </c>
    </row>
    <row r="45" spans="1:44" s="1" customFormat="1" x14ac:dyDescent="0.25">
      <c r="A45" s="1" t="s">
        <v>720</v>
      </c>
      <c r="C45" s="2"/>
      <c r="D45" s="2"/>
      <c r="E45" s="2"/>
      <c r="F45" s="2"/>
      <c r="G45" s="2"/>
      <c r="H45" s="2"/>
      <c r="I45" s="2"/>
      <c r="J45" s="2"/>
      <c r="K45" s="2"/>
      <c r="L45" s="2"/>
      <c r="M45" s="2"/>
      <c r="N45" s="2"/>
      <c r="O45" s="2"/>
      <c r="P45" s="2"/>
      <c r="Q45" s="2"/>
      <c r="R45" s="2"/>
      <c r="S45" s="2"/>
      <c r="T45" s="2"/>
      <c r="U45" s="2">
        <v>20</v>
      </c>
      <c r="V45" s="2">
        <v>20</v>
      </c>
      <c r="W45" s="2">
        <v>20</v>
      </c>
      <c r="X45" s="2"/>
      <c r="Y45" s="2"/>
      <c r="Z45" s="2"/>
      <c r="AA45" s="2"/>
      <c r="AB45" s="2"/>
      <c r="AC45" s="2"/>
      <c r="AD45" s="2"/>
      <c r="AE45" s="2"/>
      <c r="AF45" s="2"/>
      <c r="AG45" s="2">
        <v>20</v>
      </c>
      <c r="AH45" s="2">
        <v>20</v>
      </c>
      <c r="AI45" s="2">
        <v>20</v>
      </c>
      <c r="AJ45" s="2">
        <v>20</v>
      </c>
      <c r="AK45" s="2">
        <v>20</v>
      </c>
      <c r="AL45" s="2">
        <v>20</v>
      </c>
      <c r="AM45" s="2">
        <v>20</v>
      </c>
      <c r="AN45" s="2">
        <v>20</v>
      </c>
      <c r="AO45" s="2">
        <v>20</v>
      </c>
      <c r="AQ45" s="2">
        <v>20</v>
      </c>
      <c r="AR45" s="2">
        <v>20</v>
      </c>
    </row>
    <row r="46" spans="1:44" s="1" customFormat="1" x14ac:dyDescent="0.25">
      <c r="A46" s="46" t="s">
        <v>721</v>
      </c>
      <c r="U46" s="1" t="s">
        <v>13</v>
      </c>
      <c r="V46" s="1" t="s">
        <v>13</v>
      </c>
      <c r="W46" s="1" t="s">
        <v>13</v>
      </c>
      <c r="AG46" s="1" t="s">
        <v>13</v>
      </c>
      <c r="AH46" s="1" t="s">
        <v>44</v>
      </c>
      <c r="AI46" s="1" t="s">
        <v>44</v>
      </c>
      <c r="AJ46" s="1" t="s">
        <v>13</v>
      </c>
      <c r="AK46" s="1" t="s">
        <v>44</v>
      </c>
      <c r="AL46" s="1" t="s">
        <v>44</v>
      </c>
      <c r="AM46" s="1" t="s">
        <v>44</v>
      </c>
      <c r="AN46" s="1" t="s">
        <v>44</v>
      </c>
      <c r="AO46" s="1" t="s">
        <v>44</v>
      </c>
      <c r="AQ46" s="1" t="s">
        <v>13</v>
      </c>
      <c r="AR46" s="1" t="s">
        <v>44</v>
      </c>
    </row>
    <row r="47" spans="1:44" s="1" customFormat="1" x14ac:dyDescent="0.25">
      <c r="A47" s="48" t="s">
        <v>722</v>
      </c>
      <c r="U47" s="1">
        <v>3</v>
      </c>
      <c r="V47" s="1">
        <v>3</v>
      </c>
      <c r="W47" s="1">
        <v>3</v>
      </c>
      <c r="AG47" s="1">
        <v>3</v>
      </c>
      <c r="AH47" s="1">
        <v>3</v>
      </c>
      <c r="AI47" s="1">
        <v>3</v>
      </c>
      <c r="AJ47" s="1">
        <v>3</v>
      </c>
      <c r="AK47" s="1">
        <v>3</v>
      </c>
      <c r="AL47" s="1">
        <v>3</v>
      </c>
      <c r="AM47" s="1">
        <v>3</v>
      </c>
      <c r="AN47" s="1">
        <v>3</v>
      </c>
      <c r="AO47" s="1">
        <v>3</v>
      </c>
      <c r="AQ47" s="1">
        <v>3</v>
      </c>
      <c r="AR47" s="1">
        <v>3</v>
      </c>
    </row>
    <row r="48" spans="1:44" s="1" customFormat="1" x14ac:dyDescent="0.25">
      <c r="A48" s="48" t="s">
        <v>723</v>
      </c>
      <c r="U48" s="1" t="s">
        <v>724</v>
      </c>
      <c r="V48" s="1" t="s">
        <v>724</v>
      </c>
      <c r="W48" s="1" t="s">
        <v>724</v>
      </c>
      <c r="AG48" s="1" t="s">
        <v>725</v>
      </c>
      <c r="AH48" s="1" t="s">
        <v>725</v>
      </c>
      <c r="AI48" s="1" t="s">
        <v>725</v>
      </c>
      <c r="AJ48" s="1" t="s">
        <v>725</v>
      </c>
      <c r="AK48" s="1" t="s">
        <v>725</v>
      </c>
      <c r="AL48" s="1" t="s">
        <v>725</v>
      </c>
      <c r="AM48" s="1" t="s">
        <v>725</v>
      </c>
      <c r="AN48" s="1" t="s">
        <v>725</v>
      </c>
      <c r="AO48" s="1" t="s">
        <v>725</v>
      </c>
      <c r="AQ48" s="1" t="s">
        <v>725</v>
      </c>
      <c r="AR48" s="1" t="s">
        <v>725</v>
      </c>
    </row>
    <row r="49" spans="1:44" s="42" customFormat="1" x14ac:dyDescent="0.25">
      <c r="A49" s="42" t="s">
        <v>726</v>
      </c>
      <c r="C49" s="77"/>
      <c r="D49" s="77"/>
      <c r="E49" s="77"/>
      <c r="F49" s="77"/>
      <c r="G49" s="77"/>
      <c r="H49" s="77"/>
      <c r="I49" s="77"/>
      <c r="J49" s="77"/>
      <c r="K49" s="77"/>
      <c r="L49" s="77"/>
      <c r="M49" s="77"/>
      <c r="N49" s="77"/>
      <c r="O49" s="77"/>
      <c r="P49" s="77"/>
      <c r="Q49" s="77"/>
      <c r="R49" s="77"/>
      <c r="S49" s="77"/>
      <c r="T49" s="77"/>
      <c r="U49" s="77">
        <v>1000000</v>
      </c>
      <c r="V49" s="77">
        <v>1000000</v>
      </c>
      <c r="W49" s="77">
        <v>1000000</v>
      </c>
      <c r="X49" s="77"/>
      <c r="Y49" s="77"/>
      <c r="Z49" s="77"/>
      <c r="AA49" s="77"/>
      <c r="AB49" s="77"/>
      <c r="AC49" s="77"/>
      <c r="AD49" s="77"/>
      <c r="AE49" s="77"/>
      <c r="AF49" s="77"/>
      <c r="AG49" s="77">
        <v>1000000</v>
      </c>
      <c r="AH49" s="77">
        <v>1000000</v>
      </c>
      <c r="AI49" s="77">
        <v>1000000</v>
      </c>
      <c r="AJ49" s="77">
        <v>1000000</v>
      </c>
      <c r="AK49" s="77">
        <v>1000000</v>
      </c>
      <c r="AL49" s="77">
        <v>1000000</v>
      </c>
      <c r="AM49" s="77">
        <v>1000000</v>
      </c>
      <c r="AN49" s="77">
        <v>1000000</v>
      </c>
      <c r="AO49" s="77">
        <v>1000000</v>
      </c>
      <c r="AQ49" s="77">
        <v>1000000</v>
      </c>
      <c r="AR49" s="77">
        <v>1000000</v>
      </c>
    </row>
    <row r="50" spans="1:44" s="12" customFormat="1" ht="15.75" thickBot="1" x14ac:dyDescent="0.3">
      <c r="A50" s="12" t="s">
        <v>727</v>
      </c>
      <c r="C50" s="95"/>
      <c r="D50" s="95"/>
      <c r="E50" s="95"/>
      <c r="F50" s="95"/>
      <c r="G50" s="95"/>
      <c r="H50" s="95"/>
      <c r="I50" s="95"/>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Q50" s="95"/>
      <c r="AR50" s="95"/>
    </row>
    <row r="51" spans="1:44" s="78" customFormat="1" ht="15.75" thickTop="1" x14ac:dyDescent="0.25">
      <c r="A51" s="78" t="s">
        <v>728</v>
      </c>
      <c r="U51" s="78" t="s">
        <v>44</v>
      </c>
      <c r="V51" s="78" t="s">
        <v>44</v>
      </c>
      <c r="W51" s="78" t="s">
        <v>44</v>
      </c>
      <c r="AG51" s="78" t="s">
        <v>44</v>
      </c>
      <c r="AH51" s="78" t="s">
        <v>44</v>
      </c>
      <c r="AI51" s="78" t="s">
        <v>44</v>
      </c>
      <c r="AJ51" s="78" t="s">
        <v>44</v>
      </c>
      <c r="AK51" s="78" t="s">
        <v>44</v>
      </c>
      <c r="AL51" s="78" t="s">
        <v>44</v>
      </c>
      <c r="AM51" s="78" t="s">
        <v>44</v>
      </c>
      <c r="AN51" s="78" t="s">
        <v>44</v>
      </c>
      <c r="AO51" s="78" t="s">
        <v>44</v>
      </c>
      <c r="AQ51" s="78" t="s">
        <v>44</v>
      </c>
      <c r="AR51" s="78" t="s">
        <v>44</v>
      </c>
    </row>
    <row r="52" spans="1:44" s="1" customFormat="1" x14ac:dyDescent="0.25">
      <c r="A52" s="1" t="s">
        <v>729</v>
      </c>
      <c r="C52" s="128"/>
      <c r="D52" s="128"/>
      <c r="E52" s="128"/>
      <c r="F52" s="128"/>
      <c r="G52" s="128"/>
      <c r="H52" s="128"/>
      <c r="I52" s="128"/>
      <c r="J52" s="128"/>
      <c r="K52" s="128"/>
      <c r="L52" s="128"/>
      <c r="M52" s="128"/>
      <c r="N52" s="128"/>
      <c r="O52" s="128"/>
      <c r="P52" s="128"/>
      <c r="Q52" s="128"/>
      <c r="R52" s="128"/>
      <c r="S52" s="128"/>
      <c r="T52" s="128"/>
      <c r="U52" s="128">
        <v>1000</v>
      </c>
      <c r="V52" s="128">
        <v>1000</v>
      </c>
      <c r="W52" s="128">
        <v>1000</v>
      </c>
      <c r="X52" s="128"/>
      <c r="Y52" s="128"/>
      <c r="Z52" s="128"/>
      <c r="AA52" s="128"/>
      <c r="AB52" s="128"/>
      <c r="AC52" s="128"/>
      <c r="AD52" s="128"/>
      <c r="AE52" s="128"/>
      <c r="AF52" s="128"/>
      <c r="AG52" s="128">
        <v>1000</v>
      </c>
      <c r="AH52" s="128">
        <v>1000</v>
      </c>
      <c r="AI52" s="128">
        <v>1000</v>
      </c>
      <c r="AJ52" s="128">
        <v>1000</v>
      </c>
      <c r="AK52" s="128">
        <v>1000</v>
      </c>
      <c r="AL52" s="128">
        <v>1000</v>
      </c>
      <c r="AM52" s="128">
        <v>1000</v>
      </c>
      <c r="AN52" s="128">
        <v>1000</v>
      </c>
      <c r="AO52" s="128">
        <v>1000</v>
      </c>
      <c r="AQ52" s="128">
        <v>1000</v>
      </c>
      <c r="AR52" s="128">
        <v>1000</v>
      </c>
    </row>
    <row r="53" spans="1:44" s="1" customFormat="1" x14ac:dyDescent="0.25">
      <c r="A53" s="1" t="s">
        <v>730</v>
      </c>
      <c r="C53"/>
      <c r="D53"/>
      <c r="E53"/>
      <c r="F53"/>
      <c r="G53"/>
      <c r="H53"/>
      <c r="I53"/>
      <c r="J53"/>
      <c r="K53"/>
      <c r="L53"/>
      <c r="M53"/>
      <c r="N53"/>
      <c r="O53"/>
      <c r="P53"/>
      <c r="Q53"/>
      <c r="R53"/>
      <c r="S53"/>
      <c r="T53"/>
      <c r="U53">
        <v>0</v>
      </c>
      <c r="V53">
        <v>0</v>
      </c>
      <c r="W53">
        <v>0</v>
      </c>
      <c r="X53"/>
      <c r="Y53"/>
      <c r="Z53"/>
      <c r="AA53"/>
      <c r="AB53"/>
      <c r="AC53"/>
      <c r="AD53"/>
      <c r="AE53"/>
      <c r="AF53"/>
      <c r="AG53" s="30">
        <v>0</v>
      </c>
      <c r="AH53" s="30">
        <v>0</v>
      </c>
      <c r="AI53" s="30">
        <v>0</v>
      </c>
      <c r="AJ53" s="30">
        <v>0</v>
      </c>
      <c r="AK53" s="30">
        <v>0</v>
      </c>
      <c r="AL53" s="30">
        <v>0</v>
      </c>
      <c r="AM53" s="30">
        <v>0</v>
      </c>
      <c r="AN53" s="30">
        <v>0</v>
      </c>
      <c r="AO53" s="30">
        <v>0</v>
      </c>
      <c r="AQ53" s="30">
        <v>0</v>
      </c>
      <c r="AR53" s="30">
        <v>0</v>
      </c>
    </row>
    <row r="54" spans="1:44" s="91" customFormat="1" x14ac:dyDescent="0.25">
      <c r="A54" s="64" t="s">
        <v>731</v>
      </c>
    </row>
    <row r="55" spans="1:44" s="1" customFormat="1" x14ac:dyDescent="0.25">
      <c r="A55" s="1" t="s">
        <v>732</v>
      </c>
      <c r="C55" s="110"/>
      <c r="D55" s="110"/>
      <c r="E55" s="110"/>
      <c r="F55" s="110"/>
      <c r="G55" s="110"/>
      <c r="H55" s="110"/>
      <c r="I55" s="110"/>
      <c r="J55" s="110"/>
      <c r="K55" s="110"/>
      <c r="L55" s="110"/>
      <c r="M55" s="110"/>
      <c r="N55" s="110"/>
      <c r="O55" s="110"/>
      <c r="P55" s="110"/>
      <c r="Q55" s="110"/>
      <c r="R55" s="110"/>
      <c r="S55" s="110"/>
      <c r="T55" s="110"/>
      <c r="U55" s="110">
        <f>SUM(U56:U57)</f>
        <v>0</v>
      </c>
      <c r="V55" s="110">
        <f>SUM(V56:V57)</f>
        <v>0</v>
      </c>
      <c r="W55" s="110">
        <f>SUM(W56:W57)</f>
        <v>0</v>
      </c>
      <c r="X55" s="110"/>
      <c r="Y55" s="110"/>
      <c r="Z55" s="110"/>
      <c r="AA55" s="110"/>
      <c r="AB55" s="110"/>
      <c r="AC55" s="110"/>
      <c r="AD55" s="110"/>
      <c r="AE55" s="110"/>
      <c r="AF55" s="110"/>
      <c r="AG55" s="110">
        <f>SUM(AG56:AG57)</f>
        <v>600000000</v>
      </c>
      <c r="AH55" s="110">
        <f>SUM(AH56:AH57)</f>
        <v>100000000</v>
      </c>
      <c r="AI55" s="110">
        <f t="shared" ref="AI55:AO55" si="0">SUM(AI56:AI57)</f>
        <v>400000000</v>
      </c>
      <c r="AJ55" s="110">
        <f t="shared" si="0"/>
        <v>500000000</v>
      </c>
      <c r="AK55" s="110">
        <f t="shared" si="0"/>
        <v>700000000</v>
      </c>
      <c r="AL55" s="110">
        <f t="shared" si="0"/>
        <v>800000000</v>
      </c>
      <c r="AM55" s="110">
        <f t="shared" si="0"/>
        <v>300000000</v>
      </c>
      <c r="AN55" s="110">
        <f t="shared" si="0"/>
        <v>400000000</v>
      </c>
      <c r="AO55" s="110">
        <f t="shared" si="0"/>
        <v>500000000</v>
      </c>
      <c r="AQ55" s="110">
        <f>SUM(AQ56:AQ57)</f>
        <v>600000000</v>
      </c>
      <c r="AR55" s="110">
        <f t="shared" ref="AR55" si="1">SUM(AR56:AR57)</f>
        <v>500000000</v>
      </c>
    </row>
    <row r="56" spans="1:44" s="1" customFormat="1" x14ac:dyDescent="0.25">
      <c r="A56" s="1" t="s">
        <v>650</v>
      </c>
      <c r="C56" s="110"/>
      <c r="D56" s="110"/>
      <c r="E56" s="110"/>
      <c r="F56" s="110"/>
      <c r="G56" s="110"/>
      <c r="H56" s="110"/>
      <c r="I56" s="110"/>
      <c r="J56" s="110"/>
      <c r="K56" s="110"/>
      <c r="L56" s="110"/>
      <c r="M56" s="110"/>
      <c r="N56" s="110"/>
      <c r="O56" s="110"/>
      <c r="P56" s="110"/>
      <c r="Q56" s="110"/>
      <c r="R56" s="110"/>
      <c r="S56" s="110"/>
      <c r="T56" s="110"/>
      <c r="U56" s="110">
        <f>'7.TabAssetData'!L19</f>
        <v>0</v>
      </c>
      <c r="V56" s="110">
        <f>'7.TabAssetData'!M19</f>
        <v>0</v>
      </c>
      <c r="W56" s="110">
        <f>'7.TabAssetData'!N19</f>
        <v>0</v>
      </c>
      <c r="X56" s="110"/>
      <c r="Y56" s="110"/>
      <c r="Z56" s="110"/>
      <c r="AA56" s="110"/>
      <c r="AB56" s="110"/>
      <c r="AC56" s="110"/>
      <c r="AD56" s="110"/>
      <c r="AE56" s="110"/>
      <c r="AF56" s="110"/>
      <c r="AG56" s="110">
        <f>'7.TabAssetData'!AG19</f>
        <v>600000000</v>
      </c>
      <c r="AH56" s="110">
        <f>'7.TabAssetData'!AH19</f>
        <v>100000000</v>
      </c>
      <c r="AI56" s="110">
        <f>'7.TabAssetData'!AI19</f>
        <v>400000000</v>
      </c>
      <c r="AJ56" s="110">
        <f>'7.TabAssetData'!AJ19</f>
        <v>500000000</v>
      </c>
      <c r="AK56" s="110">
        <f>'7.TabAssetData'!AK19</f>
        <v>700000000</v>
      </c>
      <c r="AL56" s="110">
        <f>'7.TabAssetData'!AL19</f>
        <v>800000000</v>
      </c>
      <c r="AM56" s="110">
        <f>'7.TabAssetData'!AM19</f>
        <v>300000000</v>
      </c>
      <c r="AN56" s="110">
        <f>'7.TabAssetData'!AN19</f>
        <v>400000000</v>
      </c>
      <c r="AO56" s="110">
        <f>'7.TabAssetData'!AO19</f>
        <v>500000000</v>
      </c>
      <c r="AQ56" s="110">
        <f>'7.TabAssetData'!AQ19</f>
        <v>600000000</v>
      </c>
      <c r="AR56" s="110">
        <f>'7.TabAssetData'!AR19</f>
        <v>500000000</v>
      </c>
    </row>
    <row r="57" spans="1:44" s="1" customFormat="1" x14ac:dyDescent="0.25">
      <c r="A57" s="1" t="s">
        <v>733</v>
      </c>
      <c r="C57" s="110"/>
      <c r="D57" s="110"/>
      <c r="E57" s="110"/>
      <c r="F57" s="110"/>
      <c r="G57" s="110"/>
      <c r="H57" s="110"/>
      <c r="I57" s="110"/>
      <c r="J57" s="110"/>
      <c r="K57" s="110"/>
      <c r="L57" s="110"/>
      <c r="M57" s="110"/>
      <c r="N57" s="110"/>
      <c r="O57" s="110"/>
      <c r="P57" s="110"/>
      <c r="Q57" s="110"/>
      <c r="R57" s="110"/>
      <c r="S57" s="110"/>
      <c r="T57" s="110"/>
      <c r="U57" s="110">
        <f>SUMIFS('7a.Accessories'!17:17,'7a.Accessories'!12:12,U8,'7a.Accessories'!4:4,"0",'7a.Accessories'!1:1,"SUCCESS")</f>
        <v>0</v>
      </c>
      <c r="V57" s="110">
        <f>SUMIFS('7a.Accessories'!17:17,'7a.Accessories'!12:12,V8,'7a.Accessories'!4:4,"0",'7a.Accessories'!1:1,"SUCCESS")</f>
        <v>0</v>
      </c>
      <c r="W57" s="110">
        <f>SUMIFS('7a.Accessories'!17:17,'7a.Accessories'!12:12,W8,'7a.Accessories'!4:4,"0",'7a.Accessories'!1:1,"SUCCESS")</f>
        <v>0</v>
      </c>
      <c r="X57" s="110"/>
      <c r="Y57" s="110"/>
      <c r="Z57" s="110"/>
      <c r="AA57" s="110"/>
      <c r="AB57" s="110"/>
      <c r="AC57" s="110"/>
      <c r="AD57" s="110"/>
      <c r="AE57" s="110"/>
      <c r="AF57" s="110"/>
      <c r="AG57" s="110">
        <f>SUMIFS('7a.Accessories'!17:17,'7a.Accessories'!12:12,AG8,'7a.Accessories'!4:4,"0",'7a.Accessories'!1:1,"SUCCESS")</f>
        <v>0</v>
      </c>
      <c r="AH57" s="110">
        <f>SUMIFS('7a.Accessories'!17:17,'7a.Accessories'!12:12,AH8,'7a.Accessories'!4:4,"0",'7a.Accessories'!1:1,"SUCCESS")</f>
        <v>0</v>
      </c>
      <c r="AI57" s="110">
        <f>SUMIFS('7a.Accessories'!17:17,'7a.Accessories'!12:12,AI8,'7a.Accessories'!4:4,"0",'7a.Accessories'!1:1,"SUCCESS")</f>
        <v>0</v>
      </c>
      <c r="AJ57" s="110">
        <f>SUMIFS('7a.Accessories'!17:17,'7a.Accessories'!12:12,AJ8,'7a.Accessories'!4:4,"0",'7a.Accessories'!1:1,"SUCCESS")</f>
        <v>0</v>
      </c>
      <c r="AK57" s="110">
        <f>SUMIFS('7a.Accessories'!17:17,'7a.Accessories'!12:12,AK8,'7a.Accessories'!4:4,"0",'7a.Accessories'!1:1,"SUCCESS")</f>
        <v>0</v>
      </c>
      <c r="AL57" s="110">
        <f>SUMIFS('7a.Accessories'!17:17,'7a.Accessories'!12:12,AL8,'7a.Accessories'!4:4,"0",'7a.Accessories'!1:1,"SUCCESS")</f>
        <v>0</v>
      </c>
      <c r="AM57" s="110">
        <f>SUMIFS('7a.Accessories'!17:17,'7a.Accessories'!12:12,AM8,'7a.Accessories'!4:4,"0",'7a.Accessories'!1:1,"SUCCESS")</f>
        <v>0</v>
      </c>
      <c r="AN57" s="110">
        <f>SUMIFS('7a.Accessories'!17:17,'7a.Accessories'!12:12,AN8,'7a.Accessories'!4:4,"0",'7a.Accessories'!1:1,"SUCCESS")</f>
        <v>0</v>
      </c>
      <c r="AO57" s="110">
        <f>SUMIFS('7a.Accessories'!17:17,'7a.Accessories'!12:12,AO8,'7a.Accessories'!4:4,"0",'7a.Accessories'!1:1,"SUCCESS")</f>
        <v>0</v>
      </c>
      <c r="AQ57" s="110">
        <f>SUMIFS('7a.Accessories'!17:17,'7a.Accessories'!12:12,AQ8,'7a.Accessories'!4:4,"0",'7a.Accessories'!1:1,"SUCCESS")</f>
        <v>0</v>
      </c>
      <c r="AR57" s="110">
        <f>SUMIFS('7a.Accessories'!17:17,'7a.Accessories'!12:12,AR8,'7a.Accessories'!4:4,"0",'7a.Accessories'!1:1,"SUCCESS")</f>
        <v>0</v>
      </c>
    </row>
    <row r="58" spans="1:44" s="1" customFormat="1" x14ac:dyDescent="0.25">
      <c r="A58" s="1" t="s">
        <v>649</v>
      </c>
      <c r="C58" s="110"/>
      <c r="D58" s="110"/>
      <c r="E58" s="110"/>
      <c r="F58" s="110"/>
      <c r="G58" s="110"/>
      <c r="H58" s="110"/>
      <c r="I58" s="110"/>
      <c r="J58" s="110"/>
      <c r="K58" s="110"/>
      <c r="L58" s="110"/>
      <c r="M58" s="110"/>
      <c r="N58" s="110"/>
      <c r="O58" s="110"/>
      <c r="P58" s="110"/>
      <c r="Q58" s="110"/>
      <c r="R58" s="110"/>
      <c r="S58" s="110"/>
      <c r="T58" s="110"/>
      <c r="U58" s="110">
        <f>SUM(U21:U25,U39)</f>
        <v>14950000</v>
      </c>
      <c r="V58" s="110">
        <f>SUM(V21:V25,V39)</f>
        <v>14950000</v>
      </c>
      <c r="W58" s="110">
        <f>SUM(W21:W25,W39)</f>
        <v>14950000</v>
      </c>
      <c r="X58" s="110"/>
      <c r="Y58" s="110"/>
      <c r="Z58" s="110"/>
      <c r="AA58" s="110"/>
      <c r="AB58" s="110"/>
      <c r="AC58" s="110"/>
      <c r="AD58" s="110"/>
      <c r="AE58" s="110"/>
      <c r="AF58" s="110"/>
      <c r="AG58" s="110">
        <f>SUM(AG21:AG25,AG39)</f>
        <v>7950000</v>
      </c>
      <c r="AH58" s="110">
        <f>SUM(AH21:AH25,AH39)</f>
        <v>8900000</v>
      </c>
      <c r="AI58" s="110">
        <f t="shared" ref="AI58:AO58" si="2">SUM(AI21:AI25,AI39)</f>
        <v>8900000</v>
      </c>
      <c r="AJ58" s="110">
        <f t="shared" si="2"/>
        <v>8900000</v>
      </c>
      <c r="AK58" s="110">
        <f t="shared" si="2"/>
        <v>8900000</v>
      </c>
      <c r="AL58" s="110">
        <f t="shared" si="2"/>
        <v>8900000</v>
      </c>
      <c r="AM58" s="110">
        <f t="shared" si="2"/>
        <v>8900000</v>
      </c>
      <c r="AN58" s="110">
        <f t="shared" si="2"/>
        <v>8900000</v>
      </c>
      <c r="AO58" s="110">
        <f t="shared" si="2"/>
        <v>8900000</v>
      </c>
      <c r="AQ58" s="110">
        <f>SUM(AQ21:AQ25,AQ39)</f>
        <v>7950000</v>
      </c>
      <c r="AR58" s="110">
        <f t="shared" ref="AR58" si="3">SUM(AR21:AR25,AR39)</f>
        <v>8900000</v>
      </c>
    </row>
    <row r="59" spans="1:44" s="1" customFormat="1" x14ac:dyDescent="0.25">
      <c r="A59" s="1" t="s">
        <v>734</v>
      </c>
      <c r="C59" s="110"/>
      <c r="D59" s="110"/>
      <c r="E59" s="110"/>
      <c r="F59" s="110"/>
      <c r="G59" s="110"/>
      <c r="H59" s="110"/>
      <c r="I59" s="110"/>
      <c r="J59" s="110"/>
      <c r="K59" s="110"/>
      <c r="L59" s="110"/>
      <c r="M59" s="110"/>
      <c r="N59" s="110"/>
      <c r="O59" s="110"/>
      <c r="P59" s="110"/>
      <c r="Q59" s="110"/>
      <c r="R59" s="110"/>
      <c r="S59" s="110"/>
      <c r="T59" s="110"/>
      <c r="U59" s="110">
        <f>SUM(U27,U29,U31,U33,U35,U41)</f>
        <v>4560000</v>
      </c>
      <c r="V59" s="110">
        <f>SUM(V27,V29,V31,V33,V35,V41)</f>
        <v>1560000</v>
      </c>
      <c r="W59" s="110">
        <f>SUM(W27,W29,W31,W33,W35,W41)</f>
        <v>1560000</v>
      </c>
      <c r="X59" s="110"/>
      <c r="Y59" s="110"/>
      <c r="Z59" s="110"/>
      <c r="AA59" s="110"/>
      <c r="AB59" s="110"/>
      <c r="AC59" s="110"/>
      <c r="AD59" s="110"/>
      <c r="AE59" s="110"/>
      <c r="AF59" s="110"/>
      <c r="AG59" s="110">
        <f>SUM(AG27,AG29,AG31,AG33,AG35,AG41)</f>
        <v>1420000</v>
      </c>
      <c r="AH59" s="110">
        <f>SUM(AH27,AH29,AH31,AH33,AH35,AH41)</f>
        <v>1420000</v>
      </c>
      <c r="AI59" s="110">
        <f t="shared" ref="AI59:AO59" si="4">SUM(AI27,AI29,AI31,AI33,AI35,AI41)</f>
        <v>520000</v>
      </c>
      <c r="AJ59" s="110">
        <f t="shared" si="4"/>
        <v>1460000</v>
      </c>
      <c r="AK59" s="110">
        <f t="shared" si="4"/>
        <v>1420000</v>
      </c>
      <c r="AL59" s="110">
        <f t="shared" si="4"/>
        <v>1560000</v>
      </c>
      <c r="AM59" s="110">
        <f t="shared" si="4"/>
        <v>1520000</v>
      </c>
      <c r="AN59" s="110">
        <f t="shared" si="4"/>
        <v>1420000</v>
      </c>
      <c r="AO59" s="110">
        <f t="shared" si="4"/>
        <v>1560000</v>
      </c>
      <c r="AQ59" s="110">
        <f>SUM(AQ27,AQ29,AQ31,AQ33,AQ35,AQ41)</f>
        <v>1420000</v>
      </c>
      <c r="AR59" s="110">
        <f t="shared" ref="AR59" si="5">SUM(AR27,AR29,AR31,AR33,AR35,AR41)</f>
        <v>1560000</v>
      </c>
    </row>
    <row r="60" spans="1:44" s="1" customFormat="1" x14ac:dyDescent="0.25">
      <c r="A60" s="1" t="s">
        <v>735</v>
      </c>
      <c r="C60" s="110"/>
      <c r="D60" s="110"/>
      <c r="E60" s="110"/>
      <c r="F60" s="110"/>
      <c r="G60" s="110"/>
      <c r="H60" s="110"/>
      <c r="I60" s="110"/>
      <c r="J60" s="110"/>
      <c r="K60" s="110"/>
      <c r="L60" s="110"/>
      <c r="M60" s="110"/>
      <c r="N60" s="110"/>
      <c r="O60" s="110"/>
      <c r="P60" s="110"/>
      <c r="Q60" s="110"/>
      <c r="R60" s="110"/>
      <c r="S60" s="110"/>
      <c r="T60" s="110"/>
      <c r="U60" s="110">
        <f>'8.TabInsuranceData'!O85</f>
        <v>0</v>
      </c>
      <c r="V60" s="110">
        <f>'8.TabInsuranceData'!P85</f>
        <v>0</v>
      </c>
      <c r="W60" s="110">
        <f>'8.TabInsuranceData'!Q85</f>
        <v>19814500</v>
      </c>
      <c r="X60" s="110"/>
      <c r="Y60" s="110"/>
      <c r="Z60" s="110"/>
      <c r="AA60" s="110"/>
      <c r="AB60" s="110"/>
      <c r="AC60" s="110"/>
      <c r="AD60" s="110"/>
      <c r="AE60" s="110"/>
      <c r="AF60" s="110"/>
      <c r="AG60" s="110">
        <f>'8.TabInsuranceData'!AG85</f>
        <v>38143500</v>
      </c>
      <c r="AH60" s="110">
        <f>'8.TabInsuranceData'!AH85</f>
        <v>38143500</v>
      </c>
      <c r="AI60" s="110">
        <f>'8.TabInsuranceData'!AI85</f>
        <v>38143500</v>
      </c>
      <c r="AJ60" s="110">
        <f>'8.TabInsuranceData'!AJ85</f>
        <v>38143500</v>
      </c>
      <c r="AK60" s="110">
        <f>'8.TabInsuranceData'!AK85</f>
        <v>38143500</v>
      </c>
      <c r="AL60" s="110">
        <f>'8.TabInsuranceData'!AL85</f>
        <v>38143500</v>
      </c>
      <c r="AM60" s="110">
        <f>'8.TabInsuranceData'!AM85</f>
        <v>38143500</v>
      </c>
      <c r="AN60" s="110">
        <f>'8.TabInsuranceData'!AN85</f>
        <v>38143500</v>
      </c>
      <c r="AO60" s="110">
        <f>'8.TabInsuranceData'!AO85</f>
        <v>38143500</v>
      </c>
      <c r="AQ60" s="110">
        <f>'8.TabInsuranceData'!AQ85</f>
        <v>38143500</v>
      </c>
      <c r="AR60" s="110">
        <f>'8.TabInsuranceData'!AR85</f>
        <v>38143500</v>
      </c>
    </row>
    <row r="61" spans="1:44" s="1" customFormat="1" x14ac:dyDescent="0.25">
      <c r="A61" s="1" t="s">
        <v>736</v>
      </c>
      <c r="C61" s="110"/>
      <c r="D61" s="110"/>
      <c r="E61" s="110"/>
      <c r="F61" s="110"/>
      <c r="G61" s="110"/>
      <c r="H61" s="110"/>
      <c r="I61" s="110"/>
      <c r="J61" s="110"/>
      <c r="K61" s="110"/>
      <c r="L61" s="110"/>
      <c r="M61" s="110"/>
      <c r="N61" s="110"/>
      <c r="O61" s="110"/>
      <c r="P61" s="110"/>
      <c r="Q61" s="110"/>
      <c r="R61" s="110"/>
      <c r="S61" s="110"/>
      <c r="T61" s="110"/>
      <c r="U61" s="110">
        <f>SUMIFS('7a.Accessories'!24:24,'7a.Accessories'!12:12,U8,'7a.Accessories'!4:4,"0",'7a.Accessories'!1:1,"SUCCESS")+'7.TabAssetData'!L70</f>
        <v>0</v>
      </c>
      <c r="V61" s="110">
        <f>SUMIFS('7a.Accessories'!24:24,'7a.Accessories'!12:12,V8,'7a.Accessories'!4:4,"0",'7a.Accessories'!1:1,"SUCCESS")+'7.TabAssetData'!M70</f>
        <v>0</v>
      </c>
      <c r="W61" s="110">
        <f>SUMIFS('7a.Accessories'!24:24,'7a.Accessories'!12:12,W8,'7a.Accessories'!4:4,"0",'7a.Accessories'!1:1,"SUCCESS")+'7.TabAssetData'!N70</f>
        <v>0</v>
      </c>
      <c r="X61" s="110"/>
      <c r="Y61" s="110"/>
      <c r="Z61" s="110"/>
      <c r="AA61" s="110"/>
      <c r="AB61" s="110"/>
      <c r="AC61" s="110"/>
      <c r="AD61" s="110"/>
      <c r="AE61" s="110"/>
      <c r="AF61" s="110"/>
      <c r="AG61" s="110">
        <f>SUMIFS('7a.Accessories'!24:24,'7a.Accessories'!12:12,AG8,'7a.Accessories'!4:4,"0",'7a.Accessories'!1:1,"SUCCESS")+'7.TabAssetData'!AG70</f>
        <v>360000000</v>
      </c>
      <c r="AH61" s="110">
        <f>SUMIFS('7a.Accessories'!24:24,'7a.Accessories'!12:12,AH8,'7a.Accessories'!4:4,"0",'7a.Accessories'!1:1,"SUCCESS")+'7.TabAssetData'!AH70</f>
        <v>40000000</v>
      </c>
      <c r="AI61" s="110">
        <f>SUMIFS('7a.Accessories'!24:24,'7a.Accessories'!12:12,AI8,'7a.Accessories'!4:4,"0",'7a.Accessories'!1:1,"SUCCESS")+'7.TabAssetData'!AI70</f>
        <v>120000000</v>
      </c>
      <c r="AJ61" s="110">
        <f>SUMIFS('7a.Accessories'!24:24,'7a.Accessories'!12:12,AJ8,'7a.Accessories'!4:4,"0",'7a.Accessories'!1:1,"SUCCESS")+'7.TabAssetData'!AJ70</f>
        <v>125000000</v>
      </c>
      <c r="AK61" s="110">
        <f>SUMIFS('7a.Accessories'!24:24,'7a.Accessories'!12:12,AK8,'7a.Accessories'!4:4,"0",'7a.Accessories'!1:1,"SUCCESS")+'7.TabAssetData'!AK70</f>
        <v>280000000</v>
      </c>
      <c r="AL61" s="110">
        <f>SUMIFS('7a.Accessories'!24:24,'7a.Accessories'!12:12,AL8,'7a.Accessories'!4:4,"0",'7a.Accessories'!1:1,"SUCCESS")+'7.TabAssetData'!AL70</f>
        <v>100000000</v>
      </c>
      <c r="AM61" s="110">
        <f>SUMIFS('7a.Accessories'!24:24,'7a.Accessories'!12:12,AM8,'7a.Accessories'!4:4,"0",'7a.Accessories'!1:1,"SUCCESS")+'7.TabAssetData'!AM70</f>
        <v>100000000</v>
      </c>
      <c r="AN61" s="110">
        <f>SUMIFS('7a.Accessories'!24:24,'7a.Accessories'!12:12,AN8,'7a.Accessories'!4:4,"0",'7a.Accessories'!1:1,"SUCCESS")+'7.TabAssetData'!AN70</f>
        <v>100000000</v>
      </c>
      <c r="AO61" s="110">
        <f>SUMIFS('7a.Accessories'!24:24,'7a.Accessories'!12:12,AO8,'7a.Accessories'!4:4,"0",'7a.Accessories'!1:1,"SUCCESS")+'7.TabAssetData'!AO70</f>
        <v>200000000</v>
      </c>
      <c r="AQ61" s="110">
        <f>SUMIFS('7a.Accessories'!24:24,'7a.Accessories'!12:12,AQ8,'7a.Accessories'!4:4,"0",'7a.Accessories'!1:1,"SUCCESS")+'7.TabAssetData'!AQ70</f>
        <v>360000000</v>
      </c>
      <c r="AR61" s="110">
        <f>SUMIFS('7a.Accessories'!24:24,'7a.Accessories'!12:12,AR8,'7a.Accessories'!4:4,"0",'7a.Accessories'!1:1,"SUCCESS")+'7.TabAssetData'!AR70</f>
        <v>200000000</v>
      </c>
    </row>
    <row r="62" spans="1:44" s="1" customFormat="1" x14ac:dyDescent="0.25">
      <c r="A62" s="1" t="s">
        <v>737</v>
      </c>
      <c r="C62" s="110"/>
      <c r="D62" s="110"/>
      <c r="E62" s="110"/>
      <c r="F62" s="110"/>
      <c r="G62" s="110"/>
      <c r="H62" s="110"/>
      <c r="I62" s="110"/>
      <c r="J62" s="110"/>
      <c r="K62" s="110"/>
      <c r="L62" s="110"/>
      <c r="M62" s="110"/>
      <c r="N62" s="110"/>
      <c r="O62" s="110"/>
      <c r="P62" s="110"/>
      <c r="Q62" s="110"/>
      <c r="R62" s="110"/>
      <c r="S62" s="110"/>
      <c r="T62" s="110"/>
      <c r="U62" s="110">
        <f>U61-U53</f>
        <v>0</v>
      </c>
      <c r="V62" s="110">
        <f>V61-V53</f>
        <v>0</v>
      </c>
      <c r="W62" s="110">
        <f>W61-W53</f>
        <v>0</v>
      </c>
      <c r="X62" s="110"/>
      <c r="Y62" s="110"/>
      <c r="Z62" s="110"/>
      <c r="AA62" s="110"/>
      <c r="AB62" s="110"/>
      <c r="AC62" s="110"/>
      <c r="AD62" s="110"/>
      <c r="AE62" s="110"/>
      <c r="AF62" s="110"/>
      <c r="AG62" s="110">
        <f>AG61-AG53</f>
        <v>360000000</v>
      </c>
      <c r="AH62" s="110">
        <f>AH61-AH53</f>
        <v>40000000</v>
      </c>
      <c r="AI62" s="110">
        <f t="shared" ref="AI62:AO62" si="6">AI61-AI53</f>
        <v>120000000</v>
      </c>
      <c r="AJ62" s="110">
        <f t="shared" si="6"/>
        <v>125000000</v>
      </c>
      <c r="AK62" s="110">
        <f t="shared" si="6"/>
        <v>280000000</v>
      </c>
      <c r="AL62" s="110">
        <f t="shared" si="6"/>
        <v>100000000</v>
      </c>
      <c r="AM62" s="110">
        <f t="shared" si="6"/>
        <v>100000000</v>
      </c>
      <c r="AN62" s="110">
        <f t="shared" si="6"/>
        <v>100000000</v>
      </c>
      <c r="AO62" s="110">
        <f t="shared" si="6"/>
        <v>200000000</v>
      </c>
      <c r="AQ62" s="110">
        <f>AQ61-AQ53</f>
        <v>360000000</v>
      </c>
      <c r="AR62" s="110">
        <f t="shared" ref="AR62" si="7">AR61-AR53</f>
        <v>200000000</v>
      </c>
    </row>
    <row r="63" spans="1:44" s="1" customFormat="1" x14ac:dyDescent="0.25">
      <c r="A63" s="1" t="s">
        <v>738</v>
      </c>
      <c r="C63" s="108"/>
      <c r="D63" s="108"/>
      <c r="E63" s="108"/>
      <c r="F63" s="108"/>
      <c r="G63" s="108"/>
      <c r="H63" s="108"/>
      <c r="I63" s="108"/>
      <c r="J63" s="108"/>
      <c r="K63" s="108"/>
      <c r="L63" s="108"/>
      <c r="M63" s="108"/>
      <c r="N63" s="108"/>
      <c r="O63" s="108"/>
      <c r="P63" s="108"/>
      <c r="Q63" s="108"/>
      <c r="R63" s="108"/>
      <c r="S63" s="108"/>
      <c r="T63" s="108"/>
      <c r="U63" s="108" t="e">
        <f>IF(U37= "OTR-DP",U39/(U55-U61)*100,IF(U37="OTR-DP + Ins Cptlz + Fee Cptlz(Excl. Provision)",U39*100/(U55-U61+U60+(U59-U41))))</f>
        <v>#DIV/0!</v>
      </c>
      <c r="V63" s="108" t="e">
        <f>IF(V37= "OTR-DP",V39/(V55-V61)*100,IF(V37="OTR-DP + Ins Cptlz + Fee Cptlz(Excl. Provision)",V39*100/(V55-V61+V60+(V59-V41))))</f>
        <v>#DIV/0!</v>
      </c>
      <c r="W63" s="108" t="e">
        <f>IF(W37= "OTR-DP",W39/(W55-W61)*100,IF(W37="OTR-DP + Ins Cptlz + Fee Cptlz(Excl. Provision)",W39*100/(W55-W61+W60+(W59-W41))))</f>
        <v>#DIV/0!</v>
      </c>
      <c r="X63" s="108"/>
      <c r="Y63" s="108"/>
      <c r="Z63" s="108"/>
      <c r="AA63" s="108"/>
      <c r="AB63" s="108"/>
      <c r="AC63" s="108"/>
      <c r="AD63" s="108"/>
      <c r="AE63" s="108"/>
      <c r="AF63" s="108"/>
      <c r="AG63" s="108">
        <f>IF(AG37= "OTR-DP",AG39/(AG55-AG61)*100,IF(AG37="OTR-DP + Ins Cptlz + Fee Cptlz(Excl. Provision)",AG39*100/(AG55-AG61+AG60+(AG59-AG41))))</f>
        <v>1.8846690251953324</v>
      </c>
      <c r="AH63" s="108">
        <f>IF(AH37= "OTR-DP",AH39/(AH55-AH61)*100,IF(AH37="OTR-DP + Ins Cptlz + Fee Cptlz(Excl. Provision)",AH39*100/(AH55-AH61+AH60+(AH59-AH41))))</f>
        <v>10.333333333333334</v>
      </c>
      <c r="AI63" s="108">
        <f t="shared" ref="AI63:AO63" si="8">IF(AI37= "OTR-DP",AI39/(AI55-AI61)*100,IF(AI37="OTR-DP + Ins Cptlz + Fee Cptlz(Excl. Provision)",AI39*100/(AI55-AI61+AI60+(AI59-AI41))))</f>
        <v>1.9462367785386587</v>
      </c>
      <c r="AJ63" s="108">
        <f t="shared" si="8"/>
        <v>1.4990201968793784</v>
      </c>
      <c r="AK63" s="108">
        <f t="shared" si="8"/>
        <v>1.4761904761904763</v>
      </c>
      <c r="AL63" s="108">
        <f t="shared" si="8"/>
        <v>0.83930832871375327</v>
      </c>
      <c r="AM63" s="108">
        <f t="shared" si="8"/>
        <v>3.1</v>
      </c>
      <c r="AN63" s="108">
        <f t="shared" si="8"/>
        <v>1.8312665127812064</v>
      </c>
      <c r="AO63" s="108">
        <f t="shared" si="8"/>
        <v>2.0666666666666664</v>
      </c>
      <c r="AQ63" s="108">
        <f>IF(AQ37= "OTR-DP",AQ39/(AQ55-AQ61)*100,IF(AQ37="OTR-DP + Ins Cptlz + Fee Cptlz(Excl. Provision)",AQ39*100/(AQ55-AQ61+AQ60+(AQ59-AQ41))))</f>
        <v>1.8846690251953324</v>
      </c>
      <c r="AR63" s="108">
        <f t="shared" ref="AR63" si="9">IF(AR37= "OTR-DP",AR39/(AR55-AR61)*100,IF(AR37="OTR-DP + Ins Cptlz + Fee Cptlz(Excl. Provision)",AR39*100/(AR55-AR61+AR60+(AR59-AR41))))</f>
        <v>2.0666666666666664</v>
      </c>
    </row>
    <row r="64" spans="1:44" s="1" customFormat="1" x14ac:dyDescent="0.25">
      <c r="A64" s="1" t="s">
        <v>739</v>
      </c>
      <c r="C64" s="111"/>
      <c r="D64" s="111"/>
      <c r="E64" s="111"/>
      <c r="F64" s="111"/>
      <c r="G64" s="111"/>
      <c r="H64" s="111"/>
      <c r="I64" s="111"/>
      <c r="J64" s="111"/>
      <c r="K64" s="111"/>
      <c r="L64" s="111"/>
      <c r="M64" s="111"/>
      <c r="N64" s="111"/>
      <c r="O64" s="111"/>
      <c r="P64" s="111"/>
      <c r="Q64" s="111"/>
      <c r="R64" s="111"/>
      <c r="S64" s="111"/>
      <c r="T64" s="111"/>
      <c r="U64" s="111">
        <f>IF(U37= "OTR-DP",(U55-U61)*U38/100,IF(U37="OTR-DP + Ins Cptlz + Fee Cptlz(Excl. Provision)",(U55-U61+U60+(U59-U41))*U38/100))</f>
        <v>0</v>
      </c>
      <c r="V64" s="111">
        <f>IF(V37= "OTR-DP",(V55-V61)*V38/100,IF(V37="OTR-DP + Ins Cptlz + Fee Cptlz(Excl. Provision)",(V55-V61+V60+(V59-V41))*V38/100))</f>
        <v>0</v>
      </c>
      <c r="W64" s="111">
        <f>IF(W37= "OTR-DP",(W55-W61)*W38/100,IF(W37="OTR-DP + Ins Cptlz + Fee Cptlz(Excl. Provision)",(W55-W61+W60+(W59-W41))*W38/100))</f>
        <v>0</v>
      </c>
      <c r="X64" s="111"/>
      <c r="Y64" s="111"/>
      <c r="Z64" s="111"/>
      <c r="AA64" s="111"/>
      <c r="AB64" s="111"/>
      <c r="AC64" s="111"/>
      <c r="AD64" s="111"/>
      <c r="AE64" s="111"/>
      <c r="AF64" s="111"/>
      <c r="AG64" s="111">
        <f>IF(AG37= "OTR-DP",(AG55-AG61)*AG38/100,IF(AG37="OTR-DP + Ins Cptlz + Fee Cptlz(Excl. Provision)",(AG55-AG61+AG60+(AG59-AG41))*AG38/100))</f>
        <v>0</v>
      </c>
      <c r="AH64" s="111">
        <f>IF(AH37= "OTR-DP",(AH55-AH61)*AH38/100,IF(AH37="OTR-DP + Ins Cptlz + Fee Cptlz(Excl. Provision)",(AH55-AH61+AH60+(AH59-AH41))*AH38/100))</f>
        <v>0</v>
      </c>
      <c r="AI64" s="111">
        <f t="shared" ref="AI64:AO64" si="10">IF(AI37= "OTR-DP",(AI55-AI61)*AI38/100,IF(AI37="OTR-DP + Ins Cptlz + Fee Cptlz(Excl. Provision)",(AI55-AI61+AI60+(AI59-AI41))*AI38/100))</f>
        <v>38227620</v>
      </c>
      <c r="AJ64" s="111">
        <f t="shared" si="10"/>
        <v>31020262.5</v>
      </c>
      <c r="AK64" s="111">
        <f t="shared" si="10"/>
        <v>21000000</v>
      </c>
      <c r="AL64" s="111">
        <f t="shared" si="10"/>
        <v>0</v>
      </c>
      <c r="AM64" s="111">
        <f t="shared" si="10"/>
        <v>0</v>
      </c>
      <c r="AN64" s="111">
        <f t="shared" si="10"/>
        <v>40627620</v>
      </c>
      <c r="AO64" s="111">
        <f t="shared" si="10"/>
        <v>0</v>
      </c>
      <c r="AQ64" s="111">
        <f>IF(AQ37= "OTR-DP",(AQ55-AQ61)*AQ38/100,IF(AQ37="OTR-DP + Ins Cptlz + Fee Cptlz(Excl. Provision)",(AQ55-AQ61+AQ60+(AQ59-AQ41))*AQ38/100))</f>
        <v>0</v>
      </c>
      <c r="AR64" s="111">
        <f t="shared" ref="AR64" si="11">IF(AR37= "OTR-DP",(AR55-AR61)*AR38/100,IF(AR37="OTR-DP + Ins Cptlz + Fee Cptlz(Excl. Provision)",(AR55-AR61+AR60+(AR59-AR41))*AR38/100))</f>
        <v>0</v>
      </c>
    </row>
    <row r="65" spans="1:44" s="84" customFormat="1" x14ac:dyDescent="0.25">
      <c r="A65" s="98" t="s">
        <v>740</v>
      </c>
    </row>
    <row r="66" spans="1:44" s="1" customFormat="1" x14ac:dyDescent="0.25">
      <c r="A66" s="1" t="s">
        <v>741</v>
      </c>
      <c r="C66"/>
      <c r="D66"/>
      <c r="E66"/>
      <c r="F66"/>
      <c r="G66"/>
      <c r="H66"/>
      <c r="I66"/>
      <c r="J66"/>
      <c r="K66"/>
      <c r="L66"/>
      <c r="M66"/>
      <c r="N66"/>
      <c r="O66"/>
      <c r="P66"/>
      <c r="Q66"/>
      <c r="R66"/>
      <c r="S66"/>
      <c r="T66"/>
      <c r="U66">
        <v>136603062</v>
      </c>
      <c r="V66">
        <v>136603062</v>
      </c>
      <c r="W66">
        <v>136603062</v>
      </c>
      <c r="X66"/>
      <c r="Y66"/>
      <c r="Z66"/>
      <c r="AA66"/>
      <c r="AB66"/>
      <c r="AC66"/>
      <c r="AD66"/>
      <c r="AE66"/>
      <c r="AF66"/>
      <c r="AG66">
        <v>158750241</v>
      </c>
      <c r="AH66">
        <v>158750241</v>
      </c>
      <c r="AI66">
        <v>158750241</v>
      </c>
      <c r="AJ66">
        <v>158750241</v>
      </c>
      <c r="AK66">
        <v>158750241</v>
      </c>
      <c r="AL66">
        <v>158750241</v>
      </c>
      <c r="AM66">
        <v>158750241</v>
      </c>
      <c r="AN66">
        <v>158750241</v>
      </c>
      <c r="AO66">
        <v>158750241</v>
      </c>
      <c r="AQ66">
        <v>158750241</v>
      </c>
      <c r="AR66">
        <v>158750241</v>
      </c>
    </row>
    <row r="67" spans="1:44" s="1" customFormat="1" x14ac:dyDescent="0.25">
      <c r="A67" s="1" t="s">
        <v>742</v>
      </c>
      <c r="C67"/>
      <c r="D67"/>
      <c r="E67"/>
      <c r="F67"/>
      <c r="G67"/>
      <c r="H67"/>
      <c r="I67"/>
      <c r="J67"/>
      <c r="K67"/>
      <c r="L67"/>
      <c r="M67"/>
      <c r="N67"/>
      <c r="O67"/>
      <c r="P67"/>
      <c r="Q67"/>
      <c r="R67"/>
      <c r="S67"/>
      <c r="T67"/>
      <c r="U67">
        <v>212724813</v>
      </c>
      <c r="V67">
        <v>212724813</v>
      </c>
      <c r="W67">
        <v>212724813</v>
      </c>
      <c r="X67"/>
      <c r="Y67"/>
      <c r="Z67"/>
      <c r="AA67"/>
      <c r="AB67"/>
      <c r="AC67"/>
      <c r="AD67"/>
      <c r="AE67"/>
      <c r="AF67"/>
      <c r="AG67">
        <v>533791104</v>
      </c>
      <c r="AH67">
        <v>533791104</v>
      </c>
      <c r="AI67">
        <v>533791104</v>
      </c>
      <c r="AJ67">
        <v>533791104</v>
      </c>
      <c r="AK67">
        <v>533791104</v>
      </c>
      <c r="AL67">
        <v>533791104</v>
      </c>
      <c r="AM67">
        <v>533791104</v>
      </c>
      <c r="AN67">
        <v>533791104</v>
      </c>
      <c r="AO67">
        <v>533791104</v>
      </c>
      <c r="AQ67">
        <v>533791104</v>
      </c>
      <c r="AR67">
        <v>533791104</v>
      </c>
    </row>
    <row r="68" spans="1:44" s="1" customFormat="1" x14ac:dyDescent="0.25">
      <c r="A68" s="1" t="s">
        <v>743</v>
      </c>
      <c r="C68"/>
      <c r="D68"/>
      <c r="E68"/>
      <c r="F68"/>
      <c r="G68"/>
      <c r="H68"/>
      <c r="I68"/>
      <c r="J68"/>
      <c r="K68"/>
      <c r="L68"/>
      <c r="M68"/>
      <c r="N68"/>
      <c r="O68"/>
      <c r="P68"/>
      <c r="Q68"/>
      <c r="R68"/>
      <c r="S68"/>
      <c r="T68"/>
      <c r="U68">
        <v>5400000</v>
      </c>
      <c r="V68">
        <v>5400000</v>
      </c>
      <c r="W68">
        <v>5400000</v>
      </c>
      <c r="X68"/>
      <c r="Y68"/>
      <c r="Z68"/>
      <c r="AA68"/>
      <c r="AB68"/>
      <c r="AC68"/>
      <c r="AD68"/>
      <c r="AE68"/>
      <c r="AF68"/>
      <c r="AG68">
        <v>13547000</v>
      </c>
      <c r="AH68">
        <v>13547000</v>
      </c>
      <c r="AI68">
        <v>13547000</v>
      </c>
      <c r="AJ68">
        <v>13547000</v>
      </c>
      <c r="AK68">
        <v>13547000</v>
      </c>
      <c r="AL68">
        <v>13547000</v>
      </c>
      <c r="AM68">
        <v>13547000</v>
      </c>
      <c r="AN68">
        <v>13547000</v>
      </c>
      <c r="AO68">
        <v>13547000</v>
      </c>
      <c r="AQ68">
        <v>13547000</v>
      </c>
      <c r="AR68">
        <v>13547000</v>
      </c>
    </row>
    <row r="69" spans="1:44" s="1" customFormat="1" x14ac:dyDescent="0.25">
      <c r="A69" s="1" t="s">
        <v>744</v>
      </c>
      <c r="C69"/>
      <c r="D69"/>
      <c r="E69"/>
      <c r="F69"/>
      <c r="G69"/>
      <c r="H69"/>
      <c r="I69"/>
      <c r="J69"/>
      <c r="K69"/>
      <c r="L69"/>
      <c r="M69"/>
      <c r="N69"/>
      <c r="O69"/>
      <c r="P69"/>
      <c r="Q69"/>
      <c r="R69"/>
      <c r="S69"/>
      <c r="T69"/>
      <c r="U69">
        <v>95075184.390000001</v>
      </c>
      <c r="V69">
        <v>95075184.390000001</v>
      </c>
      <c r="W69">
        <v>95075184.390000001</v>
      </c>
      <c r="X69"/>
      <c r="Y69"/>
      <c r="Z69"/>
      <c r="AA69"/>
      <c r="AB69"/>
      <c r="AC69"/>
      <c r="AD69"/>
      <c r="AE69"/>
      <c r="AF69"/>
      <c r="AG69">
        <v>238387887.74000001</v>
      </c>
      <c r="AH69">
        <v>238387887.74000001</v>
      </c>
      <c r="AI69">
        <v>238387887.74000001</v>
      </c>
      <c r="AJ69">
        <v>238387887.74000001</v>
      </c>
      <c r="AK69">
        <v>238387887.74000001</v>
      </c>
      <c r="AL69">
        <v>238387887.74000001</v>
      </c>
      <c r="AM69">
        <v>238387887.74000001</v>
      </c>
      <c r="AN69">
        <v>238387887.74000001</v>
      </c>
      <c r="AO69">
        <v>238387887.74000001</v>
      </c>
      <c r="AQ69">
        <v>238387887.74000001</v>
      </c>
      <c r="AR69">
        <v>238387887.74000001</v>
      </c>
    </row>
    <row r="70" spans="1:44" s="1" customFormat="1" x14ac:dyDescent="0.25">
      <c r="A70" s="1" t="s">
        <v>745</v>
      </c>
      <c r="C70"/>
      <c r="D70"/>
      <c r="E70"/>
      <c r="F70"/>
      <c r="G70"/>
      <c r="H70"/>
      <c r="I70"/>
      <c r="J70"/>
      <c r="K70"/>
      <c r="L70"/>
      <c r="M70"/>
      <c r="N70"/>
      <c r="O70"/>
      <c r="P70"/>
      <c r="Q70"/>
      <c r="R70"/>
      <c r="S70"/>
      <c r="T70"/>
      <c r="U70">
        <v>307799997.38999999</v>
      </c>
      <c r="V70">
        <v>307799997.38999999</v>
      </c>
      <c r="W70">
        <v>307799997.38999999</v>
      </c>
      <c r="X70"/>
      <c r="Y70"/>
      <c r="Z70"/>
      <c r="AA70"/>
      <c r="AB70"/>
      <c r="AC70"/>
      <c r="AD70"/>
      <c r="AE70"/>
      <c r="AF70"/>
      <c r="AG70">
        <v>772178991.74000001</v>
      </c>
      <c r="AH70">
        <v>772178991.74000001</v>
      </c>
      <c r="AI70">
        <v>772178991.74000001</v>
      </c>
      <c r="AJ70">
        <v>772178991.74000001</v>
      </c>
      <c r="AK70">
        <v>772178991.74000001</v>
      </c>
      <c r="AL70">
        <v>772178991.74000001</v>
      </c>
      <c r="AM70">
        <v>772178991.74000001</v>
      </c>
      <c r="AN70">
        <v>772178991.74000001</v>
      </c>
      <c r="AO70">
        <v>772178991.74000001</v>
      </c>
      <c r="AQ70">
        <v>772178991.74000001</v>
      </c>
      <c r="AR70">
        <v>772178991.74000001</v>
      </c>
    </row>
    <row r="71" spans="1:44" s="33" customFormat="1" ht="15.75" thickBot="1" x14ac:dyDescent="0.3">
      <c r="A71" s="33" t="s">
        <v>746</v>
      </c>
      <c r="C71"/>
      <c r="D71"/>
      <c r="E71"/>
      <c r="F71"/>
      <c r="G71"/>
      <c r="H71"/>
      <c r="I71"/>
      <c r="J71"/>
      <c r="K71"/>
      <c r="L71"/>
      <c r="M71"/>
      <c r="N71"/>
      <c r="O71"/>
      <c r="P71"/>
      <c r="Q71"/>
      <c r="R71"/>
      <c r="S71"/>
      <c r="T71"/>
      <c r="U71">
        <v>15.651882649999999</v>
      </c>
      <c r="V71">
        <v>15.651882649999999</v>
      </c>
      <c r="W71">
        <v>15.651882649999999</v>
      </c>
      <c r="X71"/>
      <c r="Y71"/>
      <c r="Z71"/>
      <c r="AA71"/>
      <c r="AB71"/>
      <c r="AC71"/>
      <c r="AD71"/>
      <c r="AE71"/>
      <c r="AF71"/>
      <c r="AG71" s="122">
        <v>15.67253681</v>
      </c>
      <c r="AH71" s="122">
        <v>15.67253681</v>
      </c>
      <c r="AI71" s="122">
        <v>15.67253681</v>
      </c>
      <c r="AJ71" s="122">
        <v>15.67253681</v>
      </c>
      <c r="AK71" s="122">
        <v>15.67253681</v>
      </c>
      <c r="AL71" s="122">
        <v>15.67253681</v>
      </c>
      <c r="AM71" s="122">
        <v>15.67253681</v>
      </c>
      <c r="AN71" s="122">
        <v>15.67253681</v>
      </c>
      <c r="AO71" s="122">
        <v>15.67253681</v>
      </c>
      <c r="AQ71" s="122">
        <v>15.67253681</v>
      </c>
      <c r="AR71" s="122">
        <v>15.67253681</v>
      </c>
    </row>
    <row r="72" spans="1:44" ht="15.75" thickTop="1" x14ac:dyDescent="0.25">
      <c r="A72" s="12" t="s">
        <v>747</v>
      </c>
      <c r="C72" s="112"/>
      <c r="D72" s="112"/>
      <c r="E72" s="112"/>
      <c r="F72" s="112"/>
      <c r="G72" s="112"/>
      <c r="H72" s="112"/>
      <c r="I72" s="112"/>
      <c r="J72" s="112"/>
      <c r="K72" s="112"/>
      <c r="L72" s="112"/>
      <c r="M72" s="112"/>
      <c r="N72" s="112"/>
      <c r="O72" s="112"/>
      <c r="P72" s="112"/>
      <c r="Q72" s="112"/>
      <c r="R72" s="112"/>
      <c r="S72" s="112"/>
      <c r="T72" s="112"/>
      <c r="U72" s="112" t="e">
        <f>U62*100/U55</f>
        <v>#DIV/0!</v>
      </c>
      <c r="V72" s="112" t="e">
        <f>V62*100/V55</f>
        <v>#DIV/0!</v>
      </c>
      <c r="W72" s="112" t="e">
        <f>W62*100/W55</f>
        <v>#DIV/0!</v>
      </c>
      <c r="X72" s="112"/>
      <c r="Y72" s="112"/>
      <c r="Z72" s="112"/>
      <c r="AA72" s="112"/>
      <c r="AB72" s="112"/>
      <c r="AC72" s="112"/>
      <c r="AD72" s="112"/>
      <c r="AE72" s="112"/>
      <c r="AF72" s="112"/>
      <c r="AG72" s="112">
        <f>AG62*100/AG55</f>
        <v>60</v>
      </c>
      <c r="AH72" s="112">
        <f>AH62*100/AH55</f>
        <v>40</v>
      </c>
      <c r="AI72" s="112">
        <f t="shared" ref="AI72:AO72" si="12">AI62*100/AI55</f>
        <v>30</v>
      </c>
      <c r="AJ72" s="112">
        <f t="shared" si="12"/>
        <v>25</v>
      </c>
      <c r="AK72" s="112">
        <f t="shared" si="12"/>
        <v>40</v>
      </c>
      <c r="AL72" s="112">
        <f t="shared" si="12"/>
        <v>12.5</v>
      </c>
      <c r="AM72" s="112">
        <f t="shared" si="12"/>
        <v>33.333333333333336</v>
      </c>
      <c r="AN72" s="112">
        <f t="shared" si="12"/>
        <v>25</v>
      </c>
      <c r="AO72" s="112">
        <f t="shared" si="12"/>
        <v>40</v>
      </c>
      <c r="AQ72" s="112">
        <f>AQ62*100/AQ55</f>
        <v>60</v>
      </c>
      <c r="AR72" s="112">
        <f t="shared" ref="AR72" si="13">AR62*100/AR55</f>
        <v>40</v>
      </c>
    </row>
    <row r="73" spans="1:44" x14ac:dyDescent="0.25">
      <c r="A73" s="168" t="s">
        <v>3840</v>
      </c>
      <c r="U73">
        <f>IF(U37= "OTR-DP",(U55-U61),IF(U37="OTR-DP + Ins Cptlz + Fee Cptlz(Excl. Provision)",(U55-U61+U60+(U59-U41))))</f>
        <v>0</v>
      </c>
      <c r="V73">
        <f t="shared" ref="V73:AR73" si="14">IF(V37= "OTR-DP",(V55-V61),IF(V37="OTR-DP + Ins Cptlz + Fee Cptlz(Excl. Provision)",(V55-V61+V60+(V59-V41))))</f>
        <v>0</v>
      </c>
      <c r="W73">
        <f t="shared" si="14"/>
        <v>0</v>
      </c>
      <c r="AG73">
        <f t="shared" si="14"/>
        <v>278563500</v>
      </c>
      <c r="AH73">
        <f t="shared" si="14"/>
        <v>60000000</v>
      </c>
      <c r="AI73">
        <f t="shared" si="14"/>
        <v>318563500</v>
      </c>
      <c r="AJ73">
        <f t="shared" si="14"/>
        <v>413603500</v>
      </c>
      <c r="AK73">
        <f t="shared" si="14"/>
        <v>420000000</v>
      </c>
      <c r="AL73">
        <f t="shared" si="14"/>
        <v>738703500</v>
      </c>
      <c r="AM73">
        <f t="shared" si="14"/>
        <v>200000000</v>
      </c>
      <c r="AN73">
        <f t="shared" si="14"/>
        <v>338563500</v>
      </c>
      <c r="AO73">
        <f t="shared" si="14"/>
        <v>300000000</v>
      </c>
      <c r="AP73" t="b">
        <f t="shared" si="14"/>
        <v>0</v>
      </c>
      <c r="AQ73">
        <f t="shared" si="14"/>
        <v>278563500</v>
      </c>
      <c r="AR73">
        <f t="shared" si="14"/>
        <v>300000000</v>
      </c>
    </row>
  </sheetData>
  <conditionalFormatting sqref="A21:A41 C21:T41 W21:XFD41">
    <cfRule type="expression" dxfId="57" priority="48">
      <formula>A$20="Yes"</formula>
    </cfRule>
  </conditionalFormatting>
  <conditionalFormatting sqref="A35 C35:T35 W35:XFD35">
    <cfRule type="expression" dxfId="56" priority="43">
      <formula>A$34="No"</formula>
    </cfRule>
  </conditionalFormatting>
  <conditionalFormatting sqref="A27 C27:T27 W27:XFD27">
    <cfRule type="expression" dxfId="55" priority="47">
      <formula>A$26="No"</formula>
    </cfRule>
  </conditionalFormatting>
  <conditionalFormatting sqref="A29 C29:T29 W29:XFD29">
    <cfRule type="expression" dxfId="54" priority="46">
      <formula>A$28="No"</formula>
    </cfRule>
  </conditionalFormatting>
  <conditionalFormatting sqref="A31 C31:T31 W31:XFD31">
    <cfRule type="expression" dxfId="53" priority="45">
      <formula>A$30="No"</formula>
    </cfRule>
  </conditionalFormatting>
  <conditionalFormatting sqref="A33 C33:T33 W33:XFD33">
    <cfRule type="expression" dxfId="52" priority="44">
      <formula>A$32="No"</formula>
    </cfRule>
  </conditionalFormatting>
  <conditionalFormatting sqref="A38 C38:T38 W38:XFD38">
    <cfRule type="expression" dxfId="51" priority="42">
      <formula>A$36="Amount"</formula>
    </cfRule>
  </conditionalFormatting>
  <conditionalFormatting sqref="A39 C39:T39 W39:XFD39">
    <cfRule type="expression" dxfId="50" priority="41">
      <formula>A$36="Percentage"</formula>
    </cfRule>
  </conditionalFormatting>
  <conditionalFormatting sqref="A41 C41:T41 W41:XFD41">
    <cfRule type="expression" dxfId="49" priority="40">
      <formula>A$40="No"</formula>
    </cfRule>
  </conditionalFormatting>
  <conditionalFormatting sqref="A45 C45:T45 W45:XFD45">
    <cfRule type="expression" dxfId="48" priority="39">
      <formula>A$43="Effective Rate"</formula>
    </cfRule>
  </conditionalFormatting>
  <conditionalFormatting sqref="A44 C44:T44 W44:XFD44">
    <cfRule type="expression" dxfId="47" priority="38">
      <formula>A$43="Flat Rate"</formula>
    </cfRule>
  </conditionalFormatting>
  <conditionalFormatting sqref="C47:T48 W47:XFD48">
    <cfRule type="expression" dxfId="46" priority="35">
      <formula>C$46="No"</formula>
    </cfRule>
  </conditionalFormatting>
  <conditionalFormatting sqref="A18">
    <cfRule type="expression" dxfId="45" priority="30">
      <formula>#REF!="Amount"</formula>
    </cfRule>
  </conditionalFormatting>
  <conditionalFormatting sqref="A17">
    <cfRule type="expression" dxfId="44" priority="29">
      <formula>#REF!="Percentage"</formula>
    </cfRule>
  </conditionalFormatting>
  <conditionalFormatting sqref="A47:A48">
    <cfRule type="expression" dxfId="43" priority="27">
      <formula>A$46="No"</formula>
    </cfRule>
  </conditionalFormatting>
  <conditionalFormatting sqref="V21:V41">
    <cfRule type="expression" dxfId="42" priority="25">
      <formula>V$20="Yes"</formula>
    </cfRule>
  </conditionalFormatting>
  <conditionalFormatting sqref="V35">
    <cfRule type="expression" dxfId="41" priority="20">
      <formula>V$34="No"</formula>
    </cfRule>
  </conditionalFormatting>
  <conditionalFormatting sqref="V27">
    <cfRule type="expression" dxfId="40" priority="24">
      <formula>V$26="No"</formula>
    </cfRule>
  </conditionalFormatting>
  <conditionalFormatting sqref="V29">
    <cfRule type="expression" dxfId="39" priority="23">
      <formula>V$28="No"</formula>
    </cfRule>
  </conditionalFormatting>
  <conditionalFormatting sqref="V31">
    <cfRule type="expression" dxfId="38" priority="22">
      <formula>V$30="No"</formula>
    </cfRule>
  </conditionalFormatting>
  <conditionalFormatting sqref="V33">
    <cfRule type="expression" dxfId="37" priority="21">
      <formula>V$32="No"</formula>
    </cfRule>
  </conditionalFormatting>
  <conditionalFormatting sqref="V38">
    <cfRule type="expression" dxfId="36" priority="19">
      <formula>V$36="Amount"</formula>
    </cfRule>
  </conditionalFormatting>
  <conditionalFormatting sqref="V39">
    <cfRule type="expression" dxfId="35" priority="18">
      <formula>V$36="Percentage"</formula>
    </cfRule>
  </conditionalFormatting>
  <conditionalFormatting sqref="V41">
    <cfRule type="expression" dxfId="34" priority="17">
      <formula>V$40="No"</formula>
    </cfRule>
  </conditionalFormatting>
  <conditionalFormatting sqref="V45">
    <cfRule type="expression" dxfId="33" priority="16">
      <formula>V$43="Effective Rate"</formula>
    </cfRule>
  </conditionalFormatting>
  <conditionalFormatting sqref="V44">
    <cfRule type="expression" dxfId="32" priority="15">
      <formula>V$43="Flat Rate"</formula>
    </cfRule>
  </conditionalFormatting>
  <conditionalFormatting sqref="V47:V48">
    <cfRule type="expression" dxfId="31" priority="14">
      <formula>V$46="No"</formula>
    </cfRule>
  </conditionalFormatting>
  <conditionalFormatting sqref="U21:U41">
    <cfRule type="expression" dxfId="30" priority="12">
      <formula>U$20="Yes"</formula>
    </cfRule>
  </conditionalFormatting>
  <conditionalFormatting sqref="U35">
    <cfRule type="expression" dxfId="29" priority="7">
      <formula>U$34="No"</formula>
    </cfRule>
  </conditionalFormatting>
  <conditionalFormatting sqref="U27">
    <cfRule type="expression" dxfId="28" priority="11">
      <formula>U$26="No"</formula>
    </cfRule>
  </conditionalFormatting>
  <conditionalFormatting sqref="U29">
    <cfRule type="expression" dxfId="27" priority="10">
      <formula>U$28="No"</formula>
    </cfRule>
  </conditionalFormatting>
  <conditionalFormatting sqref="U31">
    <cfRule type="expression" dxfId="26" priority="9">
      <formula>U$30="No"</formula>
    </cfRule>
  </conditionalFormatting>
  <conditionalFormatting sqref="U33">
    <cfRule type="expression" dxfId="25" priority="8">
      <formula>U$32="No"</formula>
    </cfRule>
  </conditionalFormatting>
  <conditionalFormatting sqref="U38">
    <cfRule type="expression" dxfId="24" priority="6">
      <formula>U$36="Amount"</formula>
    </cfRule>
  </conditionalFormatting>
  <conditionalFormatting sqref="U39">
    <cfRule type="expression" dxfId="23" priority="5">
      <formula>U$36="Percentage"</formula>
    </cfRule>
  </conditionalFormatting>
  <conditionalFormatting sqref="U41">
    <cfRule type="expression" dxfId="22" priority="4">
      <formula>U$40="No"</formula>
    </cfRule>
  </conditionalFormatting>
  <conditionalFormatting sqref="U45">
    <cfRule type="expression" dxfId="21" priority="3">
      <formula>U$43="Effective Rate"</formula>
    </cfRule>
  </conditionalFormatting>
  <conditionalFormatting sqref="U44">
    <cfRule type="expression" dxfId="20" priority="2">
      <formula>U$43="Flat Rate"</formula>
    </cfRule>
  </conditionalFormatting>
  <conditionalFormatting sqref="U47:U48">
    <cfRule type="expression" dxfId="19" priority="1">
      <formula>U$46="No"</formula>
    </cfRule>
  </conditionalFormatting>
  <dataValidations count="15">
    <dataValidation showInputMessage="1" showErrorMessage="1" sqref="AQ16 AL16 C16:AH16"/>
    <dataValidation type="custom" errorStyle="information" allowBlank="1" showInputMessage="1" showErrorMessage="1" sqref="AQ33:AR33 AQ41:AR41 AQ29:AR29 AQ31:AR31 AQ27:AR27 AQ35:AR35 C33:AO33 C35:AO35 C27:AO27 C31:AO31 C29:AO29 C41:AO41">
      <formula1>AND(C$20="No",C26="Yes",ISNUMBER(C27))</formula1>
    </dataValidation>
    <dataValidation type="custom" errorStyle="information" allowBlank="1" showInputMessage="1" showErrorMessage="1" sqref="AQ21:AR25 C21:AO25">
      <formula1>AND(C$20="No",ISNUMBER(C21))</formula1>
    </dataValidation>
    <dataValidation type="custom" errorStyle="information" allowBlank="1" showInputMessage="1" showErrorMessage="1" sqref="AQ45:AR45 C45:AO45">
      <formula1>AND(C$43="Flat Rate",ISNUMBER(C45))</formula1>
    </dataValidation>
    <dataValidation type="custom" errorStyle="information" allowBlank="1" showInputMessage="1" showErrorMessage="1" sqref="AQ44:AR44 C44:AO44">
      <formula1>AND(C$43="Effective Rate",ISNUMBER(C44))</formula1>
    </dataValidation>
    <dataValidation type="custom" errorStyle="information" allowBlank="1" showInputMessage="1" showErrorMessage="1" sqref="AQ39:AR39 C39:AO39">
      <formula1>AND(C$20="No",C$36="Amount",ISNUMBER(C39))</formula1>
    </dataValidation>
    <dataValidation type="custom" errorStyle="information" allowBlank="1" showInputMessage="1" showErrorMessage="1" sqref="AQ38:AR38 C38:AO38">
      <formula1>AND(C$20="No",C$36="Percentage",ISNUMBER(C38))</formula1>
    </dataValidation>
    <dataValidation type="list" errorStyle="information" allowBlank="1" showInputMessage="1" showErrorMessage="1" sqref="AQ43:AR43 C43:AO43">
      <formula1>"Effective Rate, Flat Rate"</formula1>
    </dataValidation>
    <dataValidation type="list" errorStyle="information" allowBlank="1" showInputMessage="1" showErrorMessage="1" sqref="AQ20:AR20 C20:AO20">
      <formula1>"Yes, No"</formula1>
    </dataValidation>
    <dataValidation type="list" errorStyle="information" allowBlank="1" showInputMessage="1" showErrorMessage="1" sqref="AQ51:AR51 C51:AO51">
      <formula1>"Yes,No"</formula1>
    </dataValidation>
    <dataValidation errorStyle="information" allowBlank="1" showInputMessage="1" showErrorMessage="1" sqref="AQ49:AR50 C49:AO50"/>
    <dataValidation type="list" errorStyle="information" allowBlank="1" showInputMessage="1" showErrorMessage="1" sqref="AQ36:AR36 C36:AO36">
      <formula1>ListValueType</formula1>
    </dataValidation>
    <dataValidation type="list" errorStyle="information" allowBlank="1" showInputMessage="1" showErrorMessage="1" sqref="AQ37:AR37 C37:AO37">
      <formula1>ListProvisionCalculationBase</formula1>
    </dataValidation>
    <dataValidation type="list" errorStyle="information" allowBlank="1" showInputMessage="1" showErrorMessage="1" sqref="AQ48:AR48 C48:AO48">
      <formula1>ListGracePeriodType</formula1>
    </dataValidation>
    <dataValidation type="list" allowBlank="1" showInputMessage="1" showErrorMessage="1" sqref="AQ10:AS10 C10:AO10">
      <formula1>"Yes, No, Edit"</formula1>
    </dataValidation>
  </dataValidations>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36" id="{F1CB72E9-B0E8-454A-B2A6-DE2FCCCC5EA6}">
            <xm:f>AND('6.TabApplicationData'!A$18&lt;&gt;"Arrear",'6.TabApplicationData'!A$18&lt;&gt;"",'6.TabApplicationData'!A$18&lt;&gt;"First Installment Type")</xm:f>
            <x14:dxf>
              <fill>
                <patternFill>
                  <bgColor theme="1" tint="0.34998626667073579"/>
                </patternFill>
              </fill>
            </x14:dxf>
          </x14:cfRule>
          <xm:sqref>A46 M46:M48</xm:sqref>
        </x14:conditionalFormatting>
        <x14:conditionalFormatting xmlns:xm="http://schemas.microsoft.com/office/excel/2006/main">
          <x14:cfRule type="expression" priority="31" id="{E424BDC7-6868-4171-B3D3-452FD02C03EB}">
            <xm:f>AND('https://adins3-my.sharepoint.com/Users/jeremy.andreas/Desktop/New folder (2)/[2.1 DataFile_NAP_CF4W j.xlsx]8.TabInsuranceData'!#REF!&lt;=0,'https://adins3-my.sharepoint.com/Users/jeremy.andreas/Desktop/New folder (2)/[2.1 DataFile_NAP_CF4W j.xlsx]8.TabInsuranceData'!#REF!&lt;&gt;"Discount",'https://adins3-my.sharepoint.com/Users/jeremy.andreas/Desktop/New folder (2)/[2.1 DataFile_NAP_CF4W j.xlsx]8.TabInsuranceData'!#REF!&lt;&gt;"")</xm:f>
            <x14:dxf>
              <fill>
                <patternFill>
                  <bgColor theme="1" tint="0.34998626667073579"/>
                </patternFill>
              </fill>
            </x14:dxf>
          </x14:cfRule>
          <xm:sqref>A12:A18</xm:sqref>
        </x14:conditionalFormatting>
        <x14:conditionalFormatting xmlns:xm="http://schemas.microsoft.com/office/excel/2006/main">
          <x14:cfRule type="expression" priority="28" id="{D04A62B0-EBAE-449C-A1B7-1A0C2FFA1ED9}">
            <xm:f>AND('https://adins3-my.sharepoint.com/Users/jeremy.andreas/Desktop/New folder (2)/[2.1 DataFile_NAP_CF4W j.xlsx]6.TabApplicationData'!#REF!&lt;&gt;"Arrear",'https://adins3-my.sharepoint.com/Users/jeremy.andreas/Desktop/New folder (2)/[2.1 DataFile_NAP_CF4W j.xlsx]6.TabApplicationData'!#REF!&lt;&gt;"",'https://adins3-my.sharepoint.com/Users/jeremy.andreas/Desktop/New folder (2)/[2.1 DataFile_NAP_CF4W j.xlsx]6.TabApplicationData'!#REF!&lt;&gt;"First Installment Type")</xm:f>
            <x14:dxf>
              <fill>
                <patternFill>
                  <bgColor theme="1" tint="0.34998626667073579"/>
                </patternFill>
              </fill>
            </x14:dxf>
          </x14:cfRule>
          <xm:sqref>A47:A48</xm:sqref>
        </x14:conditionalFormatting>
        <x14:conditionalFormatting xmlns:xm="http://schemas.microsoft.com/office/excel/2006/main">
          <x14:cfRule type="expression" priority="182" id="{F1CB72E9-B0E8-454A-B2A6-DE2FCCCC5EA6}">
            <xm:f>AND('6.TabApplicationData'!M$18&lt;&gt;"Arrear",'6.TabApplicationData'!M$18&lt;&gt;"",'6.TabApplicationData'!M$18&lt;&gt;"First Installment Type")</xm:f>
            <x14:dxf>
              <fill>
                <patternFill>
                  <bgColor theme="1" tint="0.34998626667073579"/>
                </patternFill>
              </fill>
            </x14:dxf>
          </x14:cfRule>
          <xm:sqref>C46:C48</xm:sqref>
        </x14:conditionalFormatting>
        <x14:conditionalFormatting xmlns:xm="http://schemas.microsoft.com/office/excel/2006/main">
          <x14:cfRule type="expression" priority="209" id="{F1CB72E9-B0E8-454A-B2A6-DE2FCCCC5EA6}">
            <xm:f>AND('6.TabApplicationData'!M$18&lt;&gt;"Arrear",'6.TabApplicationData'!M$18&lt;&gt;"",'6.TabApplicationData'!M$18&lt;&gt;"First Installment Type")</xm:f>
            <x14:dxf>
              <fill>
                <patternFill>
                  <bgColor theme="1" tint="0.34998626667073579"/>
                </patternFill>
              </fill>
            </x14:dxf>
          </x14:cfRule>
          <xm:sqref>O46:Q48 AG46:XFD48</xm:sqref>
        </x14:conditionalFormatting>
        <x14:conditionalFormatting xmlns:xm="http://schemas.microsoft.com/office/excel/2006/main">
          <x14:cfRule type="expression" priority="263" id="{F1CB72E9-B0E8-454A-B2A6-DE2FCCCC5EA6}">
            <xm:f>AND('6.TabApplicationData'!AG$18&lt;&gt;"Arrear",'6.TabApplicationData'!AG$18&lt;&gt;"",'6.TabApplicationData'!AG$18&lt;&gt;"First Installment Type")</xm:f>
            <x14:dxf>
              <fill>
                <patternFill>
                  <bgColor theme="1" tint="0.34998626667073579"/>
                </patternFill>
              </fill>
            </x14:dxf>
          </x14:cfRule>
          <xm:sqref>K46:L48</xm:sqref>
        </x14:conditionalFormatting>
        <x14:conditionalFormatting xmlns:xm="http://schemas.microsoft.com/office/excel/2006/main">
          <x14:cfRule type="expression" priority="290" id="{F1CB72E9-B0E8-454A-B2A6-DE2FCCCC5EA6}">
            <xm:f>AND('6.TabApplicationData'!AJ$18&lt;&gt;"Arrear",'6.TabApplicationData'!AJ$18&lt;&gt;"",'6.TabApplicationData'!AJ$18&lt;&gt;"First Installment Type")</xm:f>
            <x14:dxf>
              <fill>
                <patternFill>
                  <bgColor theme="1" tint="0.34998626667073579"/>
                </patternFill>
              </fill>
            </x14:dxf>
          </x14:cfRule>
          <xm:sqref>J46:J48</xm:sqref>
        </x14:conditionalFormatting>
        <x14:conditionalFormatting xmlns:xm="http://schemas.microsoft.com/office/excel/2006/main">
          <x14:cfRule type="expression" priority="347" id="{F1CB72E9-B0E8-454A-B2A6-DE2FCCCC5EA6}">
            <xm:f>AND('6.TabApplicationData'!AG$18&lt;&gt;"Arrear",'6.TabApplicationData'!AG$18&lt;&gt;"",'6.TabApplicationData'!AG$18&lt;&gt;"First Installment Type")</xm:f>
            <x14:dxf>
              <fill>
                <patternFill>
                  <bgColor theme="1" tint="0.34998626667073579"/>
                </patternFill>
              </fill>
            </x14:dxf>
          </x14:cfRule>
          <xm:sqref>R46:T48</xm:sqref>
        </x14:conditionalFormatting>
        <x14:conditionalFormatting xmlns:xm="http://schemas.microsoft.com/office/excel/2006/main">
          <x14:cfRule type="expression" priority="397" id="{F1CB72E9-B0E8-454A-B2A6-DE2FCCCC5EA6}">
            <xm:f>AND('6.TabApplicationData'!J$18&lt;&gt;"Arrear",'6.TabApplicationData'!J$18&lt;&gt;"",'6.TabApplicationData'!J$18&lt;&gt;"First Installment Type")</xm:f>
            <x14:dxf>
              <fill>
                <patternFill>
                  <bgColor theme="1" tint="0.34998626667073579"/>
                </patternFill>
              </fill>
            </x14:dxf>
          </x14:cfRule>
          <xm:sqref>U46:AA48</xm:sqref>
        </x14:conditionalFormatting>
        <x14:conditionalFormatting xmlns:xm="http://schemas.microsoft.com/office/excel/2006/main">
          <x14:cfRule type="expression" priority="404" id="{F1CB72E9-B0E8-454A-B2A6-DE2FCCCC5EA6}">
            <xm:f>AND('6.TabApplicationData'!AG$18&lt;&gt;"Arrear",'6.TabApplicationData'!AG$18&lt;&gt;"",'6.TabApplicationData'!AG$18&lt;&gt;"First Installment Type")</xm:f>
            <x14:dxf>
              <fill>
                <patternFill>
                  <bgColor theme="1" tint="0.34998626667073579"/>
                </patternFill>
              </fill>
            </x14:dxf>
          </x14:cfRule>
          <xm:sqref>N46:N48</xm:sqref>
        </x14:conditionalFormatting>
        <x14:conditionalFormatting xmlns:xm="http://schemas.microsoft.com/office/excel/2006/main">
          <x14:cfRule type="expression" priority="406" id="{F1CB72E9-B0E8-454A-B2A6-DE2FCCCC5EA6}">
            <xm:f>AND('6.TabApplicationData'!AG$18&lt;&gt;"Arrear",'6.TabApplicationData'!AG$18&lt;&gt;"",'6.TabApplicationData'!AG$18&lt;&gt;"First Installment Type")</xm:f>
            <x14:dxf>
              <fill>
                <patternFill>
                  <bgColor theme="1" tint="0.34998626667073579"/>
                </patternFill>
              </fill>
            </x14:dxf>
          </x14:cfRule>
          <xm:sqref>D46:I48</xm:sqref>
        </x14:conditionalFormatting>
        <x14:conditionalFormatting xmlns:xm="http://schemas.microsoft.com/office/excel/2006/main">
          <x14:cfRule type="expression" priority="517" id="{F1CB72E9-B0E8-454A-B2A6-DE2FCCCC5EA6}">
            <xm:f>AND('6.TabApplicationData'!M$18&lt;&gt;"Arrear",'6.TabApplicationData'!M$18&lt;&gt;"",'6.TabApplicationData'!M$18&lt;&gt;"First Installment Type")</xm:f>
            <x14:dxf>
              <fill>
                <patternFill>
                  <bgColor theme="1" tint="0.34998626667073579"/>
                </patternFill>
              </fill>
            </x14:dxf>
          </x14:cfRule>
          <xm:sqref>AF46:AF48</xm:sqref>
        </x14:conditionalFormatting>
        <x14:conditionalFormatting xmlns:xm="http://schemas.microsoft.com/office/excel/2006/main">
          <x14:cfRule type="expression" priority="550" id="{F1CB72E9-B0E8-454A-B2A6-DE2FCCCC5EA6}">
            <xm:f>AND('6.TabApplicationData'!M$18&lt;&gt;"Arrear",'6.TabApplicationData'!M$18&lt;&gt;"",'6.TabApplicationData'!M$18&lt;&gt;"First Installment Type")</xm:f>
            <x14:dxf>
              <fill>
                <patternFill>
                  <bgColor theme="1" tint="0.34998626667073579"/>
                </patternFill>
              </fill>
            </x14:dxf>
          </x14:cfRule>
          <xm:sqref>AB46:AE48</xm:sqref>
        </x14:conditionalFormatting>
      </x14:conditionalFormattings>
    </ext>
    <ext xmlns:x14="http://schemas.microsoft.com/office/spreadsheetml/2009/9/main" uri="{CCE6A557-97BC-4b89-ADB6-D9C93CAAB3DF}">
      <x14:dataValidations xmlns:xm="http://schemas.microsoft.com/office/excel/2006/main" count="15">
        <x14:dataValidation type="list" errorStyle="information" allowBlank="1" showInputMessage="1" showErrorMessage="1">
          <x14:formula1>
            <xm:f>Master!$CL$5:$CL$6</xm:f>
          </x14:formula1>
          <xm:sqref>AQ26:AR26 AQ28:AR28 AQ30:AR30 AQ32:AR32 AQ34:AR34 AQ40:AR40 C26:AO26 C40:AO40 C34:AO34 C32:AO32 C30:AO30 C28:AO28</xm:sqref>
        </x14:dataValidation>
        <x14:dataValidation type="list" errorStyle="information" showInputMessage="1" showErrorMessage="1">
          <x14:formula1>
            <xm:f>Master!$CL$5:$CL$6</xm:f>
          </x14:formula1>
          <xm:sqref>AQ46:AR46 C46:AO46</xm:sqref>
        </x14:dataValidation>
        <x14:dataValidation type="custom" errorStyle="information" allowBlank="1" showInputMessage="1" showErrorMessage="1">
          <x14:formula1>
            <xm:f>AND('6.TabApplicationData'!AQ$18="Arrear",AQ$46="Yes",ISNUMBER(AQ47))</xm:f>
          </x14:formula1>
          <xm:sqref>AQ47:AR47</xm:sqref>
        </x14:dataValidation>
        <x14:dataValidation type="custom" errorStyle="information" allowBlank="1" showInputMessage="1" showErrorMessage="1">
          <x14:formula1>
            <xm:f>AND('6.TabApplicationData'!M$18="Arrear",M$46="Yes",ISNUMBER(M47))</xm:f>
          </x14:formula1>
          <xm:sqref>M47</xm:sqref>
        </x14:dataValidation>
        <x14:dataValidation type="custom" errorStyle="information" allowBlank="1" showInputMessage="1" showErrorMessage="1">
          <x14:formula1>
            <xm:f>AND('6.TabApplicationData'!AG$18="Arrear",AG$46="Yes",ISNUMBER(AG47))</xm:f>
          </x14:formula1>
          <xm:sqref>AG47:AO47</xm:sqref>
        </x14:dataValidation>
        <x14:dataValidation type="custom" errorStyle="information" allowBlank="1" showInputMessage="1" showErrorMessage="1">
          <x14:formula1>
            <xm:f>AND('6.TabApplicationData'!M$18="Arrear",O$46="Yes",ISNUMBER(O47))</xm:f>
          </x14:formula1>
          <xm:sqref>O47:Q47</xm:sqref>
        </x14:dataValidation>
        <x14:dataValidation type="custom" errorStyle="information" allowBlank="1" showInputMessage="1" showErrorMessage="1">
          <x14:formula1>
            <xm:f>AND('6.TabApplicationData'!M$18="Arrear",AF$46="Yes",ISNUMBER(AF47))</xm:f>
          </x14:formula1>
          <xm:sqref>AF47</xm:sqref>
        </x14:dataValidation>
        <x14:dataValidation type="custom" errorStyle="information" allowBlank="1" showInputMessage="1" showErrorMessage="1">
          <x14:formula1>
            <xm:f>AND('6.TabApplicationData'!AG$18="Arrear",R$46="Yes",ISNUMBER(R47))</xm:f>
          </x14:formula1>
          <xm:sqref>R47:T47</xm:sqref>
        </x14:dataValidation>
        <x14:dataValidation type="custom" errorStyle="information" allowBlank="1" showInputMessage="1" showErrorMessage="1">
          <x14:formula1>
            <xm:f>AND('6.TabApplicationData'!AG$18="Arrear",K$46="Yes",ISNUMBER(K47))</xm:f>
          </x14:formula1>
          <xm:sqref>K47:L47</xm:sqref>
        </x14:dataValidation>
        <x14:dataValidation type="custom" errorStyle="information" allowBlank="1" showInputMessage="1" showErrorMessage="1">
          <x14:formula1>
            <xm:f>AND('6.TabApplicationData'!AJ$18="Arrear",J$46="Yes",ISNUMBER(J47))</xm:f>
          </x14:formula1>
          <xm:sqref>J47</xm:sqref>
        </x14:dataValidation>
        <x14:dataValidation type="custom" errorStyle="information" allowBlank="1" showInputMessage="1" showErrorMessage="1">
          <x14:formula1>
            <xm:f>AND('6.TabApplicationData'!AG$18="Arrear",N$46="Yes",ISNUMBER(N47))</xm:f>
          </x14:formula1>
          <xm:sqref>N47</xm:sqref>
        </x14:dataValidation>
        <x14:dataValidation type="custom" errorStyle="information" allowBlank="1" showInputMessage="1" showErrorMessage="1">
          <x14:formula1>
            <xm:f>AND('6.TabApplicationData'!AG$18="Arrear",D$46="Yes",ISNUMBER(D47))</xm:f>
          </x14:formula1>
          <xm:sqref>D47:I47</xm:sqref>
        </x14:dataValidation>
        <x14:dataValidation type="custom" errorStyle="information" allowBlank="1" showInputMessage="1" showErrorMessage="1">
          <x14:formula1>
            <xm:f>AND('6.TabApplicationData'!J$18="Arrear",U$46="Yes",ISNUMBER(U47))</xm:f>
          </x14:formula1>
          <xm:sqref>U47:AA47</xm:sqref>
        </x14:dataValidation>
        <x14:dataValidation type="custom" errorStyle="information" allowBlank="1" showInputMessage="1" showErrorMessage="1">
          <x14:formula1>
            <xm:f>AND('6.TabApplicationData'!M$18="Arrear",AB$46="Yes",ISNUMBER(AB47))</xm:f>
          </x14:formula1>
          <xm:sqref>AB47:AE47</xm:sqref>
        </x14:dataValidation>
        <x14:dataValidation type="custom" errorStyle="information" allowBlank="1" showInputMessage="1" showErrorMessage="1">
          <x14:formula1>
            <xm:f>AND('6.TabApplicationData'!M$18="Arrear",C$46="Yes",ISNUMBER(C47))</xm:f>
          </x14:formula1>
          <xm:sqref>C47</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AS20"/>
  <sheetViews>
    <sheetView topLeftCell="AE1" zoomScale="70" zoomScaleNormal="70" workbookViewId="0">
      <selection activeCell="AK20" sqref="AK20"/>
    </sheetView>
  </sheetViews>
  <sheetFormatPr defaultRowHeight="15" x14ac:dyDescent="0.25"/>
  <cols>
    <col min="1" max="1" width="22.28515625" bestFit="1" customWidth="1" collapsed="1"/>
    <col min="3" max="20" width="61.28515625" customWidth="1"/>
    <col min="21" max="24" width="61.28515625" bestFit="1" customWidth="1" collapsed="1"/>
    <col min="25" max="32" width="61.28515625" customWidth="1"/>
    <col min="33" max="33" width="32.85546875" customWidth="1" collapsed="1"/>
    <col min="34" max="35" width="11.7109375" bestFit="1" customWidth="1" collapsed="1"/>
    <col min="36" max="36" width="9.28515625" bestFit="1" customWidth="1"/>
    <col min="43" max="43" width="32.85546875" customWidth="1" collapsed="1"/>
  </cols>
  <sheetData>
    <row r="1" spans="1:45" s="1" customFormat="1" x14ac:dyDescent="0.25">
      <c r="A1" s="1" t="s">
        <v>14</v>
      </c>
      <c r="V1" s="1" t="s">
        <v>15</v>
      </c>
      <c r="W1" s="1" t="s">
        <v>15</v>
      </c>
      <c r="X1" s="1" t="s">
        <v>15</v>
      </c>
      <c r="AG1" s="1" t="s">
        <v>15</v>
      </c>
      <c r="AH1" s="1" t="s">
        <v>15</v>
      </c>
      <c r="AI1" s="1" t="s">
        <v>15</v>
      </c>
      <c r="AJ1" s="1" t="s">
        <v>15</v>
      </c>
      <c r="AK1" s="1" t="s">
        <v>15</v>
      </c>
      <c r="AL1" s="1" t="s">
        <v>15</v>
      </c>
      <c r="AM1" s="1" t="s">
        <v>15</v>
      </c>
      <c r="AN1" s="1" t="s">
        <v>15</v>
      </c>
      <c r="AO1" s="1" t="s">
        <v>15</v>
      </c>
      <c r="AP1" s="1" t="s">
        <v>15</v>
      </c>
      <c r="AQ1" s="1" t="s">
        <v>15</v>
      </c>
      <c r="AR1" s="1" t="s">
        <v>15</v>
      </c>
      <c r="AS1" s="1" t="s">
        <v>15</v>
      </c>
    </row>
    <row r="2" spans="1:45" s="1" customFormat="1" x14ac:dyDescent="0.25">
      <c r="A2" s="1" t="s">
        <v>16</v>
      </c>
      <c r="V2" s="1" t="s">
        <v>17</v>
      </c>
      <c r="W2" s="1" t="s">
        <v>17</v>
      </c>
      <c r="X2" s="1" t="s">
        <v>17</v>
      </c>
      <c r="AG2" s="1" t="s">
        <v>17</v>
      </c>
      <c r="AH2" s="1" t="s">
        <v>17</v>
      </c>
      <c r="AI2" s="1" t="s">
        <v>17</v>
      </c>
      <c r="AJ2" s="1" t="s">
        <v>17</v>
      </c>
      <c r="AK2" s="1" t="s">
        <v>17</v>
      </c>
      <c r="AL2" s="1" t="s">
        <v>17</v>
      </c>
      <c r="AM2" s="1" t="s">
        <v>17</v>
      </c>
      <c r="AN2" s="1" t="s">
        <v>17</v>
      </c>
      <c r="AO2" s="1" t="s">
        <v>17</v>
      </c>
      <c r="AP2" s="1" t="s">
        <v>17</v>
      </c>
      <c r="AQ2" s="1" t="s">
        <v>17</v>
      </c>
      <c r="AR2" s="1" t="s">
        <v>17</v>
      </c>
      <c r="AS2" s="1" t="s">
        <v>17</v>
      </c>
    </row>
    <row r="3" spans="1:45" s="1" customFormat="1" x14ac:dyDescent="0.25">
      <c r="A3" s="1" t="s">
        <v>18</v>
      </c>
      <c r="V3" s="1" t="s">
        <v>3821</v>
      </c>
      <c r="W3" s="1" t="s">
        <v>3822</v>
      </c>
      <c r="X3" s="1" t="s">
        <v>3826</v>
      </c>
      <c r="AG3" s="1" t="str">
        <f>'1.TabCustomerMainData'!AG3</f>
        <v>LOS-002</v>
      </c>
      <c r="AH3" s="1" t="str">
        <f>'1.TabCustomerMainData'!AH3</f>
        <v>LOS-003</v>
      </c>
      <c r="AI3" s="1" t="str">
        <f>'1.TabCustomerMainData'!AI3</f>
        <v>LOS-004</v>
      </c>
      <c r="AJ3" s="1" t="str">
        <f>'1.TabCustomerMainData'!AJ3</f>
        <v>LOS-005</v>
      </c>
      <c r="AK3" s="1" t="str">
        <f>'1.TabCustomerMainData'!AK3</f>
        <v>LOS-006</v>
      </c>
      <c r="AL3" s="1" t="str">
        <f>'1.TabCustomerMainData'!AL3</f>
        <v>LOS-007</v>
      </c>
      <c r="AM3" s="1" t="str">
        <f>'1.TabCustomerMainData'!AM3</f>
        <v>LOS-008</v>
      </c>
      <c r="AN3" s="1" t="str">
        <f>'1.TabCustomerMainData'!AN3</f>
        <v>LOS-009</v>
      </c>
      <c r="AO3" s="1" t="str">
        <f>'1.TabCustomerMainData'!AO3</f>
        <v>LOS-010</v>
      </c>
      <c r="AQ3" s="1" t="str">
        <f>'1.TabCustomerMainData'!AQ3</f>
        <v>LOS-019</v>
      </c>
      <c r="AR3" s="1" t="str">
        <f>'1.TabCustomerMainData'!AR3</f>
        <v>LOS-020</v>
      </c>
      <c r="AS3" s="1" t="str">
        <f>'1.TabCustomerMainData'!AS3</f>
        <v>LOS-022</v>
      </c>
    </row>
    <row r="4" spans="1:45" s="1" customFormat="1" x14ac:dyDescent="0.25">
      <c r="A4" s="1" t="s">
        <v>540</v>
      </c>
      <c r="V4" s="1">
        <f>IF(NOT(ISBLANK(V12)),COUNTIFS($A13:$A13,"*$*",V13:V13,""),0)</f>
        <v>0</v>
      </c>
      <c r="W4" s="1">
        <f>IF(NOT(ISBLANK(W12)),COUNTIFS($A13:$A13,"*$*",W13:W13,""),0)</f>
        <v>0</v>
      </c>
      <c r="X4" s="1">
        <f>IF(NOT(ISBLANK(X12)),COUNTIFS($A13:$A13,"*$*",X13:X13,""),0)</f>
        <v>0</v>
      </c>
      <c r="AG4" s="1">
        <f>IF(NOT(ISBLANK(AG12)),COUNTIFS($A13:$A13,"*$*",AG13:AG13,""),0)</f>
        <v>0</v>
      </c>
      <c r="AH4" s="1">
        <f>IF(NOT(ISBLANK(AH12)),COUNTIFS($A13:$A13,"*$*",AH13:AH13,""),0)</f>
        <v>0</v>
      </c>
      <c r="AI4" s="1">
        <f t="shared" ref="AI4:AO4" si="0">IF(NOT(ISBLANK(AI12)),COUNTIFS($A13:$A13,"*$*",AI13:AI13,""),0)</f>
        <v>0</v>
      </c>
      <c r="AJ4" s="1">
        <f t="shared" si="0"/>
        <v>0</v>
      </c>
      <c r="AK4" s="1">
        <f t="shared" si="0"/>
        <v>0</v>
      </c>
      <c r="AL4" s="1">
        <f t="shared" si="0"/>
        <v>0</v>
      </c>
      <c r="AM4" s="1">
        <f t="shared" si="0"/>
        <v>0</v>
      </c>
      <c r="AN4" s="1">
        <f t="shared" si="0"/>
        <v>0</v>
      </c>
      <c r="AO4" s="1">
        <f t="shared" si="0"/>
        <v>0</v>
      </c>
      <c r="AQ4" s="1">
        <f>IF(NOT(ISBLANK(AQ12)),COUNTIFS($A13:$A13,"*$*",AQ13:AQ13,""),0)</f>
        <v>0</v>
      </c>
      <c r="AR4" s="1">
        <f t="shared" ref="AR4:AS4" si="1">IF(NOT(ISBLANK(AR12)),COUNTIFS($A13:$A13,"*$*",AR13:AR13,""),0)</f>
        <v>0</v>
      </c>
      <c r="AS4" s="1">
        <f t="shared" si="1"/>
        <v>0</v>
      </c>
    </row>
    <row r="5" spans="1:45" s="1" customFormat="1" x14ac:dyDescent="0.25"/>
    <row r="6" spans="1:45" s="1" customFormat="1" x14ac:dyDescent="0.25"/>
    <row r="7" spans="1:45" s="1" customFormat="1" x14ac:dyDescent="0.25"/>
    <row r="8" spans="1:45" s="1" customFormat="1" x14ac:dyDescent="0.25">
      <c r="A8" s="1" t="s">
        <v>47</v>
      </c>
      <c r="V8" s="1" t="str">
        <f>'1.TabCustomerMainData'!H$13</f>
        <v>app1</v>
      </c>
      <c r="W8" s="1" t="str">
        <f>'1.TabCustomerMainData'!I$13</f>
        <v>app1</v>
      </c>
      <c r="X8" s="1" t="str">
        <f>'1.TabCustomerMainData'!W$13</f>
        <v>app1</v>
      </c>
      <c r="AG8" s="1" t="str">
        <f>'1.TabCustomerMainData'!AG$13</f>
        <v>app2</v>
      </c>
      <c r="AH8" s="1" t="str">
        <f>'1.TabCustomerMainData'!AH$13</f>
        <v>app3</v>
      </c>
      <c r="AI8" s="1" t="str">
        <f>'1.TabCustomerMainData'!AI$13</f>
        <v>app4</v>
      </c>
      <c r="AJ8" s="1" t="str">
        <f>'1.TabCustomerMainData'!AJ$13</f>
        <v>app5</v>
      </c>
      <c r="AK8" s="1" t="str">
        <f>'1.TabCustomerMainData'!AK$13</f>
        <v>app6</v>
      </c>
      <c r="AL8" s="1" t="str">
        <f>'1.TabCustomerMainData'!AL$13</f>
        <v>app7</v>
      </c>
      <c r="AM8" s="1" t="str">
        <f>'1.TabCustomerMainData'!AM$13</f>
        <v>app8</v>
      </c>
      <c r="AN8" s="1" t="str">
        <f>'1.TabCustomerMainData'!AN$13</f>
        <v>app9</v>
      </c>
      <c r="AO8" s="1" t="str">
        <f>'1.TabCustomerMainData'!AO$13</f>
        <v>app10</v>
      </c>
      <c r="AQ8" s="1" t="str">
        <f>'1.TabCustomerMainData'!AQ$13</f>
        <v>app2</v>
      </c>
      <c r="AR8" s="1" t="str">
        <f>'1.TabCustomerMainData'!AR$13</f>
        <v>app10</v>
      </c>
      <c r="AS8" s="1" t="str">
        <f>'1.TabCustomerMainData'!AS$13</f>
        <v>app22</v>
      </c>
    </row>
    <row r="9" spans="1:45" s="1" customFormat="1" x14ac:dyDescent="0.25">
      <c r="A9" s="25" t="s">
        <v>36</v>
      </c>
    </row>
    <row r="10" spans="1:45" s="1" customFormat="1" x14ac:dyDescent="0.25">
      <c r="A10" s="1" t="s">
        <v>43</v>
      </c>
      <c r="V10" s="1" t="str">
        <f>'1.TabCustomerMainData'!$H$10</f>
        <v>No</v>
      </c>
      <c r="W10" s="1" t="str">
        <f>'1.TabCustomerMainData'!$H$10</f>
        <v>No</v>
      </c>
      <c r="X10" s="1" t="str">
        <f>'1.TabCustomerMainData'!$H$10</f>
        <v>No</v>
      </c>
      <c r="AG10" s="1" t="str">
        <f>'1.TabCustomerMainData'!$H$10</f>
        <v>No</v>
      </c>
      <c r="AH10" s="1" t="str">
        <f>'1.TabCustomerMainData'!$H$10</f>
        <v>No</v>
      </c>
      <c r="AI10" s="1" t="str">
        <f>'1.TabCustomerMainData'!$H$10</f>
        <v>No</v>
      </c>
      <c r="AJ10" s="1" t="str">
        <f>'1.TabCustomerMainData'!$H$10</f>
        <v>No</v>
      </c>
      <c r="AK10" s="1" t="str">
        <f>'1.TabCustomerMainData'!$H$10</f>
        <v>No</v>
      </c>
      <c r="AL10" s="1" t="str">
        <f>'1.TabCustomerMainData'!$H$10</f>
        <v>No</v>
      </c>
      <c r="AM10" s="1" t="str">
        <f>'1.TabCustomerMainData'!$H$10</f>
        <v>No</v>
      </c>
      <c r="AN10" s="1" t="str">
        <f>'1.TabCustomerMainData'!$H$10</f>
        <v>No</v>
      </c>
      <c r="AO10" s="1" t="str">
        <f>'1.TabCustomerMainData'!$H$10</f>
        <v>No</v>
      </c>
      <c r="AQ10" s="1" t="str">
        <f>'1.TabCustomerMainData'!$H$10</f>
        <v>No</v>
      </c>
      <c r="AR10" s="1" t="str">
        <f>'1.TabCustomerMainData'!$H$10</f>
        <v>No</v>
      </c>
      <c r="AS10" s="1" t="s">
        <v>13</v>
      </c>
    </row>
    <row r="11" spans="1:45" s="86" customFormat="1" x14ac:dyDescent="0.25">
      <c r="C11" s="85"/>
      <c r="D11" s="85"/>
      <c r="E11" s="85"/>
      <c r="F11" s="85"/>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row>
    <row r="12" spans="1:45" s="1" customFormat="1" x14ac:dyDescent="0.25">
      <c r="A12" s="1" t="s">
        <v>748</v>
      </c>
      <c r="C12" s="13"/>
      <c r="D12" s="13"/>
      <c r="E12" s="13"/>
      <c r="F12" s="13"/>
      <c r="G12" s="13"/>
      <c r="H12" s="13"/>
      <c r="I12" s="13"/>
      <c r="J12" s="13"/>
      <c r="K12" s="13"/>
      <c r="L12" s="13"/>
      <c r="M12" s="13"/>
      <c r="N12" s="13"/>
      <c r="O12" s="13"/>
      <c r="P12" s="13"/>
      <c r="Q12" s="13"/>
      <c r="R12" s="13"/>
      <c r="S12" s="13"/>
      <c r="T12" s="13"/>
      <c r="U12" s="13"/>
      <c r="V12" s="13" t="s">
        <v>749</v>
      </c>
      <c r="W12" s="13" t="s">
        <v>749</v>
      </c>
      <c r="X12" s="13" t="s">
        <v>749</v>
      </c>
      <c r="Y12" s="13"/>
      <c r="Z12" s="13"/>
      <c r="AA12" s="13"/>
      <c r="AB12" s="13"/>
      <c r="AC12" s="13"/>
      <c r="AD12" s="13"/>
      <c r="AE12" s="13"/>
      <c r="AF12" s="13"/>
      <c r="AG12" s="13"/>
      <c r="AJ12" s="1" t="s">
        <v>750</v>
      </c>
      <c r="AM12" s="1" t="s">
        <v>750</v>
      </c>
      <c r="AN12" s="1" t="s">
        <v>750</v>
      </c>
      <c r="AQ12" s="13"/>
    </row>
    <row r="13" spans="1:45" s="1" customFormat="1" x14ac:dyDescent="0.25">
      <c r="A13" s="48" t="s">
        <v>751</v>
      </c>
      <c r="C13" s="123"/>
      <c r="D13" s="123"/>
      <c r="E13" s="123"/>
      <c r="F13" s="123"/>
      <c r="G13" s="123"/>
      <c r="H13" s="123"/>
      <c r="I13" s="123"/>
      <c r="J13" s="123"/>
      <c r="K13" s="123"/>
      <c r="L13" s="123"/>
      <c r="M13" s="123"/>
      <c r="N13" s="123"/>
      <c r="O13" s="123"/>
      <c r="P13" s="123"/>
      <c r="Q13" s="123"/>
      <c r="R13" s="123"/>
      <c r="S13" s="123"/>
      <c r="T13" s="123"/>
      <c r="U13" s="123"/>
      <c r="V13" s="123" t="s">
        <v>3813</v>
      </c>
      <c r="W13" s="123" t="s">
        <v>752</v>
      </c>
      <c r="X13" s="123" t="s">
        <v>752</v>
      </c>
      <c r="Y13" s="123"/>
      <c r="Z13" s="123"/>
      <c r="AA13" s="123"/>
      <c r="AB13" s="123"/>
      <c r="AC13" s="123"/>
      <c r="AD13" s="123"/>
      <c r="AE13" s="123"/>
      <c r="AF13" s="123"/>
      <c r="AG13" s="68"/>
      <c r="AJ13" s="2" t="s">
        <v>753</v>
      </c>
      <c r="AM13" s="2" t="s">
        <v>753</v>
      </c>
      <c r="AN13" s="2" t="s">
        <v>753</v>
      </c>
      <c r="AQ13" s="68"/>
    </row>
    <row r="14" spans="1:45" s="1" customFormat="1" x14ac:dyDescent="0.25">
      <c r="A14" s="66" t="s">
        <v>754</v>
      </c>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Q14" s="13"/>
    </row>
    <row r="15" spans="1:45" s="1" customFormat="1" x14ac:dyDescent="0.25">
      <c r="A15" s="1" t="s">
        <v>755</v>
      </c>
      <c r="C15" s="13"/>
      <c r="D15" s="13"/>
      <c r="E15" s="13"/>
      <c r="F15" s="13"/>
      <c r="G15" s="13"/>
      <c r="H15" s="13"/>
      <c r="I15" s="13"/>
      <c r="J15" s="13"/>
      <c r="K15" s="13"/>
      <c r="L15" s="13"/>
      <c r="M15" s="13"/>
      <c r="N15" s="13"/>
      <c r="O15" s="13"/>
      <c r="P15" s="13"/>
      <c r="Q15" s="13"/>
      <c r="R15" s="13"/>
      <c r="S15" s="13"/>
      <c r="T15" s="13"/>
      <c r="U15" s="13"/>
      <c r="V15" s="13"/>
      <c r="W15" s="13" t="s">
        <v>3823</v>
      </c>
      <c r="X15" s="13" t="s">
        <v>3823</v>
      </c>
      <c r="Y15" s="13"/>
      <c r="Z15" s="13"/>
      <c r="AA15" s="13"/>
      <c r="AB15" s="13"/>
      <c r="AC15" s="13"/>
      <c r="AD15" s="13"/>
      <c r="AE15" s="13"/>
      <c r="AF15" s="13"/>
      <c r="AG15" s="13"/>
      <c r="AQ15" s="13"/>
    </row>
    <row r="16" spans="1:45" s="1" customFormat="1" x14ac:dyDescent="0.25">
      <c r="A16" s="1" t="s">
        <v>534</v>
      </c>
      <c r="C16" s="13"/>
      <c r="D16" s="13"/>
      <c r="E16" s="13"/>
      <c r="F16" s="13"/>
      <c r="G16" s="13"/>
      <c r="H16" s="13"/>
      <c r="I16" s="13"/>
      <c r="J16" s="13"/>
      <c r="K16" s="13"/>
      <c r="L16" s="13"/>
      <c r="M16" s="13"/>
      <c r="N16" s="13"/>
      <c r="O16" s="13"/>
      <c r="P16" s="13"/>
      <c r="Q16" s="13"/>
      <c r="R16" s="13"/>
      <c r="S16" s="13"/>
      <c r="T16" s="13"/>
      <c r="U16" s="13"/>
      <c r="V16" s="13"/>
      <c r="W16" s="162" t="s">
        <v>3824</v>
      </c>
      <c r="X16" s="162" t="s">
        <v>3825</v>
      </c>
      <c r="Y16" s="162"/>
      <c r="Z16" s="162"/>
      <c r="AA16" s="162"/>
      <c r="AB16" s="162"/>
      <c r="AC16" s="162"/>
      <c r="AD16" s="162"/>
      <c r="AE16" s="162"/>
      <c r="AF16" s="162"/>
      <c r="AG16" s="13"/>
      <c r="AJ16" s="26"/>
      <c r="AQ16" s="13"/>
    </row>
    <row r="17" spans="1:43" s="1" customFormat="1" x14ac:dyDescent="0.25">
      <c r="A17" s="1" t="s">
        <v>756</v>
      </c>
      <c r="C17" s="67"/>
      <c r="D17" s="67"/>
      <c r="E17" s="67"/>
      <c r="F17" s="67"/>
      <c r="G17" s="67"/>
      <c r="H17" s="67"/>
      <c r="I17" s="67"/>
      <c r="J17" s="67"/>
      <c r="K17" s="67"/>
      <c r="L17" s="67"/>
      <c r="M17" s="67"/>
      <c r="N17" s="67"/>
      <c r="O17" s="67"/>
      <c r="P17" s="67"/>
      <c r="Q17" s="67"/>
      <c r="R17" s="67"/>
      <c r="S17" s="67"/>
      <c r="T17" s="67"/>
      <c r="U17" s="67"/>
      <c r="V17" s="67" t="s">
        <v>750</v>
      </c>
      <c r="W17" s="67" t="s">
        <v>750</v>
      </c>
      <c r="X17" s="67" t="s">
        <v>750</v>
      </c>
      <c r="Y17" s="67"/>
      <c r="Z17" s="67"/>
      <c r="AA17" s="67"/>
      <c r="AB17" s="67"/>
      <c r="AC17" s="67"/>
      <c r="AD17" s="67"/>
      <c r="AE17" s="67"/>
      <c r="AF17" s="67"/>
      <c r="AG17" s="67"/>
      <c r="AQ17" s="67"/>
    </row>
    <row r="20" spans="1:43" s="19" customFormat="1" ht="101.25" customHeight="1" x14ac:dyDescent="0.25">
      <c r="A20" s="160" t="s">
        <v>757</v>
      </c>
      <c r="C20" s="159"/>
      <c r="D20" s="159"/>
      <c r="E20" s="159"/>
      <c r="F20" s="159"/>
      <c r="G20" s="159"/>
      <c r="H20" s="159"/>
      <c r="I20" s="159"/>
      <c r="J20" s="159"/>
      <c r="K20" s="159"/>
      <c r="L20" s="159"/>
      <c r="M20" s="159"/>
      <c r="N20" s="159"/>
      <c r="O20" s="159"/>
      <c r="P20" s="159"/>
      <c r="Q20" s="159"/>
      <c r="R20" s="159"/>
      <c r="S20" s="159"/>
      <c r="T20" s="159"/>
      <c r="U20" s="161"/>
      <c r="V20" s="161"/>
      <c r="W20" s="161"/>
      <c r="X20" s="161"/>
      <c r="Y20" s="161"/>
      <c r="Z20" s="161"/>
      <c r="AA20" s="161"/>
      <c r="AB20" s="161"/>
      <c r="AC20" s="161"/>
      <c r="AD20" s="161"/>
      <c r="AE20" s="161"/>
      <c r="AF20" s="161"/>
    </row>
  </sheetData>
  <dataValidations count="2">
    <dataValidation type="custom" errorStyle="information" allowBlank="1" showInputMessage="1" showErrorMessage="1" sqref="AQ13 AQ16 C16:AG16 C13:AG13">
      <formula1>C12&lt;&gt;""</formula1>
    </dataValidation>
    <dataValidation type="list" allowBlank="1" showInputMessage="1" showErrorMessage="1" sqref="AQ10:AS10 C10:AO10">
      <formula1>"Yes, No, Edit"</formula1>
    </dataValidation>
  </dataValidation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G17"/>
  <sheetViews>
    <sheetView workbookViewId="0">
      <pane xSplit="1" topLeftCell="B1" activePane="topRight" state="frozen"/>
      <selection pane="topRight" activeCell="B12" sqref="B12"/>
    </sheetView>
  </sheetViews>
  <sheetFormatPr defaultRowHeight="15" x14ac:dyDescent="0.25"/>
  <cols>
    <col min="1" max="1" width="15.85546875" bestFit="1" customWidth="1" collapsed="1"/>
    <col min="2" max="2" width="24.28515625" bestFit="1" customWidth="1" collapsed="1"/>
    <col min="3" max="3" width="19.85546875" bestFit="1" customWidth="1" collapsed="1"/>
    <col min="4" max="4" width="15.140625" customWidth="1" collapsed="1"/>
    <col min="5" max="5" width="11.7109375" bestFit="1" customWidth="1" collapsed="1"/>
    <col min="7" max="7" width="24.28515625" bestFit="1" customWidth="1" collapsed="1"/>
  </cols>
  <sheetData>
    <row r="1" spans="1:7" s="1" customFormat="1" x14ac:dyDescent="0.25">
      <c r="A1" s="1" t="s">
        <v>14</v>
      </c>
      <c r="B1" s="1" t="s">
        <v>15</v>
      </c>
      <c r="C1" s="1" t="s">
        <v>15</v>
      </c>
      <c r="D1" s="1" t="s">
        <v>15</v>
      </c>
      <c r="E1" s="1" t="s">
        <v>15</v>
      </c>
      <c r="F1" s="1" t="s">
        <v>15</v>
      </c>
      <c r="G1" s="1" t="s">
        <v>15</v>
      </c>
    </row>
    <row r="2" spans="1:7" s="1" customFormat="1" x14ac:dyDescent="0.25">
      <c r="A2" s="1" t="s">
        <v>16</v>
      </c>
      <c r="B2" s="1" t="s">
        <v>17</v>
      </c>
      <c r="C2" s="1" t="s">
        <v>17</v>
      </c>
      <c r="D2" s="1" t="s">
        <v>17</v>
      </c>
      <c r="E2" s="1" t="s">
        <v>17</v>
      </c>
      <c r="F2" s="1" t="s">
        <v>17</v>
      </c>
      <c r="G2" s="1" t="s">
        <v>17</v>
      </c>
    </row>
    <row r="3" spans="1:7" s="1" customFormat="1" x14ac:dyDescent="0.25">
      <c r="A3" s="1" t="s">
        <v>18</v>
      </c>
      <c r="B3" s="1" t="str">
        <f>'1.TabCustomerMainData'!AG3</f>
        <v>LOS-002</v>
      </c>
      <c r="C3" s="1" t="str">
        <f>'1.TabCustomerMainData'!AI3</f>
        <v>LOS-004</v>
      </c>
      <c r="D3" s="1" t="str">
        <f>'1.TabCustomerMainData'!AJ3</f>
        <v>LOS-005</v>
      </c>
      <c r="E3" s="1" t="str">
        <f>'1.TabCustomerMainData'!AL3</f>
        <v>LOS-007</v>
      </c>
      <c r="F3" s="1" t="str">
        <f>'1.TabCustomerMainData'!AN3</f>
        <v>LOS-009</v>
      </c>
      <c r="G3" s="1" t="str">
        <f>'1.TabCustomerMainData'!AQ3</f>
        <v>LOS-019</v>
      </c>
    </row>
    <row r="4" spans="1:7" s="1" customFormat="1" x14ac:dyDescent="0.25">
      <c r="A4" s="1" t="s">
        <v>540</v>
      </c>
      <c r="B4" s="1">
        <f t="shared" ref="B4:G4" si="0">COUNTIFS($A13:$A14,"*$*",B13:B14,"")</f>
        <v>0</v>
      </c>
      <c r="C4" s="1">
        <f t="shared" si="0"/>
        <v>0</v>
      </c>
      <c r="D4" s="1">
        <f t="shared" si="0"/>
        <v>0</v>
      </c>
      <c r="E4" s="1">
        <f t="shared" si="0"/>
        <v>0</v>
      </c>
      <c r="F4" s="1">
        <f t="shared" si="0"/>
        <v>0</v>
      </c>
      <c r="G4" s="1">
        <f t="shared" si="0"/>
        <v>0</v>
      </c>
    </row>
    <row r="5" spans="1:7" s="1" customFormat="1" x14ac:dyDescent="0.25"/>
    <row r="6" spans="1:7" s="1" customFormat="1" x14ac:dyDescent="0.25"/>
    <row r="7" spans="1:7" s="1" customFormat="1" x14ac:dyDescent="0.25"/>
    <row r="8" spans="1:7" s="1" customFormat="1" x14ac:dyDescent="0.25"/>
    <row r="9" spans="1:7" s="1" customFormat="1" x14ac:dyDescent="0.25">
      <c r="A9" s="25" t="s">
        <v>36</v>
      </c>
    </row>
    <row r="10" spans="1:7" s="1" customFormat="1" x14ac:dyDescent="0.25">
      <c r="A10" s="1" t="s">
        <v>43</v>
      </c>
      <c r="B10" s="1" t="str">
        <f>'1.TabCustomerMainData'!$H$10</f>
        <v>No</v>
      </c>
      <c r="C10" s="1" t="str">
        <f>'1.TabCustomerMainData'!$H$10</f>
        <v>No</v>
      </c>
      <c r="D10" s="1" t="str">
        <f>'1.TabCustomerMainData'!$H$10</f>
        <v>No</v>
      </c>
      <c r="E10" s="1" t="str">
        <f>'1.TabCustomerMainData'!$H$10</f>
        <v>No</v>
      </c>
      <c r="F10" s="1" t="str">
        <f>'1.TabCustomerMainData'!$H$10</f>
        <v>No</v>
      </c>
      <c r="G10" s="1" t="str">
        <f>'1.TabCustomerMainData'!$H$10</f>
        <v>No</v>
      </c>
    </row>
    <row r="11" spans="1:7" s="84" customFormat="1" x14ac:dyDescent="0.25"/>
    <row r="12" spans="1:7" s="1" customFormat="1" x14ac:dyDescent="0.25">
      <c r="A12" s="63" t="s">
        <v>47</v>
      </c>
      <c r="B12" s="1" t="str">
        <f>'1.TabCustomerMainData'!$AG$13</f>
        <v>app2</v>
      </c>
      <c r="C12" s="1" t="str">
        <f>'1.TabCustomerMainData'!$AI$13</f>
        <v>app4</v>
      </c>
      <c r="D12" s="1" t="str">
        <f>'1.TabCustomerMainData'!$AJ$13</f>
        <v>app5</v>
      </c>
      <c r="E12" s="1" t="str">
        <f>'1.TabCustomerMainData'!$AL$13</f>
        <v>app7</v>
      </c>
      <c r="F12" s="1" t="str">
        <f>'1.TabCustomerMainData'!$AN$13</f>
        <v>app9</v>
      </c>
      <c r="G12" s="1" t="str">
        <f>'1.TabCustomerMainData'!$AQ$13</f>
        <v>app2</v>
      </c>
    </row>
    <row r="13" spans="1:7" s="11" customFormat="1" ht="75" x14ac:dyDescent="0.25">
      <c r="A13" s="55" t="s">
        <v>758</v>
      </c>
      <c r="B13" s="11" t="s">
        <v>759</v>
      </c>
      <c r="C13" s="11" t="s">
        <v>759</v>
      </c>
      <c r="D13" s="11" t="s">
        <v>760</v>
      </c>
      <c r="E13" s="11" t="s">
        <v>760</v>
      </c>
      <c r="F13" s="11" t="s">
        <v>760</v>
      </c>
      <c r="G13" s="11" t="s">
        <v>759</v>
      </c>
    </row>
    <row r="14" spans="1:7" s="1" customFormat="1" x14ac:dyDescent="0.25">
      <c r="A14" s="48" t="s">
        <v>761</v>
      </c>
      <c r="B14" s="1" t="s">
        <v>762</v>
      </c>
      <c r="C14" s="1" t="s">
        <v>763</v>
      </c>
      <c r="D14" s="1" t="s">
        <v>764</v>
      </c>
      <c r="E14" s="1" t="s">
        <v>765</v>
      </c>
      <c r="F14" s="1" t="s">
        <v>765</v>
      </c>
      <c r="G14" s="1" t="s">
        <v>762</v>
      </c>
    </row>
    <row r="15" spans="1:7" s="1" customFormat="1" x14ac:dyDescent="0.25">
      <c r="A15" s="1" t="s">
        <v>766</v>
      </c>
      <c r="B15" s="1" t="s">
        <v>767</v>
      </c>
      <c r="C15" s="1" t="s">
        <v>767</v>
      </c>
      <c r="D15" s="1" t="s">
        <v>767</v>
      </c>
      <c r="E15" s="1" t="s">
        <v>767</v>
      </c>
      <c r="F15" s="1" t="s">
        <v>767</v>
      </c>
      <c r="G15" s="1" t="s">
        <v>767</v>
      </c>
    </row>
    <row r="16" spans="1:7" s="1" customFormat="1" x14ac:dyDescent="0.25">
      <c r="A16" s="1" t="s">
        <v>768</v>
      </c>
      <c r="B16" s="1" t="s">
        <v>769</v>
      </c>
      <c r="C16" s="1" t="s">
        <v>770</v>
      </c>
      <c r="D16" s="1" t="s">
        <v>771</v>
      </c>
      <c r="E16" s="1" t="s">
        <v>772</v>
      </c>
      <c r="F16" s="1" t="s">
        <v>772</v>
      </c>
      <c r="G16" s="1" t="s">
        <v>769</v>
      </c>
    </row>
    <row r="17" spans="1:1" s="1" customFormat="1" x14ac:dyDescent="0.25">
      <c r="A17" s="1" t="s">
        <v>210</v>
      </c>
    </row>
  </sheetData>
  <dataValidations count="2">
    <dataValidation type="list" errorStyle="information" allowBlank="1" showInputMessage="1" showErrorMessage="1" sqref="B15:G15">
      <formula1>"Anakom Detail, Foto Bangunan, Foto Customer/ Interview, Foto Lingkungan, Foto Usaha, Hasil Survey Vendor, Lainnya, Peta, Web Screening"</formula1>
    </dataValidation>
    <dataValidation type="list" allowBlank="1" showInputMessage="1" showErrorMessage="1" sqref="B10:G10">
      <formula1>"Yes, No, Edit"</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AS64"/>
  <sheetViews>
    <sheetView zoomScale="60" zoomScaleNormal="60" workbookViewId="0">
      <pane xSplit="1" topLeftCell="AC1" activePane="topRight" state="frozen"/>
      <selection pane="topRight" activeCell="AG1" sqref="AG1:AG1048576"/>
    </sheetView>
  </sheetViews>
  <sheetFormatPr defaultRowHeight="15" x14ac:dyDescent="0.25"/>
  <cols>
    <col min="1" max="1" width="39.42578125" bestFit="1" customWidth="1" collapsed="1"/>
    <col min="3" max="23" width="47.140625" customWidth="1"/>
    <col min="24" max="26" width="47.140625" bestFit="1" customWidth="1" collapsed="1"/>
    <col min="27" max="32" width="47.140625" customWidth="1"/>
    <col min="33" max="35" width="11.7109375" bestFit="1" customWidth="1" collapsed="1"/>
    <col min="43" max="43" width="11.7109375" bestFit="1" customWidth="1" collapsed="1"/>
  </cols>
  <sheetData>
    <row r="1" spans="1:45" s="1" customFormat="1" x14ac:dyDescent="0.25">
      <c r="A1" s="1" t="s">
        <v>14</v>
      </c>
      <c r="X1" s="1" t="s">
        <v>15</v>
      </c>
      <c r="Y1" s="1" t="s">
        <v>15</v>
      </c>
      <c r="Z1" s="1" t="s">
        <v>15</v>
      </c>
      <c r="AG1" s="1" t="s">
        <v>15</v>
      </c>
      <c r="AH1" s="1" t="s">
        <v>15</v>
      </c>
      <c r="AI1" s="1" t="s">
        <v>15</v>
      </c>
      <c r="AJ1" s="1" t="s">
        <v>15</v>
      </c>
      <c r="AK1" s="1" t="s">
        <v>15</v>
      </c>
      <c r="AL1" s="1" t="s">
        <v>15</v>
      </c>
      <c r="AM1" s="1" t="s">
        <v>15</v>
      </c>
      <c r="AN1" s="1" t="s">
        <v>15</v>
      </c>
      <c r="AO1" s="1" t="s">
        <v>15</v>
      </c>
      <c r="AP1" s="1" t="s">
        <v>15</v>
      </c>
      <c r="AQ1" s="1" t="s">
        <v>15</v>
      </c>
      <c r="AR1" s="1" t="s">
        <v>15</v>
      </c>
      <c r="AS1" s="1" t="s">
        <v>15</v>
      </c>
    </row>
    <row r="2" spans="1:45" s="1" customFormat="1" x14ac:dyDescent="0.25">
      <c r="A2" s="1" t="s">
        <v>16</v>
      </c>
      <c r="X2" s="1" t="s">
        <v>17</v>
      </c>
      <c r="Y2" s="1" t="s">
        <v>17</v>
      </c>
      <c r="Z2" s="1" t="s">
        <v>17</v>
      </c>
      <c r="AG2" s="1" t="s">
        <v>17</v>
      </c>
      <c r="AH2" s="1" t="s">
        <v>17</v>
      </c>
      <c r="AI2" s="1" t="s">
        <v>17</v>
      </c>
      <c r="AJ2" s="1" t="s">
        <v>17</v>
      </c>
      <c r="AK2" s="1" t="s">
        <v>17</v>
      </c>
      <c r="AL2" s="1" t="s">
        <v>17</v>
      </c>
      <c r="AM2" s="1" t="s">
        <v>17</v>
      </c>
      <c r="AN2" s="1" t="s">
        <v>17</v>
      </c>
      <c r="AO2" s="1" t="s">
        <v>17</v>
      </c>
      <c r="AP2" s="1" t="s">
        <v>17</v>
      </c>
      <c r="AQ2" s="1" t="s">
        <v>17</v>
      </c>
      <c r="AR2" s="1" t="s">
        <v>17</v>
      </c>
      <c r="AS2" s="1" t="s">
        <v>17</v>
      </c>
    </row>
    <row r="3" spans="1:45" s="1" customFormat="1" x14ac:dyDescent="0.25">
      <c r="A3" s="1" t="s">
        <v>18</v>
      </c>
      <c r="X3" s="1" t="s">
        <v>3827</v>
      </c>
      <c r="Y3" s="1" t="s">
        <v>3828</v>
      </c>
      <c r="Z3" s="1" t="s">
        <v>3828</v>
      </c>
      <c r="AG3" s="1" t="str">
        <f>'1.TabCustomerMainData'!AG3</f>
        <v>LOS-002</v>
      </c>
      <c r="AH3" s="1" t="str">
        <f>'1.TabCustomerMainData'!AH3</f>
        <v>LOS-003</v>
      </c>
      <c r="AI3" s="1" t="str">
        <f>'1.TabCustomerMainData'!AI3</f>
        <v>LOS-004</v>
      </c>
      <c r="AJ3" s="1" t="str">
        <f>'1.TabCustomerMainData'!AJ3</f>
        <v>LOS-005</v>
      </c>
      <c r="AK3" s="1" t="str">
        <f>'1.TabCustomerMainData'!AK3</f>
        <v>LOS-006</v>
      </c>
      <c r="AL3" s="1" t="str">
        <f>'1.TabCustomerMainData'!AL3</f>
        <v>LOS-007</v>
      </c>
      <c r="AM3" s="1" t="str">
        <f>'1.TabCustomerMainData'!AM3</f>
        <v>LOS-008</v>
      </c>
      <c r="AN3" s="1" t="str">
        <f>'1.TabCustomerMainData'!AN3</f>
        <v>LOS-009</v>
      </c>
      <c r="AO3" s="1" t="str">
        <f>'1.TabCustomerMainData'!AO3</f>
        <v>LOS-010</v>
      </c>
      <c r="AQ3" s="1" t="str">
        <f>'1.TabCustomerMainData'!AQ3</f>
        <v>LOS-019</v>
      </c>
      <c r="AR3" s="1" t="str">
        <f>'1.TabCustomerMainData'!AR3</f>
        <v>LOS-020</v>
      </c>
      <c r="AS3" s="1" t="str">
        <f>'1.TabCustomerMainData'!AS3</f>
        <v>LOS-022</v>
      </c>
    </row>
    <row r="4" spans="1:45" s="1" customFormat="1" x14ac:dyDescent="0.25">
      <c r="A4" s="1" t="s">
        <v>33</v>
      </c>
      <c r="X4" s="1">
        <f>COUNTIFS($A14:$A52,"*$*",X14:X52,"")</f>
        <v>0</v>
      </c>
      <c r="Y4" s="1">
        <f>COUNTIFS($A14:$A52,"*$*",Y14:Y52,"")</f>
        <v>0</v>
      </c>
      <c r="Z4" s="1">
        <f>COUNTIFS($A14:$A52,"*$*",Z14:Z52,"")</f>
        <v>0</v>
      </c>
      <c r="AG4" s="1">
        <f>COUNTIFS($A14:$A52,"*$*",AG14:AG52,"")</f>
        <v>0</v>
      </c>
      <c r="AH4" s="1">
        <f>COUNTIFS($A14:$A52,"*$*",AH14:AH52,"")</f>
        <v>0</v>
      </c>
      <c r="AI4" s="1">
        <f t="shared" ref="AI4:AO4" si="0">COUNTIFS($A14:$A52,"*$*",AI14:AI52,"")</f>
        <v>0</v>
      </c>
      <c r="AJ4" s="1">
        <f t="shared" si="0"/>
        <v>0</v>
      </c>
      <c r="AK4" s="1">
        <f t="shared" si="0"/>
        <v>0</v>
      </c>
      <c r="AL4" s="1">
        <f t="shared" si="0"/>
        <v>0</v>
      </c>
      <c r="AM4" s="1">
        <f t="shared" si="0"/>
        <v>0</v>
      </c>
      <c r="AN4" s="1">
        <f t="shared" si="0"/>
        <v>0</v>
      </c>
      <c r="AO4" s="1">
        <f t="shared" si="0"/>
        <v>0</v>
      </c>
      <c r="AQ4" s="1">
        <f>COUNTIFS($A14:$A52,"*$*",AQ14:AQ52,"")</f>
        <v>0</v>
      </c>
      <c r="AR4" s="1">
        <f t="shared" ref="AR4" si="1">COUNTIFS($A14:$A52,"*$*",AR14:AR52,"")</f>
        <v>0</v>
      </c>
      <c r="AS4" s="1">
        <v>0</v>
      </c>
    </row>
    <row r="5" spans="1:45" s="1" customFormat="1" x14ac:dyDescent="0.25"/>
    <row r="6" spans="1:45" s="1" customFormat="1" x14ac:dyDescent="0.25"/>
    <row r="7" spans="1:45" s="1" customFormat="1" x14ac:dyDescent="0.25"/>
    <row r="8" spans="1:45" s="1" customFormat="1" x14ac:dyDescent="0.25">
      <c r="A8" s="1" t="s">
        <v>47</v>
      </c>
      <c r="X8" s="1" t="str">
        <f>'1.TabCustomerMainData'!H$13</f>
        <v>app1</v>
      </c>
      <c r="Y8" s="1" t="str">
        <f>'1.TabCustomerMainData'!I$13</f>
        <v>app1</v>
      </c>
      <c r="Z8" s="1" t="str">
        <f>'1.TabCustomerMainData'!J$13</f>
        <v>app1</v>
      </c>
      <c r="AG8" s="1" t="str">
        <f>'1.TabCustomerMainData'!AG$13</f>
        <v>app2</v>
      </c>
      <c r="AH8" s="1" t="str">
        <f>'1.TabCustomerMainData'!AH$13</f>
        <v>app3</v>
      </c>
      <c r="AI8" s="1" t="str">
        <f>'1.TabCustomerMainData'!AI$13</f>
        <v>app4</v>
      </c>
      <c r="AJ8" s="1" t="str">
        <f>'1.TabCustomerMainData'!AJ$13</f>
        <v>app5</v>
      </c>
      <c r="AK8" s="1" t="str">
        <f>'1.TabCustomerMainData'!AK$13</f>
        <v>app6</v>
      </c>
      <c r="AL8" s="1" t="str">
        <f>'1.TabCustomerMainData'!AL$13</f>
        <v>app7</v>
      </c>
      <c r="AM8" s="1" t="str">
        <f>'1.TabCustomerMainData'!AM$13</f>
        <v>app8</v>
      </c>
      <c r="AN8" s="1" t="str">
        <f>'1.TabCustomerMainData'!AN$13</f>
        <v>app9</v>
      </c>
      <c r="AO8" s="1" t="str">
        <f>'1.TabCustomerMainData'!AO$13</f>
        <v>app10</v>
      </c>
      <c r="AQ8" s="1" t="str">
        <f>'1.TabCustomerMainData'!AQ$13</f>
        <v>app2</v>
      </c>
      <c r="AR8" s="1" t="str">
        <f>'1.TabCustomerMainData'!AR$13</f>
        <v>app10</v>
      </c>
      <c r="AS8" s="1" t="str">
        <f>'1.TabCustomerMainData'!AS$13</f>
        <v>app22</v>
      </c>
    </row>
    <row r="9" spans="1:45" s="1" customFormat="1" x14ac:dyDescent="0.25">
      <c r="A9" s="25" t="s">
        <v>36</v>
      </c>
    </row>
    <row r="10" spans="1:45" s="1" customFormat="1" x14ac:dyDescent="0.25">
      <c r="A10" s="1" t="s">
        <v>43</v>
      </c>
      <c r="X10" s="1" t="s">
        <v>674</v>
      </c>
      <c r="Y10" s="1" t="s">
        <v>674</v>
      </c>
      <c r="Z10" s="1" t="s">
        <v>674</v>
      </c>
      <c r="AG10" s="1" t="s">
        <v>674</v>
      </c>
      <c r="AH10" s="1" t="s">
        <v>674</v>
      </c>
      <c r="AI10" s="1" t="s">
        <v>674</v>
      </c>
      <c r="AJ10" s="1" t="s">
        <v>674</v>
      </c>
      <c r="AK10" s="1" t="s">
        <v>674</v>
      </c>
      <c r="AL10" s="1" t="s">
        <v>674</v>
      </c>
      <c r="AM10" s="1" t="s">
        <v>674</v>
      </c>
      <c r="AN10" s="1" t="s">
        <v>674</v>
      </c>
      <c r="AO10" s="1" t="s">
        <v>674</v>
      </c>
      <c r="AQ10" s="1" t="s">
        <v>674</v>
      </c>
      <c r="AR10" s="1" t="s">
        <v>674</v>
      </c>
      <c r="AS10" s="1" t="s">
        <v>13</v>
      </c>
    </row>
    <row r="11" spans="1:45" s="86" customFormat="1" x14ac:dyDescent="0.25">
      <c r="C11" s="85"/>
      <c r="D11" s="85"/>
      <c r="E11" s="85"/>
      <c r="F11" s="85"/>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row>
    <row r="12" spans="1:45" s="1" customFormat="1" ht="30" x14ac:dyDescent="0.25">
      <c r="A12" s="1" t="s">
        <v>773</v>
      </c>
      <c r="C12" s="13"/>
      <c r="D12" s="13"/>
      <c r="E12" s="13"/>
      <c r="F12" s="13"/>
      <c r="G12" s="13"/>
      <c r="H12" s="13"/>
      <c r="I12" s="13"/>
      <c r="J12" s="13"/>
      <c r="K12" s="13"/>
      <c r="L12" s="13"/>
      <c r="M12" s="13"/>
      <c r="N12" s="13"/>
      <c r="O12" s="13"/>
      <c r="P12" s="13"/>
      <c r="Q12" s="13"/>
      <c r="R12" s="13"/>
      <c r="S12" s="13"/>
      <c r="T12" s="13"/>
      <c r="U12" s="13"/>
      <c r="V12" s="13"/>
      <c r="W12" s="13"/>
      <c r="X12" s="13" t="s">
        <v>438</v>
      </c>
      <c r="Y12" s="13" t="s">
        <v>438</v>
      </c>
      <c r="Z12" s="13" t="s">
        <v>438</v>
      </c>
      <c r="AA12" s="13"/>
      <c r="AB12" s="13"/>
      <c r="AC12" s="13"/>
      <c r="AD12" s="13"/>
      <c r="AE12" s="13"/>
      <c r="AF12" s="13"/>
      <c r="AG12" s="13" t="s">
        <v>437</v>
      </c>
      <c r="AH12" s="13" t="s">
        <v>437</v>
      </c>
      <c r="AI12" s="13" t="s">
        <v>438</v>
      </c>
      <c r="AJ12" s="13" t="s">
        <v>438</v>
      </c>
      <c r="AK12" s="13" t="s">
        <v>438</v>
      </c>
      <c r="AL12" s="13" t="s">
        <v>438</v>
      </c>
      <c r="AM12" s="13" t="s">
        <v>438</v>
      </c>
      <c r="AN12" s="13" t="s">
        <v>438</v>
      </c>
      <c r="AO12" s="13" t="s">
        <v>438</v>
      </c>
      <c r="AQ12" s="13" t="s">
        <v>437</v>
      </c>
      <c r="AR12" s="13" t="s">
        <v>438</v>
      </c>
    </row>
    <row r="13" spans="1:45" s="98" customFormat="1" x14ac:dyDescent="0.25">
      <c r="A13" s="104" t="s">
        <v>774</v>
      </c>
      <c r="C13" s="105"/>
      <c r="D13" s="105"/>
      <c r="E13" s="105"/>
      <c r="F13" s="105"/>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6"/>
    </row>
    <row r="14" spans="1:45" s="1" customFormat="1" ht="60" x14ac:dyDescent="0.25">
      <c r="A14" s="1" t="s">
        <v>775</v>
      </c>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t="s">
        <v>417</v>
      </c>
      <c r="AH14" s="13" t="s">
        <v>417</v>
      </c>
      <c r="AI14" s="13" t="s">
        <v>417</v>
      </c>
      <c r="AJ14" s="13" t="s">
        <v>417</v>
      </c>
      <c r="AK14" s="13" t="s">
        <v>417</v>
      </c>
      <c r="AL14" s="13" t="s">
        <v>417</v>
      </c>
      <c r="AM14" s="13" t="s">
        <v>417</v>
      </c>
      <c r="AN14" s="13" t="s">
        <v>417</v>
      </c>
      <c r="AO14" s="13"/>
      <c r="AQ14" s="13" t="s">
        <v>417</v>
      </c>
      <c r="AR14" s="13"/>
    </row>
    <row r="15" spans="1:45" s="1" customFormat="1" x14ac:dyDescent="0.25">
      <c r="A15" s="48" t="s">
        <v>319</v>
      </c>
      <c r="C15" s="13"/>
      <c r="D15" s="13"/>
      <c r="E15" s="13"/>
      <c r="F15" s="13"/>
      <c r="G15" s="13"/>
      <c r="H15" s="13"/>
      <c r="I15" s="13"/>
      <c r="J15" s="13"/>
      <c r="K15" s="13"/>
      <c r="L15" s="13"/>
      <c r="M15" s="13"/>
      <c r="N15" s="13"/>
      <c r="O15" s="13"/>
      <c r="P15" s="13"/>
      <c r="Q15" s="13"/>
      <c r="R15" s="13"/>
      <c r="S15" s="13"/>
      <c r="T15" s="13"/>
      <c r="U15" s="13"/>
      <c r="V15" s="13"/>
      <c r="W15" s="13"/>
      <c r="X15" s="13">
        <v>1</v>
      </c>
      <c r="Y15" s="13">
        <v>1</v>
      </c>
      <c r="Z15" s="13">
        <v>1</v>
      </c>
      <c r="AA15" s="13"/>
      <c r="AB15" s="13"/>
      <c r="AC15" s="13"/>
      <c r="AD15" s="13"/>
      <c r="AE15" s="13"/>
      <c r="AF15" s="13"/>
      <c r="AG15" s="13">
        <v>1</v>
      </c>
      <c r="AH15" s="13">
        <v>1</v>
      </c>
      <c r="AI15" s="13">
        <v>1</v>
      </c>
      <c r="AJ15" s="13">
        <v>1</v>
      </c>
      <c r="AK15" s="13">
        <v>1</v>
      </c>
      <c r="AL15" s="13">
        <v>1</v>
      </c>
      <c r="AM15" s="13">
        <v>1</v>
      </c>
      <c r="AN15" s="13">
        <v>1</v>
      </c>
      <c r="AO15" s="13">
        <v>1</v>
      </c>
      <c r="AQ15" s="13">
        <v>1</v>
      </c>
      <c r="AR15" s="13">
        <v>1</v>
      </c>
    </row>
    <row r="16" spans="1:45" s="1" customFormat="1" x14ac:dyDescent="0.25">
      <c r="A16" s="1" t="s">
        <v>776</v>
      </c>
      <c r="C16" s="13"/>
      <c r="D16" s="13"/>
      <c r="E16" s="13"/>
      <c r="F16" s="13"/>
      <c r="G16" s="13"/>
      <c r="H16" s="13"/>
      <c r="I16" s="13"/>
      <c r="J16" s="13"/>
      <c r="K16" s="13"/>
      <c r="L16" s="13"/>
      <c r="M16" s="13"/>
      <c r="N16" s="13"/>
      <c r="O16" s="13"/>
      <c r="P16" s="13"/>
      <c r="Q16" s="13"/>
      <c r="R16" s="13"/>
      <c r="S16" s="13"/>
      <c r="T16" s="13"/>
      <c r="U16" s="13"/>
      <c r="V16" s="13"/>
      <c r="W16" s="13"/>
      <c r="X16" s="13">
        <v>1000</v>
      </c>
      <c r="Y16" s="13">
        <v>1000</v>
      </c>
      <c r="Z16" s="13">
        <v>1000</v>
      </c>
      <c r="AA16" s="13"/>
      <c r="AB16" s="13"/>
      <c r="AC16" s="13"/>
      <c r="AD16" s="13"/>
      <c r="AE16" s="13"/>
      <c r="AF16" s="13"/>
      <c r="AG16" s="13">
        <v>1000</v>
      </c>
      <c r="AH16" s="13">
        <v>1000</v>
      </c>
      <c r="AI16" s="13">
        <v>1000</v>
      </c>
      <c r="AJ16" s="13">
        <v>1000</v>
      </c>
      <c r="AK16" s="13">
        <v>1000</v>
      </c>
      <c r="AL16" s="13">
        <v>1000</v>
      </c>
      <c r="AM16" s="13">
        <v>1000</v>
      </c>
      <c r="AN16" s="13">
        <v>1000</v>
      </c>
      <c r="AO16" s="13">
        <v>1000</v>
      </c>
      <c r="AQ16" s="13">
        <v>1000</v>
      </c>
      <c r="AR16" s="13">
        <v>1000</v>
      </c>
    </row>
    <row r="17" spans="1:44" s="1" customFormat="1" x14ac:dyDescent="0.25">
      <c r="A17" s="1" t="s">
        <v>777</v>
      </c>
      <c r="C17" s="13"/>
      <c r="D17" s="13"/>
      <c r="E17" s="13"/>
      <c r="F17" s="13"/>
      <c r="G17" s="13"/>
      <c r="H17" s="13"/>
      <c r="I17" s="13"/>
      <c r="J17" s="13"/>
      <c r="K17" s="13"/>
      <c r="L17" s="13"/>
      <c r="M17" s="13"/>
      <c r="N17" s="13"/>
      <c r="O17" s="13"/>
      <c r="P17" s="13"/>
      <c r="Q17" s="13"/>
      <c r="R17" s="13"/>
      <c r="S17" s="13"/>
      <c r="T17" s="13"/>
      <c r="U17" s="13"/>
      <c r="V17" s="13"/>
      <c r="W17" s="13"/>
      <c r="X17" s="13">
        <v>101</v>
      </c>
      <c r="Y17" s="13">
        <v>3</v>
      </c>
      <c r="Z17" s="13">
        <v>3</v>
      </c>
      <c r="AA17" s="13"/>
      <c r="AB17" s="13"/>
      <c r="AC17" s="13"/>
      <c r="AD17" s="13"/>
      <c r="AE17" s="13"/>
      <c r="AF17" s="13"/>
      <c r="AG17" s="13">
        <v>0.33</v>
      </c>
      <c r="AH17" s="13">
        <v>0.33</v>
      </c>
      <c r="AI17" s="13">
        <v>0.33</v>
      </c>
      <c r="AJ17" s="13">
        <v>0.33</v>
      </c>
      <c r="AK17" s="13">
        <v>0.33</v>
      </c>
      <c r="AL17" s="13">
        <v>0.33</v>
      </c>
      <c r="AM17" s="13">
        <v>0.33</v>
      </c>
      <c r="AN17" s="13">
        <v>0.33</v>
      </c>
      <c r="AO17" s="13">
        <v>0.33</v>
      </c>
      <c r="AQ17" s="13">
        <v>0.33</v>
      </c>
      <c r="AR17" s="13">
        <v>0.33</v>
      </c>
    </row>
    <row r="18" spans="1:44" s="1" customFormat="1" x14ac:dyDescent="0.25">
      <c r="A18" s="1" t="s">
        <v>778</v>
      </c>
      <c r="C18" s="13"/>
      <c r="D18" s="13"/>
      <c r="E18" s="13"/>
      <c r="F18" s="13"/>
      <c r="G18" s="13"/>
      <c r="H18" s="13"/>
      <c r="I18" s="13"/>
      <c r="J18" s="13"/>
      <c r="K18" s="13"/>
      <c r="L18" s="13"/>
      <c r="M18" s="13"/>
      <c r="N18" s="13"/>
      <c r="O18" s="13"/>
      <c r="P18" s="13"/>
      <c r="Q18" s="13"/>
      <c r="R18" s="13"/>
      <c r="S18" s="13"/>
      <c r="T18" s="13"/>
      <c r="U18" s="13"/>
      <c r="V18" s="13"/>
      <c r="W18" s="13"/>
      <c r="X18" s="13">
        <v>1000</v>
      </c>
      <c r="Y18" s="13">
        <v>1000</v>
      </c>
      <c r="Z18" s="13">
        <v>1000</v>
      </c>
      <c r="AA18" s="13"/>
      <c r="AB18" s="13"/>
      <c r="AC18" s="13"/>
      <c r="AD18" s="13"/>
      <c r="AE18" s="13"/>
      <c r="AF18" s="13"/>
      <c r="AG18" s="13">
        <v>1000</v>
      </c>
      <c r="AH18" s="13">
        <v>1000</v>
      </c>
      <c r="AI18" s="13">
        <v>1000</v>
      </c>
      <c r="AJ18" s="13">
        <v>1000</v>
      </c>
      <c r="AK18" s="13">
        <v>1000</v>
      </c>
      <c r="AL18" s="13">
        <v>1000</v>
      </c>
      <c r="AM18" s="13">
        <v>1000</v>
      </c>
      <c r="AN18" s="13">
        <v>1000</v>
      </c>
      <c r="AO18" s="13">
        <v>1000</v>
      </c>
      <c r="AQ18" s="13">
        <v>1000</v>
      </c>
      <c r="AR18" s="13">
        <v>1000</v>
      </c>
    </row>
    <row r="19" spans="1:44" s="1" customFormat="1" x14ac:dyDescent="0.25">
      <c r="A19" s="1" t="s">
        <v>779</v>
      </c>
      <c r="C19" s="13"/>
      <c r="D19" s="13"/>
      <c r="E19" s="13"/>
      <c r="F19" s="13"/>
      <c r="G19" s="13"/>
      <c r="H19" s="13"/>
      <c r="I19" s="13"/>
      <c r="J19" s="13"/>
      <c r="K19" s="13"/>
      <c r="L19" s="13"/>
      <c r="M19" s="13"/>
      <c r="N19" s="13"/>
      <c r="O19" s="13"/>
      <c r="P19" s="13"/>
      <c r="Q19" s="13"/>
      <c r="R19" s="13"/>
      <c r="S19" s="13"/>
      <c r="T19" s="13"/>
      <c r="U19" s="13"/>
      <c r="V19" s="13"/>
      <c r="W19" s="13"/>
      <c r="X19" s="13">
        <v>4</v>
      </c>
      <c r="Y19" s="13">
        <v>4</v>
      </c>
      <c r="Z19" s="13">
        <v>4</v>
      </c>
      <c r="AA19" s="13"/>
      <c r="AB19" s="13"/>
      <c r="AC19" s="13"/>
      <c r="AD19" s="13"/>
      <c r="AE19" s="13"/>
      <c r="AF19" s="13"/>
      <c r="AG19" s="13">
        <v>0.33</v>
      </c>
      <c r="AH19" s="13">
        <v>0.33</v>
      </c>
      <c r="AI19" s="13">
        <v>0.33</v>
      </c>
      <c r="AJ19" s="13">
        <v>0.33</v>
      </c>
      <c r="AK19" s="13">
        <v>0.33</v>
      </c>
      <c r="AL19" s="13">
        <v>0.33</v>
      </c>
      <c r="AM19" s="13">
        <v>0.33</v>
      </c>
      <c r="AN19" s="13">
        <v>0.33</v>
      </c>
      <c r="AO19" s="13">
        <v>0.33</v>
      </c>
      <c r="AQ19" s="13">
        <v>0.33</v>
      </c>
      <c r="AR19" s="13">
        <v>0.33</v>
      </c>
    </row>
    <row r="20" spans="1:44" s="1" customFormat="1" x14ac:dyDescent="0.25">
      <c r="A20" s="1" t="s">
        <v>780</v>
      </c>
      <c r="C20" s="13"/>
      <c r="D20" s="13"/>
      <c r="E20" s="13"/>
      <c r="F20" s="13"/>
      <c r="G20" s="13"/>
      <c r="H20" s="13"/>
      <c r="I20" s="13"/>
      <c r="J20" s="13"/>
      <c r="K20" s="13"/>
      <c r="L20" s="13"/>
      <c r="M20" s="13"/>
      <c r="N20" s="13"/>
      <c r="O20" s="13"/>
      <c r="P20" s="13"/>
      <c r="Q20" s="13"/>
      <c r="R20" s="13"/>
      <c r="S20" s="13"/>
      <c r="T20" s="13"/>
      <c r="U20" s="13"/>
      <c r="V20" s="13"/>
      <c r="W20" s="13"/>
      <c r="X20" s="13">
        <v>1000</v>
      </c>
      <c r="Y20" s="13">
        <v>1000</v>
      </c>
      <c r="Z20" s="13">
        <v>1000</v>
      </c>
      <c r="AA20" s="13"/>
      <c r="AB20" s="13"/>
      <c r="AC20" s="13"/>
      <c r="AD20" s="13"/>
      <c r="AE20" s="13"/>
      <c r="AF20" s="13"/>
      <c r="AG20" s="13">
        <v>1000</v>
      </c>
      <c r="AH20" s="13">
        <v>1000</v>
      </c>
      <c r="AI20" s="13">
        <v>1000</v>
      </c>
      <c r="AJ20" s="13">
        <v>1000</v>
      </c>
      <c r="AK20" s="13">
        <v>1000</v>
      </c>
      <c r="AL20" s="13">
        <v>1000</v>
      </c>
      <c r="AM20" s="13">
        <v>1000</v>
      </c>
      <c r="AN20" s="13">
        <v>1000</v>
      </c>
      <c r="AO20" s="13">
        <v>1000</v>
      </c>
      <c r="AQ20" s="13">
        <v>1000</v>
      </c>
      <c r="AR20" s="13">
        <v>1000</v>
      </c>
    </row>
    <row r="21" spans="1:44" s="1" customFormat="1" x14ac:dyDescent="0.25">
      <c r="A21" s="1" t="s">
        <v>781</v>
      </c>
      <c r="C21" s="13"/>
      <c r="D21" s="13"/>
      <c r="E21" s="13"/>
      <c r="F21" s="13"/>
      <c r="G21" s="13"/>
      <c r="H21" s="13"/>
      <c r="I21" s="13"/>
      <c r="J21" s="13"/>
      <c r="K21" s="13"/>
      <c r="L21" s="13"/>
      <c r="M21" s="13"/>
      <c r="N21" s="13"/>
      <c r="O21" s="13"/>
      <c r="P21" s="13"/>
      <c r="Q21" s="13"/>
      <c r="R21" s="13"/>
      <c r="S21" s="13"/>
      <c r="T21" s="13"/>
      <c r="U21" s="13"/>
      <c r="V21" s="13"/>
      <c r="W21" s="13"/>
      <c r="X21" s="13">
        <v>5</v>
      </c>
      <c r="Y21" s="13">
        <v>5</v>
      </c>
      <c r="Z21" s="13">
        <v>5</v>
      </c>
      <c r="AA21" s="13"/>
      <c r="AB21" s="13"/>
      <c r="AC21" s="13"/>
      <c r="AD21" s="13"/>
      <c r="AE21" s="13"/>
      <c r="AF21" s="13"/>
      <c r="AG21" s="13">
        <v>0.25</v>
      </c>
      <c r="AH21" s="13">
        <v>0.25</v>
      </c>
      <c r="AI21" s="13">
        <v>0.25</v>
      </c>
      <c r="AJ21" s="13">
        <v>0.25</v>
      </c>
      <c r="AK21" s="13">
        <v>0.25</v>
      </c>
      <c r="AL21" s="13">
        <v>0.25</v>
      </c>
      <c r="AM21" s="13">
        <v>0.25</v>
      </c>
      <c r="AN21" s="13">
        <v>0.25</v>
      </c>
      <c r="AO21" s="13">
        <v>0.25</v>
      </c>
      <c r="AQ21" s="13">
        <v>0.25</v>
      </c>
      <c r="AR21" s="13">
        <v>0.25</v>
      </c>
    </row>
    <row r="22" spans="1:44" s="1" customFormat="1" x14ac:dyDescent="0.25">
      <c r="A22" s="1" t="s">
        <v>782</v>
      </c>
      <c r="C22" s="13"/>
      <c r="D22" s="13"/>
      <c r="E22" s="13"/>
      <c r="F22" s="13"/>
      <c r="G22" s="13"/>
      <c r="H22" s="13"/>
      <c r="I22" s="13"/>
      <c r="J22" s="13"/>
      <c r="K22" s="13"/>
      <c r="L22" s="13"/>
      <c r="M22" s="13"/>
      <c r="N22" s="13"/>
      <c r="O22" s="13"/>
      <c r="P22" s="13"/>
      <c r="Q22" s="13"/>
      <c r="R22" s="13"/>
      <c r="S22" s="13"/>
      <c r="T22" s="13"/>
      <c r="U22" s="13"/>
      <c r="V22" s="13"/>
      <c r="W22" s="13"/>
      <c r="X22" s="13">
        <v>1000</v>
      </c>
      <c r="Y22" s="13">
        <v>1000</v>
      </c>
      <c r="Z22" s="13">
        <v>1000</v>
      </c>
      <c r="AA22" s="13"/>
      <c r="AB22" s="13"/>
      <c r="AC22" s="13"/>
      <c r="AD22" s="13"/>
      <c r="AE22" s="13"/>
      <c r="AF22" s="13"/>
      <c r="AG22" s="13">
        <v>1000</v>
      </c>
      <c r="AH22" s="13">
        <v>1000</v>
      </c>
      <c r="AI22" s="13">
        <v>1000</v>
      </c>
      <c r="AJ22" s="13">
        <v>1000</v>
      </c>
      <c r="AK22" s="13">
        <v>1000</v>
      </c>
      <c r="AL22" s="13">
        <v>1000</v>
      </c>
      <c r="AM22" s="13">
        <v>1000</v>
      </c>
      <c r="AN22" s="13">
        <v>1000</v>
      </c>
      <c r="AO22" s="13">
        <v>1000</v>
      </c>
      <c r="AQ22" s="13">
        <v>1000</v>
      </c>
      <c r="AR22" s="13">
        <v>1000</v>
      </c>
    </row>
    <row r="23" spans="1:44" s="1" customFormat="1" x14ac:dyDescent="0.25">
      <c r="A23" s="1" t="s">
        <v>783</v>
      </c>
      <c r="C23" s="13"/>
      <c r="D23" s="13"/>
      <c r="E23" s="13"/>
      <c r="F23" s="13"/>
      <c r="G23" s="13"/>
      <c r="H23" s="13"/>
      <c r="I23" s="13"/>
      <c r="J23" s="13"/>
      <c r="K23" s="13"/>
      <c r="L23" s="13"/>
      <c r="M23" s="13"/>
      <c r="N23" s="13"/>
      <c r="O23" s="13"/>
      <c r="P23" s="13"/>
      <c r="Q23" s="13"/>
      <c r="R23" s="13"/>
      <c r="S23" s="13"/>
      <c r="T23" s="13"/>
      <c r="U23" s="13"/>
      <c r="V23" s="13"/>
      <c r="W23" s="13"/>
      <c r="X23" s="13">
        <v>2</v>
      </c>
      <c r="Y23" s="13">
        <v>2</v>
      </c>
      <c r="Z23" s="13">
        <v>2</v>
      </c>
      <c r="AA23" s="13"/>
      <c r="AB23" s="13"/>
      <c r="AC23" s="13"/>
      <c r="AD23" s="13"/>
      <c r="AE23" s="13"/>
      <c r="AF23" s="13"/>
      <c r="AG23" s="13">
        <v>0.62</v>
      </c>
      <c r="AH23" s="13">
        <v>0.62</v>
      </c>
      <c r="AI23" s="13">
        <v>0.62</v>
      </c>
      <c r="AJ23" s="13">
        <v>0.62</v>
      </c>
      <c r="AK23" s="13">
        <v>0.62</v>
      </c>
      <c r="AL23" s="13">
        <v>0.62</v>
      </c>
      <c r="AM23" s="13">
        <v>0.62</v>
      </c>
      <c r="AN23" s="13">
        <v>0.62</v>
      </c>
      <c r="AO23" s="13">
        <v>0.62</v>
      </c>
      <c r="AQ23" s="13">
        <v>0.62</v>
      </c>
      <c r="AR23" s="13">
        <v>0.62</v>
      </c>
    </row>
    <row r="24" spans="1:44" s="1" customFormat="1" x14ac:dyDescent="0.25">
      <c r="A24" s="1" t="s">
        <v>784</v>
      </c>
      <c r="C24" s="13"/>
      <c r="D24" s="13"/>
      <c r="E24" s="13"/>
      <c r="F24" s="13"/>
      <c r="G24" s="13"/>
      <c r="H24" s="13"/>
      <c r="I24" s="13"/>
      <c r="J24" s="13"/>
      <c r="K24" s="13"/>
      <c r="L24" s="13"/>
      <c r="M24" s="13"/>
      <c r="N24" s="13"/>
      <c r="O24" s="13"/>
      <c r="P24" s="13"/>
      <c r="Q24" s="13"/>
      <c r="R24" s="13"/>
      <c r="S24" s="13"/>
      <c r="T24" s="13"/>
      <c r="U24" s="13"/>
      <c r="V24" s="13"/>
      <c r="W24" s="13"/>
      <c r="X24" s="13">
        <v>0</v>
      </c>
      <c r="Y24" s="13">
        <v>0</v>
      </c>
      <c r="Z24" s="13">
        <v>0</v>
      </c>
      <c r="AA24" s="13"/>
      <c r="AB24" s="13"/>
      <c r="AC24" s="13"/>
      <c r="AD24" s="13"/>
      <c r="AE24" s="13"/>
      <c r="AF24" s="13"/>
      <c r="AG24" s="13">
        <v>0</v>
      </c>
      <c r="AH24" s="13">
        <v>0</v>
      </c>
      <c r="AI24" s="13">
        <v>0</v>
      </c>
      <c r="AJ24" s="13">
        <v>0</v>
      </c>
      <c r="AK24" s="13">
        <v>0</v>
      </c>
      <c r="AL24" s="13">
        <v>0</v>
      </c>
      <c r="AM24" s="13">
        <v>0</v>
      </c>
      <c r="AN24" s="13">
        <v>0</v>
      </c>
      <c r="AO24" s="13">
        <v>0</v>
      </c>
      <c r="AQ24" s="13">
        <v>0</v>
      </c>
      <c r="AR24" s="13">
        <v>0</v>
      </c>
    </row>
    <row r="25" spans="1:44" s="1" customFormat="1" x14ac:dyDescent="0.25">
      <c r="A25" s="1" t="s">
        <v>785</v>
      </c>
      <c r="C25" s="13"/>
      <c r="D25" s="13"/>
      <c r="E25" s="13"/>
      <c r="F25" s="13"/>
      <c r="G25" s="13"/>
      <c r="H25" s="13"/>
      <c r="I25" s="13"/>
      <c r="J25" s="13"/>
      <c r="K25" s="13"/>
      <c r="L25" s="13"/>
      <c r="M25" s="13"/>
      <c r="N25" s="13"/>
      <c r="O25" s="13"/>
      <c r="P25" s="13"/>
      <c r="Q25" s="13"/>
      <c r="R25" s="13"/>
      <c r="S25" s="13"/>
      <c r="T25" s="13"/>
      <c r="U25" s="13"/>
      <c r="V25" s="13"/>
      <c r="W25" s="13"/>
      <c r="X25" s="13">
        <v>1</v>
      </c>
      <c r="Y25" s="13">
        <v>1</v>
      </c>
      <c r="Z25" s="13">
        <v>1</v>
      </c>
      <c r="AA25" s="13"/>
      <c r="AB25" s="13"/>
      <c r="AC25" s="13"/>
      <c r="AD25" s="13"/>
      <c r="AE25" s="13"/>
      <c r="AF25" s="13"/>
      <c r="AG25" s="13">
        <v>1</v>
      </c>
      <c r="AH25" s="13">
        <v>1</v>
      </c>
      <c r="AI25" s="13">
        <v>1</v>
      </c>
      <c r="AJ25" s="13">
        <v>1</v>
      </c>
      <c r="AK25" s="13">
        <v>1</v>
      </c>
      <c r="AL25" s="13">
        <v>1</v>
      </c>
      <c r="AM25" s="13">
        <v>1</v>
      </c>
      <c r="AN25" s="13">
        <v>1</v>
      </c>
      <c r="AO25" s="13">
        <v>1</v>
      </c>
      <c r="AQ25" s="13">
        <v>1</v>
      </c>
      <c r="AR25" s="13">
        <v>1</v>
      </c>
    </row>
    <row r="26" spans="1:44" s="98" customFormat="1" x14ac:dyDescent="0.25">
      <c r="A26" s="104" t="s">
        <v>786</v>
      </c>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6"/>
    </row>
    <row r="27" spans="1:44" s="1" customFormat="1" ht="195" x14ac:dyDescent="0.25">
      <c r="A27" s="1" t="s">
        <v>787</v>
      </c>
      <c r="C27" s="13"/>
      <c r="D27" s="13"/>
      <c r="E27" s="13"/>
      <c r="F27" s="13"/>
      <c r="G27" s="13"/>
      <c r="H27" s="13"/>
      <c r="I27" s="13"/>
      <c r="J27" s="13"/>
      <c r="K27" s="13"/>
      <c r="L27" s="13"/>
      <c r="M27" s="13"/>
      <c r="N27" s="13"/>
      <c r="O27" s="13"/>
      <c r="P27" s="13"/>
      <c r="Q27" s="13"/>
      <c r="R27" s="13"/>
      <c r="S27" s="13"/>
      <c r="T27" s="13"/>
      <c r="U27" s="13"/>
      <c r="V27" s="13"/>
      <c r="W27" s="13"/>
      <c r="X27" s="13" t="s">
        <v>788</v>
      </c>
      <c r="Y27" s="13" t="s">
        <v>788</v>
      </c>
      <c r="Z27" s="13" t="s">
        <v>788</v>
      </c>
      <c r="AA27" s="13"/>
      <c r="AB27" s="13"/>
      <c r="AC27" s="13"/>
      <c r="AD27" s="13"/>
      <c r="AE27" s="13"/>
      <c r="AF27" s="13"/>
      <c r="AG27" s="13"/>
      <c r="AH27" s="13" t="s">
        <v>788</v>
      </c>
      <c r="AI27" s="13"/>
      <c r="AK27" s="13" t="s">
        <v>788</v>
      </c>
      <c r="AL27" s="13" t="s">
        <v>788</v>
      </c>
      <c r="AM27" s="13" t="s">
        <v>788</v>
      </c>
      <c r="AN27" s="13" t="s">
        <v>788</v>
      </c>
      <c r="AQ27" s="13"/>
    </row>
    <row r="28" spans="1:44" s="1" customFormat="1" x14ac:dyDescent="0.25">
      <c r="A28" s="1" t="s">
        <v>789</v>
      </c>
      <c r="C28" s="124"/>
      <c r="D28" s="124"/>
      <c r="E28" s="124"/>
      <c r="F28" s="124"/>
      <c r="G28" s="124"/>
      <c r="H28" s="124"/>
      <c r="I28" s="124"/>
      <c r="J28" s="124"/>
      <c r="K28" s="124"/>
      <c r="L28" s="124"/>
      <c r="M28" s="124"/>
      <c r="N28" s="124"/>
      <c r="O28" s="124"/>
      <c r="P28" s="124"/>
      <c r="Q28" s="124"/>
      <c r="R28" s="124"/>
      <c r="S28" s="124"/>
      <c r="T28" s="124"/>
      <c r="U28" s="124"/>
      <c r="V28" s="124"/>
      <c r="W28" s="124"/>
      <c r="X28" s="124" t="s">
        <v>790</v>
      </c>
      <c r="Y28" s="124" t="s">
        <v>790</v>
      </c>
      <c r="Z28" s="124" t="s">
        <v>790</v>
      </c>
      <c r="AA28" s="124"/>
      <c r="AB28" s="124"/>
      <c r="AC28" s="124"/>
      <c r="AD28" s="124"/>
      <c r="AE28" s="124"/>
      <c r="AF28" s="124"/>
      <c r="AG28" s="13"/>
      <c r="AH28" s="124" t="s">
        <v>790</v>
      </c>
      <c r="AI28" s="13"/>
      <c r="AK28" s="124" t="s">
        <v>790</v>
      </c>
      <c r="AL28" s="124" t="s">
        <v>790</v>
      </c>
      <c r="AM28" s="124" t="s">
        <v>790</v>
      </c>
      <c r="AN28" s="124" t="s">
        <v>790</v>
      </c>
      <c r="AQ28" s="13"/>
    </row>
    <row r="29" spans="1:44" s="1" customFormat="1" ht="30" x14ac:dyDescent="0.25">
      <c r="A29" s="48" t="s">
        <v>319</v>
      </c>
      <c r="C29" s="13"/>
      <c r="D29" s="13"/>
      <c r="E29" s="13"/>
      <c r="F29" s="13"/>
      <c r="G29" s="13"/>
      <c r="H29" s="13"/>
      <c r="I29" s="13"/>
      <c r="J29" s="13"/>
      <c r="K29" s="13"/>
      <c r="L29" s="13"/>
      <c r="M29" s="13"/>
      <c r="N29" s="13"/>
      <c r="O29" s="13"/>
      <c r="P29" s="13"/>
      <c r="Q29" s="13"/>
      <c r="R29" s="13"/>
      <c r="S29" s="13"/>
      <c r="T29" s="13"/>
      <c r="U29" s="13"/>
      <c r="V29" s="13"/>
      <c r="W29" s="13"/>
      <c r="X29" s="13" t="s">
        <v>791</v>
      </c>
      <c r="Y29" s="13" t="s">
        <v>791</v>
      </c>
      <c r="Z29" s="13" t="s">
        <v>791</v>
      </c>
      <c r="AA29" s="13"/>
      <c r="AB29" s="13"/>
      <c r="AC29" s="13"/>
      <c r="AD29" s="13"/>
      <c r="AE29" s="13"/>
      <c r="AF29" s="13"/>
      <c r="AG29" s="13" t="s">
        <v>791</v>
      </c>
      <c r="AH29" s="13" t="s">
        <v>791</v>
      </c>
      <c r="AI29" s="13" t="s">
        <v>791</v>
      </c>
      <c r="AJ29" s="13" t="s">
        <v>791</v>
      </c>
      <c r="AK29" s="13" t="s">
        <v>792</v>
      </c>
      <c r="AL29" s="13" t="s">
        <v>793</v>
      </c>
      <c r="AM29" s="13" t="s">
        <v>794</v>
      </c>
      <c r="AN29" s="13" t="s">
        <v>795</v>
      </c>
      <c r="AO29" s="13" t="s">
        <v>796</v>
      </c>
      <c r="AQ29" s="13" t="s">
        <v>791</v>
      </c>
      <c r="AR29" s="13" t="s">
        <v>796</v>
      </c>
    </row>
    <row r="30" spans="1:44" s="1" customFormat="1" ht="45" x14ac:dyDescent="0.25">
      <c r="A30" s="1" t="s">
        <v>776</v>
      </c>
      <c r="C30" s="13"/>
      <c r="D30" s="13"/>
      <c r="E30" s="13"/>
      <c r="F30" s="13"/>
      <c r="G30" s="13"/>
      <c r="H30" s="13"/>
      <c r="I30" s="13"/>
      <c r="J30" s="13"/>
      <c r="K30" s="13"/>
      <c r="L30" s="13"/>
      <c r="M30" s="13"/>
      <c r="N30" s="13"/>
      <c r="O30" s="13"/>
      <c r="P30" s="13"/>
      <c r="Q30" s="13"/>
      <c r="R30" s="13"/>
      <c r="S30" s="13"/>
      <c r="T30" s="13"/>
      <c r="U30" s="13"/>
      <c r="V30" s="13"/>
      <c r="W30" s="13"/>
      <c r="X30" s="13" t="s">
        <v>797</v>
      </c>
      <c r="Y30" s="13" t="s">
        <v>797</v>
      </c>
      <c r="Z30" s="13" t="s">
        <v>797</v>
      </c>
      <c r="AA30" s="13"/>
      <c r="AB30" s="13"/>
      <c r="AC30" s="13"/>
      <c r="AD30" s="13"/>
      <c r="AE30" s="13"/>
      <c r="AF30" s="13"/>
      <c r="AG30" s="13" t="s">
        <v>798</v>
      </c>
      <c r="AH30" s="13" t="s">
        <v>797</v>
      </c>
      <c r="AI30" s="13" t="s">
        <v>799</v>
      </c>
      <c r="AQ30" s="13" t="s">
        <v>798</v>
      </c>
    </row>
    <row r="31" spans="1:44" s="1" customFormat="1" ht="30" x14ac:dyDescent="0.25">
      <c r="A31" s="1" t="s">
        <v>777</v>
      </c>
      <c r="C31" s="13"/>
      <c r="D31" s="13"/>
      <c r="E31" s="13"/>
      <c r="F31" s="13"/>
      <c r="G31" s="13"/>
      <c r="H31" s="13"/>
      <c r="I31" s="13"/>
      <c r="J31" s="13"/>
      <c r="K31" s="13"/>
      <c r="L31" s="13"/>
      <c r="M31" s="13"/>
      <c r="N31" s="13"/>
      <c r="O31" s="13"/>
      <c r="P31" s="13"/>
      <c r="Q31" s="13"/>
      <c r="R31" s="13"/>
      <c r="S31" s="13"/>
      <c r="T31" s="13"/>
      <c r="U31" s="13"/>
      <c r="V31" s="13"/>
      <c r="W31" s="13"/>
      <c r="X31" s="13" t="s">
        <v>800</v>
      </c>
      <c r="Y31" s="13" t="s">
        <v>800</v>
      </c>
      <c r="Z31" s="13" t="s">
        <v>800</v>
      </c>
      <c r="AA31" s="13"/>
      <c r="AB31" s="13"/>
      <c r="AC31" s="13"/>
      <c r="AD31" s="13"/>
      <c r="AE31" s="13"/>
      <c r="AF31" s="13"/>
      <c r="AG31" s="13" t="s">
        <v>801</v>
      </c>
      <c r="AH31" s="13" t="s">
        <v>801</v>
      </c>
      <c r="AI31" s="13" t="s">
        <v>802</v>
      </c>
      <c r="AJ31" s="13" t="s">
        <v>802</v>
      </c>
      <c r="AK31" s="13" t="s">
        <v>803</v>
      </c>
      <c r="AL31" s="13" t="s">
        <v>804</v>
      </c>
      <c r="AM31" s="13" t="s">
        <v>805</v>
      </c>
      <c r="AN31" s="13" t="s">
        <v>806</v>
      </c>
      <c r="AO31" s="13" t="s">
        <v>807</v>
      </c>
      <c r="AQ31" s="13" t="s">
        <v>801</v>
      </c>
      <c r="AR31" s="13" t="s">
        <v>807</v>
      </c>
    </row>
    <row r="32" spans="1:44" s="1" customFormat="1" ht="45" x14ac:dyDescent="0.25">
      <c r="A32" s="1" t="s">
        <v>778</v>
      </c>
      <c r="C32" s="13"/>
      <c r="D32" s="13"/>
      <c r="E32" s="13"/>
      <c r="F32" s="13"/>
      <c r="G32" s="13"/>
      <c r="H32" s="13"/>
      <c r="I32" s="13"/>
      <c r="J32" s="13"/>
      <c r="K32" s="13"/>
      <c r="L32" s="13"/>
      <c r="M32" s="13"/>
      <c r="N32" s="13"/>
      <c r="O32" s="13"/>
      <c r="P32" s="13"/>
      <c r="Q32" s="13"/>
      <c r="R32" s="13"/>
      <c r="S32" s="13"/>
      <c r="T32" s="13"/>
      <c r="U32" s="13"/>
      <c r="V32" s="13"/>
      <c r="W32" s="13"/>
      <c r="X32" s="13" t="s">
        <v>797</v>
      </c>
      <c r="Y32" s="13" t="s">
        <v>797</v>
      </c>
      <c r="Z32" s="13" t="s">
        <v>797</v>
      </c>
      <c r="AA32" s="13"/>
      <c r="AB32" s="13"/>
      <c r="AC32" s="13"/>
      <c r="AD32" s="13"/>
      <c r="AE32" s="13"/>
      <c r="AF32" s="13"/>
      <c r="AG32" s="13" t="s">
        <v>798</v>
      </c>
      <c r="AH32" s="13" t="s">
        <v>797</v>
      </c>
      <c r="AI32" s="13" t="s">
        <v>799</v>
      </c>
      <c r="AQ32" s="13" t="s">
        <v>798</v>
      </c>
    </row>
    <row r="33" spans="1:44" s="1" customFormat="1" ht="30" x14ac:dyDescent="0.25">
      <c r="A33" s="1" t="s">
        <v>779</v>
      </c>
      <c r="C33" s="13"/>
      <c r="D33" s="13"/>
      <c r="E33" s="13"/>
      <c r="F33" s="13"/>
      <c r="G33" s="13"/>
      <c r="H33" s="13"/>
      <c r="I33" s="13"/>
      <c r="J33" s="13"/>
      <c r="K33" s="13"/>
      <c r="L33" s="13"/>
      <c r="M33" s="13"/>
      <c r="N33" s="13"/>
      <c r="O33" s="13"/>
      <c r="P33" s="13"/>
      <c r="Q33" s="13"/>
      <c r="R33" s="13"/>
      <c r="S33" s="13"/>
      <c r="T33" s="13"/>
      <c r="U33" s="13"/>
      <c r="V33" s="13"/>
      <c r="W33" s="13"/>
      <c r="X33" s="13" t="s">
        <v>808</v>
      </c>
      <c r="Y33" s="13" t="s">
        <v>808</v>
      </c>
      <c r="Z33" s="13" t="s">
        <v>808</v>
      </c>
      <c r="AA33" s="13"/>
      <c r="AB33" s="13"/>
      <c r="AC33" s="13"/>
      <c r="AD33" s="13"/>
      <c r="AE33" s="13"/>
      <c r="AF33" s="13"/>
      <c r="AG33" s="13" t="s">
        <v>809</v>
      </c>
      <c r="AH33" s="13" t="s">
        <v>809</v>
      </c>
      <c r="AI33" s="13" t="s">
        <v>810</v>
      </c>
      <c r="AJ33" s="13" t="s">
        <v>810</v>
      </c>
      <c r="AK33" s="13" t="s">
        <v>811</v>
      </c>
      <c r="AL33" s="13" t="s">
        <v>812</v>
      </c>
      <c r="AM33" s="13" t="s">
        <v>813</v>
      </c>
      <c r="AN33" s="13" t="s">
        <v>814</v>
      </c>
      <c r="AO33" s="13" t="s">
        <v>815</v>
      </c>
      <c r="AQ33" s="13" t="s">
        <v>809</v>
      </c>
      <c r="AR33" s="13" t="s">
        <v>815</v>
      </c>
    </row>
    <row r="34" spans="1:44" s="1" customFormat="1" ht="45" x14ac:dyDescent="0.25">
      <c r="A34" s="1" t="s">
        <v>780</v>
      </c>
      <c r="C34" s="13"/>
      <c r="D34" s="13"/>
      <c r="E34" s="13"/>
      <c r="F34" s="13"/>
      <c r="G34" s="13"/>
      <c r="H34" s="13"/>
      <c r="I34" s="13"/>
      <c r="J34" s="13"/>
      <c r="K34" s="13"/>
      <c r="L34" s="13"/>
      <c r="M34" s="13"/>
      <c r="N34" s="13"/>
      <c r="O34" s="13"/>
      <c r="P34" s="13"/>
      <c r="Q34" s="13"/>
      <c r="R34" s="13"/>
      <c r="S34" s="13"/>
      <c r="T34" s="13"/>
      <c r="U34" s="13"/>
      <c r="V34" s="13"/>
      <c r="W34" s="13"/>
      <c r="X34" s="13" t="s">
        <v>797</v>
      </c>
      <c r="Y34" s="13" t="s">
        <v>797</v>
      </c>
      <c r="Z34" s="13" t="s">
        <v>797</v>
      </c>
      <c r="AA34" s="13"/>
      <c r="AB34" s="13"/>
      <c r="AC34" s="13"/>
      <c r="AD34" s="13"/>
      <c r="AE34" s="13"/>
      <c r="AF34" s="13"/>
      <c r="AG34" s="13" t="s">
        <v>798</v>
      </c>
      <c r="AH34" s="13" t="s">
        <v>797</v>
      </c>
      <c r="AI34" s="13" t="s">
        <v>799</v>
      </c>
      <c r="AQ34" s="13" t="s">
        <v>798</v>
      </c>
    </row>
    <row r="35" spans="1:44" s="1" customFormat="1" ht="30" x14ac:dyDescent="0.25">
      <c r="A35" s="1" t="s">
        <v>781</v>
      </c>
      <c r="C35" s="13"/>
      <c r="D35" s="13"/>
      <c r="E35" s="13"/>
      <c r="F35" s="13"/>
      <c r="G35" s="13"/>
      <c r="H35" s="13"/>
      <c r="I35" s="13"/>
      <c r="J35" s="13"/>
      <c r="K35" s="13"/>
      <c r="L35" s="13"/>
      <c r="M35" s="13"/>
      <c r="N35" s="13"/>
      <c r="O35" s="13"/>
      <c r="P35" s="13"/>
      <c r="Q35" s="13"/>
      <c r="R35" s="13"/>
      <c r="S35" s="13"/>
      <c r="T35" s="13"/>
      <c r="U35" s="13"/>
      <c r="V35" s="13"/>
      <c r="W35" s="13"/>
      <c r="X35" s="13" t="s">
        <v>816</v>
      </c>
      <c r="Y35" s="13" t="s">
        <v>816</v>
      </c>
      <c r="Z35" s="13" t="s">
        <v>816</v>
      </c>
      <c r="AA35" s="13"/>
      <c r="AB35" s="13"/>
      <c r="AC35" s="13"/>
      <c r="AD35" s="13"/>
      <c r="AE35" s="13"/>
      <c r="AF35" s="13"/>
      <c r="AG35" s="13" t="s">
        <v>817</v>
      </c>
      <c r="AH35" s="13" t="s">
        <v>817</v>
      </c>
      <c r="AI35" s="13" t="s">
        <v>818</v>
      </c>
      <c r="AJ35" s="13" t="s">
        <v>818</v>
      </c>
      <c r="AK35" s="13" t="s">
        <v>819</v>
      </c>
      <c r="AL35" s="13" t="s">
        <v>820</v>
      </c>
      <c r="AM35" s="13" t="s">
        <v>821</v>
      </c>
      <c r="AN35" s="13" t="s">
        <v>822</v>
      </c>
      <c r="AO35" s="13" t="s">
        <v>823</v>
      </c>
      <c r="AQ35" s="13" t="s">
        <v>817</v>
      </c>
      <c r="AR35" s="13" t="s">
        <v>823</v>
      </c>
    </row>
    <row r="36" spans="1:44" s="1" customFormat="1" ht="45" x14ac:dyDescent="0.25">
      <c r="A36" s="1" t="s">
        <v>782</v>
      </c>
      <c r="C36" s="13"/>
      <c r="D36" s="13"/>
      <c r="E36" s="13"/>
      <c r="F36" s="13"/>
      <c r="G36" s="13"/>
      <c r="H36" s="13"/>
      <c r="I36" s="13"/>
      <c r="J36" s="13"/>
      <c r="K36" s="13"/>
      <c r="L36" s="13"/>
      <c r="M36" s="13"/>
      <c r="N36" s="13"/>
      <c r="O36" s="13"/>
      <c r="P36" s="13"/>
      <c r="Q36" s="13"/>
      <c r="R36" s="13"/>
      <c r="S36" s="13"/>
      <c r="T36" s="13"/>
      <c r="U36" s="13"/>
      <c r="V36" s="13"/>
      <c r="W36" s="13"/>
      <c r="X36" s="13" t="s">
        <v>797</v>
      </c>
      <c r="Y36" s="13" t="s">
        <v>797</v>
      </c>
      <c r="Z36" s="13" t="s">
        <v>797</v>
      </c>
      <c r="AA36" s="13"/>
      <c r="AB36" s="13"/>
      <c r="AC36" s="13"/>
      <c r="AD36" s="13"/>
      <c r="AE36" s="13"/>
      <c r="AF36" s="13"/>
      <c r="AG36" s="13" t="s">
        <v>798</v>
      </c>
      <c r="AH36" s="13" t="s">
        <v>797</v>
      </c>
      <c r="AI36" s="13" t="s">
        <v>799</v>
      </c>
      <c r="AQ36" s="13" t="s">
        <v>798</v>
      </c>
    </row>
    <row r="37" spans="1:44" s="1" customFormat="1" ht="30" x14ac:dyDescent="0.25">
      <c r="A37" s="1" t="s">
        <v>783</v>
      </c>
      <c r="C37" s="13"/>
      <c r="D37" s="13"/>
      <c r="E37" s="13"/>
      <c r="F37" s="13"/>
      <c r="G37" s="13"/>
      <c r="H37" s="13"/>
      <c r="I37" s="13"/>
      <c r="J37" s="13"/>
      <c r="K37" s="13"/>
      <c r="L37" s="13"/>
      <c r="M37" s="13"/>
      <c r="N37" s="13"/>
      <c r="O37" s="13"/>
      <c r="P37" s="13"/>
      <c r="Q37" s="13"/>
      <c r="R37" s="13"/>
      <c r="S37" s="13"/>
      <c r="T37" s="13"/>
      <c r="U37" s="13"/>
      <c r="V37" s="13"/>
      <c r="W37" s="13"/>
      <c r="X37" s="13" t="s">
        <v>824</v>
      </c>
      <c r="Y37" s="13" t="s">
        <v>824</v>
      </c>
      <c r="Z37" s="13" t="s">
        <v>824</v>
      </c>
      <c r="AA37" s="13"/>
      <c r="AB37" s="13"/>
      <c r="AC37" s="13"/>
      <c r="AD37" s="13"/>
      <c r="AE37" s="13"/>
      <c r="AF37" s="13"/>
      <c r="AG37" s="13" t="s">
        <v>825</v>
      </c>
      <c r="AH37" s="13" t="s">
        <v>825</v>
      </c>
      <c r="AI37" s="13" t="s">
        <v>826</v>
      </c>
      <c r="AJ37" s="13" t="s">
        <v>826</v>
      </c>
      <c r="AK37" s="13" t="s">
        <v>827</v>
      </c>
      <c r="AL37" s="13" t="s">
        <v>828</v>
      </c>
      <c r="AM37" s="13" t="s">
        <v>829</v>
      </c>
      <c r="AN37" s="13" t="s">
        <v>830</v>
      </c>
      <c r="AO37" s="13" t="s">
        <v>831</v>
      </c>
      <c r="AQ37" s="13" t="s">
        <v>825</v>
      </c>
      <c r="AR37" s="13" t="s">
        <v>831</v>
      </c>
    </row>
    <row r="38" spans="1:44" s="1" customFormat="1" x14ac:dyDescent="0.25">
      <c r="A38" s="1" t="s">
        <v>784</v>
      </c>
      <c r="C38" s="13"/>
      <c r="D38" s="13"/>
      <c r="E38" s="13"/>
      <c r="F38" s="13"/>
      <c r="G38" s="13"/>
      <c r="H38" s="13"/>
      <c r="I38" s="13"/>
      <c r="J38" s="13"/>
      <c r="K38" s="13"/>
      <c r="L38" s="13"/>
      <c r="M38" s="13"/>
      <c r="N38" s="13"/>
      <c r="O38" s="13"/>
      <c r="P38" s="13"/>
      <c r="Q38" s="13"/>
      <c r="R38" s="13"/>
      <c r="S38" s="13"/>
      <c r="T38" s="13"/>
      <c r="U38" s="13"/>
      <c r="V38" s="13"/>
      <c r="W38" s="13"/>
      <c r="X38" s="13" t="s">
        <v>832</v>
      </c>
      <c r="Y38" s="13" t="s">
        <v>832</v>
      </c>
      <c r="Z38" s="13" t="s">
        <v>832</v>
      </c>
      <c r="AA38" s="13"/>
      <c r="AB38" s="13"/>
      <c r="AC38" s="13"/>
      <c r="AD38" s="13"/>
      <c r="AE38" s="13"/>
      <c r="AF38" s="13"/>
      <c r="AG38" s="13" t="s">
        <v>832</v>
      </c>
      <c r="AH38" s="13" t="s">
        <v>832</v>
      </c>
      <c r="AI38" s="13" t="s">
        <v>832</v>
      </c>
      <c r="AQ38" s="13" t="s">
        <v>832</v>
      </c>
    </row>
    <row r="39" spans="1:44" s="1" customFormat="1" x14ac:dyDescent="0.25">
      <c r="A39" s="1" t="s">
        <v>785</v>
      </c>
      <c r="C39" s="13"/>
      <c r="D39" s="13"/>
      <c r="E39" s="13"/>
      <c r="F39" s="13"/>
      <c r="G39" s="13"/>
      <c r="H39" s="13"/>
      <c r="I39" s="13"/>
      <c r="J39" s="13"/>
      <c r="K39" s="13"/>
      <c r="L39" s="13"/>
      <c r="M39" s="13"/>
      <c r="N39" s="13"/>
      <c r="O39" s="13"/>
      <c r="P39" s="13"/>
      <c r="Q39" s="13"/>
      <c r="R39" s="13"/>
      <c r="S39" s="13"/>
      <c r="T39" s="13"/>
      <c r="U39" s="13"/>
      <c r="V39" s="13"/>
      <c r="W39" s="13"/>
      <c r="X39" s="13" t="s">
        <v>833</v>
      </c>
      <c r="Y39" s="13" t="s">
        <v>833</v>
      </c>
      <c r="Z39" s="13" t="s">
        <v>833</v>
      </c>
      <c r="AA39" s="13"/>
      <c r="AB39" s="13"/>
      <c r="AC39" s="13"/>
      <c r="AD39" s="13"/>
      <c r="AE39" s="13"/>
      <c r="AF39" s="13"/>
      <c r="AG39" s="13" t="s">
        <v>834</v>
      </c>
      <c r="AH39" s="13" t="s">
        <v>834</v>
      </c>
      <c r="AI39" s="13" t="s">
        <v>832</v>
      </c>
      <c r="AJ39" s="13" t="s">
        <v>832</v>
      </c>
      <c r="AK39" s="13" t="s">
        <v>832</v>
      </c>
      <c r="AL39" s="13" t="s">
        <v>832</v>
      </c>
      <c r="AM39" s="13" t="s">
        <v>832</v>
      </c>
      <c r="AN39" s="13" t="s">
        <v>832</v>
      </c>
      <c r="AO39" s="13" t="s">
        <v>832</v>
      </c>
      <c r="AQ39" s="13" t="s">
        <v>834</v>
      </c>
      <c r="AR39" s="13" t="s">
        <v>832</v>
      </c>
    </row>
    <row r="40" spans="1:44" s="1" customFormat="1" x14ac:dyDescent="0.25">
      <c r="A40" s="1" t="s">
        <v>835</v>
      </c>
      <c r="C40" s="13"/>
      <c r="D40" s="13"/>
      <c r="E40" s="13"/>
      <c r="F40" s="13"/>
      <c r="G40" s="13"/>
      <c r="H40" s="13"/>
      <c r="I40" s="13"/>
      <c r="J40" s="13"/>
      <c r="K40" s="13"/>
      <c r="L40" s="13"/>
      <c r="M40" s="13"/>
      <c r="N40" s="13"/>
      <c r="O40" s="13"/>
      <c r="P40" s="13"/>
      <c r="Q40" s="13"/>
      <c r="R40" s="13"/>
      <c r="S40" s="13"/>
      <c r="T40" s="13"/>
      <c r="U40" s="13"/>
      <c r="V40" s="13"/>
      <c r="W40" s="13"/>
      <c r="X40" s="13" t="s">
        <v>832</v>
      </c>
      <c r="Y40" s="13" t="s">
        <v>832</v>
      </c>
      <c r="Z40" s="13" t="s">
        <v>832</v>
      </c>
      <c r="AA40" s="13"/>
      <c r="AB40" s="13"/>
      <c r="AC40" s="13"/>
      <c r="AD40" s="13"/>
      <c r="AE40" s="13"/>
      <c r="AF40" s="13"/>
      <c r="AG40" s="13" t="s">
        <v>832</v>
      </c>
      <c r="AH40" s="13" t="s">
        <v>832</v>
      </c>
      <c r="AI40" s="13" t="s">
        <v>832</v>
      </c>
      <c r="AQ40" s="13" t="s">
        <v>832</v>
      </c>
    </row>
    <row r="41" spans="1:44" s="1" customFormat="1" x14ac:dyDescent="0.25">
      <c r="A41" s="1" t="s">
        <v>836</v>
      </c>
      <c r="C41" s="13"/>
      <c r="D41" s="13"/>
      <c r="E41" s="13"/>
      <c r="F41" s="13"/>
      <c r="G41" s="13"/>
      <c r="H41" s="13"/>
      <c r="I41" s="13"/>
      <c r="J41" s="13"/>
      <c r="K41" s="13"/>
      <c r="L41" s="13"/>
      <c r="M41" s="13"/>
      <c r="N41" s="13"/>
      <c r="O41" s="13"/>
      <c r="P41" s="13"/>
      <c r="Q41" s="13"/>
      <c r="R41" s="13"/>
      <c r="S41" s="13"/>
      <c r="T41" s="13"/>
      <c r="U41" s="13"/>
      <c r="V41" s="13"/>
      <c r="W41" s="13"/>
      <c r="X41" s="13" t="s">
        <v>832</v>
      </c>
      <c r="Y41" s="13" t="s">
        <v>832</v>
      </c>
      <c r="Z41" s="13" t="s">
        <v>832</v>
      </c>
      <c r="AA41" s="13"/>
      <c r="AB41" s="13"/>
      <c r="AC41" s="13"/>
      <c r="AD41" s="13"/>
      <c r="AE41" s="13"/>
      <c r="AF41" s="13"/>
      <c r="AG41" s="13" t="s">
        <v>832</v>
      </c>
      <c r="AH41" s="13" t="s">
        <v>832</v>
      </c>
      <c r="AI41" s="13" t="s">
        <v>832</v>
      </c>
      <c r="AJ41" s="13" t="s">
        <v>832</v>
      </c>
      <c r="AK41" s="13" t="s">
        <v>832</v>
      </c>
      <c r="AL41" s="13" t="s">
        <v>832</v>
      </c>
      <c r="AM41" s="13" t="s">
        <v>832</v>
      </c>
      <c r="AN41" s="13" t="s">
        <v>832</v>
      </c>
      <c r="AO41" s="13" t="s">
        <v>832</v>
      </c>
      <c r="AQ41" s="13" t="s">
        <v>832</v>
      </c>
      <c r="AR41" s="13" t="s">
        <v>832</v>
      </c>
    </row>
    <row r="42" spans="1:44" s="98" customFormat="1" x14ac:dyDescent="0.25">
      <c r="A42" s="104" t="s">
        <v>837</v>
      </c>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row>
    <row r="43" spans="1:44" s="1" customFormat="1" x14ac:dyDescent="0.25">
      <c r="A43" s="1" t="s">
        <v>838</v>
      </c>
      <c r="C43" s="13"/>
      <c r="D43" s="13"/>
      <c r="E43" s="13"/>
      <c r="F43" s="13"/>
      <c r="G43" s="13"/>
      <c r="H43" s="13"/>
      <c r="I43" s="13"/>
      <c r="J43" s="13"/>
      <c r="K43" s="13"/>
      <c r="L43" s="13"/>
      <c r="M43" s="13"/>
      <c r="N43" s="13"/>
      <c r="O43" s="13"/>
      <c r="P43" s="13"/>
      <c r="Q43" s="13"/>
      <c r="R43" s="13"/>
      <c r="S43" s="13"/>
      <c r="T43" s="13"/>
      <c r="U43" s="13"/>
      <c r="V43" s="13"/>
      <c r="W43" s="13"/>
      <c r="X43" s="13" t="s">
        <v>313</v>
      </c>
      <c r="Y43" s="13" t="s">
        <v>313</v>
      </c>
      <c r="Z43" s="13" t="s">
        <v>313</v>
      </c>
      <c r="AA43" s="13"/>
      <c r="AB43" s="13"/>
      <c r="AC43" s="13"/>
      <c r="AD43" s="13"/>
      <c r="AE43" s="13"/>
      <c r="AF43" s="13"/>
      <c r="AG43" s="13"/>
      <c r="AH43" s="13"/>
      <c r="AI43" s="13" t="s">
        <v>315</v>
      </c>
      <c r="AJ43" s="1" t="s">
        <v>314</v>
      </c>
      <c r="AQ43" s="13"/>
    </row>
    <row r="44" spans="1:44" s="1" customFormat="1" x14ac:dyDescent="0.25">
      <c r="A44" s="48" t="s">
        <v>319</v>
      </c>
      <c r="C44" s="13"/>
      <c r="D44" s="13"/>
      <c r="E44" s="13"/>
      <c r="F44" s="13"/>
      <c r="G44" s="13"/>
      <c r="H44" s="13"/>
      <c r="I44" s="13"/>
      <c r="J44" s="13"/>
      <c r="K44" s="13"/>
      <c r="L44" s="13"/>
      <c r="M44" s="13"/>
      <c r="N44" s="13"/>
      <c r="O44" s="13"/>
      <c r="P44" s="13"/>
      <c r="Q44" s="13"/>
      <c r="R44" s="13"/>
      <c r="S44" s="13"/>
      <c r="T44" s="13"/>
      <c r="U44" s="13"/>
      <c r="V44" s="13"/>
      <c r="W44" s="13"/>
      <c r="X44" s="13" t="s">
        <v>839</v>
      </c>
      <c r="Y44" s="13" t="s">
        <v>839</v>
      </c>
      <c r="Z44" s="13" t="s">
        <v>839</v>
      </c>
      <c r="AA44" s="13"/>
      <c r="AB44" s="13"/>
      <c r="AC44" s="13"/>
      <c r="AD44" s="13"/>
      <c r="AE44" s="13"/>
      <c r="AF44" s="13"/>
      <c r="AG44" s="13" t="s">
        <v>839</v>
      </c>
      <c r="AH44" s="13" t="s">
        <v>839</v>
      </c>
      <c r="AI44" s="13" t="s">
        <v>839</v>
      </c>
      <c r="AJ44" s="13" t="s">
        <v>839</v>
      </c>
      <c r="AK44" s="13" t="s">
        <v>839</v>
      </c>
      <c r="AL44" s="13" t="s">
        <v>839</v>
      </c>
      <c r="AM44" s="13" t="s">
        <v>839</v>
      </c>
      <c r="AN44" s="13" t="s">
        <v>839</v>
      </c>
      <c r="AO44" s="13" t="s">
        <v>839</v>
      </c>
      <c r="AQ44" s="13" t="s">
        <v>839</v>
      </c>
      <c r="AR44" s="13" t="s">
        <v>839</v>
      </c>
    </row>
    <row r="45" spans="1:44" s="1" customFormat="1" ht="30" x14ac:dyDescent="0.25">
      <c r="A45" s="1" t="s">
        <v>776</v>
      </c>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t="s">
        <v>840</v>
      </c>
      <c r="AH45" s="13" t="s">
        <v>840</v>
      </c>
      <c r="AI45" s="13"/>
      <c r="AQ45" s="13" t="s">
        <v>840</v>
      </c>
    </row>
    <row r="46" spans="1:44" s="1" customFormat="1" ht="30" x14ac:dyDescent="0.25">
      <c r="A46" s="1" t="s">
        <v>777</v>
      </c>
      <c r="C46" s="13"/>
      <c r="D46" s="13"/>
      <c r="E46" s="13"/>
      <c r="F46" s="13"/>
      <c r="G46" s="13"/>
      <c r="H46" s="13"/>
      <c r="I46" s="13"/>
      <c r="J46" s="13"/>
      <c r="K46" s="13"/>
      <c r="L46" s="13"/>
      <c r="M46" s="13"/>
      <c r="N46" s="13"/>
      <c r="O46" s="13"/>
      <c r="P46" s="13"/>
      <c r="Q46" s="13"/>
      <c r="R46" s="13"/>
      <c r="S46" s="13"/>
      <c r="T46" s="13"/>
      <c r="U46" s="13"/>
      <c r="V46" s="13"/>
      <c r="W46" s="13"/>
      <c r="X46" s="13" t="s">
        <v>841</v>
      </c>
      <c r="Y46" s="13" t="s">
        <v>841</v>
      </c>
      <c r="Z46" s="13" t="s">
        <v>841</v>
      </c>
      <c r="AA46" s="13"/>
      <c r="AB46" s="13"/>
      <c r="AC46" s="13"/>
      <c r="AD46" s="13"/>
      <c r="AE46" s="13"/>
      <c r="AF46" s="13"/>
      <c r="AG46" s="13" t="s">
        <v>842</v>
      </c>
      <c r="AH46" s="13" t="s">
        <v>842</v>
      </c>
      <c r="AI46" s="13" t="s">
        <v>843</v>
      </c>
      <c r="AJ46" s="13" t="s">
        <v>843</v>
      </c>
      <c r="AK46" s="13" t="s">
        <v>844</v>
      </c>
      <c r="AL46" s="13" t="s">
        <v>845</v>
      </c>
      <c r="AM46" s="13" t="s">
        <v>846</v>
      </c>
      <c r="AN46" s="13" t="s">
        <v>847</v>
      </c>
      <c r="AO46" s="13" t="s">
        <v>848</v>
      </c>
      <c r="AQ46" s="13" t="s">
        <v>842</v>
      </c>
      <c r="AR46" s="13" t="s">
        <v>848</v>
      </c>
    </row>
    <row r="47" spans="1:44" s="1" customFormat="1" ht="30" x14ac:dyDescent="0.25">
      <c r="A47" s="1" t="s">
        <v>780</v>
      </c>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t="s">
        <v>840</v>
      </c>
      <c r="AH47" s="13" t="s">
        <v>840</v>
      </c>
      <c r="AI47" s="13"/>
      <c r="AQ47" s="13" t="s">
        <v>840</v>
      </c>
    </row>
    <row r="48" spans="1:44" s="1" customFormat="1" ht="30" x14ac:dyDescent="0.25">
      <c r="A48" s="1" t="s">
        <v>781</v>
      </c>
      <c r="C48" s="13"/>
      <c r="D48" s="13"/>
      <c r="E48" s="13"/>
      <c r="F48" s="13"/>
      <c r="G48" s="13"/>
      <c r="H48" s="13"/>
      <c r="I48" s="13"/>
      <c r="J48" s="13"/>
      <c r="K48" s="13"/>
      <c r="L48" s="13"/>
      <c r="M48" s="13"/>
      <c r="N48" s="13"/>
      <c r="O48" s="13"/>
      <c r="P48" s="13"/>
      <c r="Q48" s="13"/>
      <c r="R48" s="13"/>
      <c r="S48" s="13"/>
      <c r="T48" s="13"/>
      <c r="U48" s="13"/>
      <c r="V48" s="13"/>
      <c r="W48" s="13"/>
      <c r="X48" s="13" t="s">
        <v>849</v>
      </c>
      <c r="Y48" s="13" t="s">
        <v>849</v>
      </c>
      <c r="Z48" s="13" t="s">
        <v>849</v>
      </c>
      <c r="AA48" s="13"/>
      <c r="AB48" s="13"/>
      <c r="AC48" s="13"/>
      <c r="AD48" s="13"/>
      <c r="AE48" s="13"/>
      <c r="AF48" s="13"/>
      <c r="AG48" s="13" t="s">
        <v>850</v>
      </c>
      <c r="AH48" s="13" t="s">
        <v>850</v>
      </c>
      <c r="AI48" s="13" t="s">
        <v>851</v>
      </c>
      <c r="AJ48" s="13" t="s">
        <v>851</v>
      </c>
      <c r="AK48" s="13" t="s">
        <v>852</v>
      </c>
      <c r="AL48" s="13" t="s">
        <v>853</v>
      </c>
      <c r="AM48" s="13" t="s">
        <v>854</v>
      </c>
      <c r="AN48" s="13" t="s">
        <v>855</v>
      </c>
      <c r="AO48" s="13" t="s">
        <v>856</v>
      </c>
      <c r="AQ48" s="13" t="s">
        <v>850</v>
      </c>
      <c r="AR48" s="13" t="s">
        <v>856</v>
      </c>
    </row>
    <row r="49" spans="1:44" s="1" customFormat="1" ht="30" x14ac:dyDescent="0.25">
      <c r="A49" s="1" t="s">
        <v>782</v>
      </c>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t="s">
        <v>840</v>
      </c>
      <c r="AH49" s="13" t="s">
        <v>840</v>
      </c>
      <c r="AI49" s="13"/>
      <c r="AQ49" s="13" t="s">
        <v>840</v>
      </c>
    </row>
    <row r="50" spans="1:44" s="1" customFormat="1" ht="30" x14ac:dyDescent="0.25">
      <c r="A50" s="1" t="s">
        <v>783</v>
      </c>
      <c r="C50" s="13"/>
      <c r="D50" s="13"/>
      <c r="E50" s="13"/>
      <c r="F50" s="13"/>
      <c r="G50" s="13"/>
      <c r="H50" s="13"/>
      <c r="I50" s="13"/>
      <c r="J50" s="13"/>
      <c r="K50" s="13"/>
      <c r="L50" s="13"/>
      <c r="M50" s="13"/>
      <c r="N50" s="13"/>
      <c r="O50" s="13"/>
      <c r="P50" s="13"/>
      <c r="Q50" s="13"/>
      <c r="R50" s="13"/>
      <c r="S50" s="13"/>
      <c r="T50" s="13"/>
      <c r="U50" s="13"/>
      <c r="V50" s="13"/>
      <c r="W50" s="13"/>
      <c r="X50" s="13" t="s">
        <v>857</v>
      </c>
      <c r="Y50" s="13" t="s">
        <v>857</v>
      </c>
      <c r="Z50" s="13" t="s">
        <v>857</v>
      </c>
      <c r="AA50" s="13"/>
      <c r="AB50" s="13"/>
      <c r="AC50" s="13"/>
      <c r="AD50" s="13"/>
      <c r="AE50" s="13"/>
      <c r="AF50" s="13"/>
      <c r="AG50" s="13" t="s">
        <v>858</v>
      </c>
      <c r="AH50" s="13" t="s">
        <v>858</v>
      </c>
      <c r="AI50" s="13" t="s">
        <v>859</v>
      </c>
      <c r="AJ50" s="13" t="s">
        <v>859</v>
      </c>
      <c r="AK50" s="13" t="s">
        <v>860</v>
      </c>
      <c r="AL50" s="13" t="s">
        <v>861</v>
      </c>
      <c r="AM50" s="13" t="s">
        <v>862</v>
      </c>
      <c r="AN50" s="13" t="s">
        <v>863</v>
      </c>
      <c r="AO50" s="13" t="s">
        <v>864</v>
      </c>
      <c r="AQ50" s="13" t="s">
        <v>858</v>
      </c>
      <c r="AR50" s="13" t="s">
        <v>864</v>
      </c>
    </row>
    <row r="51" spans="1:44" s="1" customFormat="1" ht="30" x14ac:dyDescent="0.25">
      <c r="A51" s="1" t="s">
        <v>784</v>
      </c>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t="s">
        <v>840</v>
      </c>
      <c r="AH51" s="13" t="s">
        <v>840</v>
      </c>
      <c r="AI51" s="13"/>
      <c r="AQ51" s="13" t="s">
        <v>840</v>
      </c>
    </row>
    <row r="52" spans="1:44" s="1" customFormat="1" ht="30" x14ac:dyDescent="0.25">
      <c r="A52" s="1" t="s">
        <v>785</v>
      </c>
      <c r="C52" s="13"/>
      <c r="D52" s="13"/>
      <c r="E52" s="13"/>
      <c r="F52" s="13"/>
      <c r="G52" s="13"/>
      <c r="H52" s="13"/>
      <c r="I52" s="13"/>
      <c r="J52" s="13"/>
      <c r="K52" s="13"/>
      <c r="L52" s="13"/>
      <c r="M52" s="13"/>
      <c r="N52" s="13"/>
      <c r="O52" s="13"/>
      <c r="P52" s="13"/>
      <c r="Q52" s="13"/>
      <c r="R52" s="13"/>
      <c r="S52" s="13"/>
      <c r="T52" s="13"/>
      <c r="U52" s="13"/>
      <c r="V52" s="13"/>
      <c r="W52" s="13"/>
      <c r="X52" s="13" t="s">
        <v>865</v>
      </c>
      <c r="Y52" s="13" t="s">
        <v>865</v>
      </c>
      <c r="Z52" s="13" t="s">
        <v>865</v>
      </c>
      <c r="AA52" s="13"/>
      <c r="AB52" s="13"/>
      <c r="AC52" s="13"/>
      <c r="AD52" s="13"/>
      <c r="AE52" s="13"/>
      <c r="AF52" s="13"/>
      <c r="AG52" s="13" t="s">
        <v>866</v>
      </c>
      <c r="AH52" s="13" t="s">
        <v>866</v>
      </c>
      <c r="AI52" s="13" t="s">
        <v>867</v>
      </c>
      <c r="AJ52" s="13" t="s">
        <v>867</v>
      </c>
      <c r="AK52" s="13" t="s">
        <v>868</v>
      </c>
      <c r="AL52" s="13" t="s">
        <v>869</v>
      </c>
      <c r="AM52" s="13" t="s">
        <v>870</v>
      </c>
      <c r="AN52" s="13" t="s">
        <v>871</v>
      </c>
      <c r="AO52" s="13" t="s">
        <v>872</v>
      </c>
      <c r="AQ52" s="13" t="s">
        <v>866</v>
      </c>
      <c r="AR52" s="13" t="s">
        <v>872</v>
      </c>
    </row>
    <row r="53" spans="1:44" s="98" customFormat="1" x14ac:dyDescent="0.25">
      <c r="A53" s="98" t="s">
        <v>873</v>
      </c>
    </row>
    <row r="54" spans="1:44" s="100" customFormat="1" x14ac:dyDescent="0.25">
      <c r="A54" s="25" t="s">
        <v>874</v>
      </c>
      <c r="C54"/>
      <c r="D54"/>
      <c r="E54"/>
      <c r="F54"/>
      <c r="G54"/>
      <c r="H54"/>
      <c r="I54"/>
      <c r="J54"/>
      <c r="K54"/>
      <c r="L54"/>
      <c r="M54"/>
      <c r="N54"/>
      <c r="O54"/>
      <c r="P54"/>
      <c r="Q54"/>
      <c r="R54"/>
      <c r="S54"/>
      <c r="T54"/>
      <c r="U54"/>
      <c r="V54"/>
      <c r="W54"/>
      <c r="X54" t="s">
        <v>875</v>
      </c>
      <c r="Y54" t="s">
        <v>875</v>
      </c>
      <c r="Z54" t="s">
        <v>875</v>
      </c>
      <c r="AA54"/>
      <c r="AB54"/>
      <c r="AC54"/>
      <c r="AD54"/>
      <c r="AE54"/>
      <c r="AF54"/>
      <c r="AG54" t="s">
        <v>875</v>
      </c>
      <c r="AH54" t="s">
        <v>875</v>
      </c>
      <c r="AI54" t="s">
        <v>875</v>
      </c>
      <c r="AJ54" t="s">
        <v>875</v>
      </c>
      <c r="AK54" t="s">
        <v>875</v>
      </c>
      <c r="AL54" t="s">
        <v>875</v>
      </c>
      <c r="AM54" t="s">
        <v>875</v>
      </c>
      <c r="AN54" t="s">
        <v>875</v>
      </c>
      <c r="AO54" t="s">
        <v>875</v>
      </c>
      <c r="AQ54" t="s">
        <v>875</v>
      </c>
      <c r="AR54" t="s">
        <v>875</v>
      </c>
    </row>
    <row r="55" spans="1:44" s="1" customFormat="1" ht="45" x14ac:dyDescent="0.25">
      <c r="A55" s="1" t="s">
        <v>876</v>
      </c>
      <c r="C55" s="101"/>
      <c r="D55" s="101"/>
      <c r="E55" s="101"/>
      <c r="F55" s="101"/>
      <c r="G55" s="101"/>
      <c r="H55" s="101"/>
      <c r="I55" s="101"/>
      <c r="J55" s="101"/>
      <c r="K55" s="101"/>
      <c r="L55" s="101"/>
      <c r="M55" s="101"/>
      <c r="N55" s="101"/>
      <c r="O55" s="101"/>
      <c r="P55" s="101"/>
      <c r="Q55" s="101"/>
      <c r="R55" s="101"/>
      <c r="S55" s="101"/>
      <c r="T55" s="101"/>
      <c r="U55" s="101"/>
      <c r="V55" s="101"/>
      <c r="W55" s="101"/>
      <c r="X55" s="101" t="s">
        <v>877</v>
      </c>
      <c r="Y55" s="101" t="s">
        <v>877</v>
      </c>
      <c r="Z55" s="101" t="s">
        <v>877</v>
      </c>
      <c r="AA55" s="101"/>
      <c r="AB55" s="101"/>
      <c r="AC55" s="101"/>
      <c r="AD55" s="101"/>
      <c r="AE55" s="101"/>
      <c r="AF55" s="101"/>
      <c r="AG55" s="101" t="s">
        <v>877</v>
      </c>
      <c r="AH55" s="101" t="s">
        <v>877</v>
      </c>
      <c r="AI55" s="101" t="s">
        <v>877</v>
      </c>
      <c r="AJ55" s="101" t="s">
        <v>877</v>
      </c>
      <c r="AK55" s="101" t="s">
        <v>877</v>
      </c>
      <c r="AL55" s="101" t="s">
        <v>877</v>
      </c>
      <c r="AM55" s="101" t="s">
        <v>877</v>
      </c>
      <c r="AN55" s="101" t="s">
        <v>877</v>
      </c>
      <c r="AO55" s="101" t="s">
        <v>877</v>
      </c>
      <c r="AQ55" s="101" t="s">
        <v>877</v>
      </c>
      <c r="AR55" s="101" t="s">
        <v>877</v>
      </c>
    </row>
    <row r="56" spans="1:44" s="1" customFormat="1" ht="45" x14ac:dyDescent="0.25">
      <c r="A56" s="1" t="s">
        <v>878</v>
      </c>
      <c r="C56" s="101"/>
      <c r="D56" s="101"/>
      <c r="E56" s="101"/>
      <c r="F56" s="101"/>
      <c r="G56" s="101"/>
      <c r="H56" s="101"/>
      <c r="I56" s="101"/>
      <c r="J56" s="101"/>
      <c r="K56" s="101"/>
      <c r="L56" s="101"/>
      <c r="M56" s="101"/>
      <c r="N56" s="101"/>
      <c r="O56" s="101"/>
      <c r="P56" s="101"/>
      <c r="Q56" s="101"/>
      <c r="R56" s="101"/>
      <c r="S56" s="101"/>
      <c r="T56" s="101"/>
      <c r="U56" s="101"/>
      <c r="V56" s="101"/>
      <c r="W56" s="101"/>
      <c r="X56" s="101" t="s">
        <v>879</v>
      </c>
      <c r="Y56" s="101" t="s">
        <v>879</v>
      </c>
      <c r="Z56" s="101" t="s">
        <v>879</v>
      </c>
      <c r="AA56" s="101"/>
      <c r="AB56" s="101"/>
      <c r="AC56" s="101"/>
      <c r="AD56" s="101"/>
      <c r="AE56" s="101"/>
      <c r="AF56" s="101"/>
      <c r="AG56" s="101" t="s">
        <v>879</v>
      </c>
      <c r="AH56" s="101" t="s">
        <v>879</v>
      </c>
      <c r="AI56" s="101" t="s">
        <v>879</v>
      </c>
      <c r="AJ56" s="101" t="s">
        <v>879</v>
      </c>
      <c r="AK56" s="101" t="s">
        <v>879</v>
      </c>
      <c r="AL56" s="101" t="s">
        <v>879</v>
      </c>
      <c r="AM56" s="101" t="s">
        <v>879</v>
      </c>
      <c r="AN56" s="101" t="s">
        <v>879</v>
      </c>
      <c r="AO56" s="101" t="s">
        <v>879</v>
      </c>
      <c r="AQ56" s="101" t="s">
        <v>879</v>
      </c>
      <c r="AR56" s="101" t="s">
        <v>879</v>
      </c>
    </row>
    <row r="57" spans="1:44" s="1" customFormat="1" ht="30" x14ac:dyDescent="0.25">
      <c r="A57" s="1" t="s">
        <v>880</v>
      </c>
      <c r="C57" s="101"/>
      <c r="D57" s="101"/>
      <c r="E57" s="101"/>
      <c r="F57" s="101"/>
      <c r="G57" s="101"/>
      <c r="H57" s="101"/>
      <c r="I57" s="101"/>
      <c r="J57" s="101"/>
      <c r="K57" s="101"/>
      <c r="L57" s="101"/>
      <c r="M57" s="101"/>
      <c r="N57" s="101"/>
      <c r="O57" s="101"/>
      <c r="P57" s="101"/>
      <c r="Q57" s="101"/>
      <c r="R57" s="101"/>
      <c r="S57" s="101"/>
      <c r="T57" s="101"/>
      <c r="U57" s="101"/>
      <c r="V57" s="101"/>
      <c r="W57" s="101"/>
      <c r="X57" s="101" t="s">
        <v>881</v>
      </c>
      <c r="Y57" s="101" t="s">
        <v>881</v>
      </c>
      <c r="Z57" s="101" t="s">
        <v>881</v>
      </c>
      <c r="AA57" s="101"/>
      <c r="AB57" s="101"/>
      <c r="AC57" s="101"/>
      <c r="AD57" s="101"/>
      <c r="AE57" s="101"/>
      <c r="AF57" s="101"/>
      <c r="AG57" s="101" t="s">
        <v>881</v>
      </c>
      <c r="AH57" s="101" t="s">
        <v>881</v>
      </c>
      <c r="AI57" s="101" t="s">
        <v>881</v>
      </c>
      <c r="AJ57" s="101" t="s">
        <v>881</v>
      </c>
      <c r="AK57" s="101" t="s">
        <v>881</v>
      </c>
      <c r="AL57" s="101" t="s">
        <v>881</v>
      </c>
      <c r="AM57" s="101" t="s">
        <v>881</v>
      </c>
      <c r="AN57" s="101" t="s">
        <v>881</v>
      </c>
      <c r="AO57" s="101" t="s">
        <v>881</v>
      </c>
      <c r="AQ57" s="101" t="s">
        <v>881</v>
      </c>
      <c r="AR57" s="101" t="s">
        <v>881</v>
      </c>
    </row>
    <row r="58" spans="1:44" s="1" customFormat="1" x14ac:dyDescent="0.25">
      <c r="A58" s="1" t="s">
        <v>882</v>
      </c>
      <c r="X58" s="1" t="s">
        <v>536</v>
      </c>
      <c r="Y58" s="1" t="s">
        <v>536</v>
      </c>
      <c r="Z58" s="1" t="s">
        <v>536</v>
      </c>
      <c r="AG58" s="1" t="s">
        <v>536</v>
      </c>
      <c r="AH58" s="1" t="s">
        <v>536</v>
      </c>
      <c r="AI58" s="1" t="s">
        <v>536</v>
      </c>
      <c r="AJ58" s="1" t="s">
        <v>536</v>
      </c>
      <c r="AK58" s="1" t="s">
        <v>536</v>
      </c>
      <c r="AL58" s="1" t="s">
        <v>536</v>
      </c>
      <c r="AM58" s="1" t="s">
        <v>536</v>
      </c>
      <c r="AN58" s="1" t="s">
        <v>536</v>
      </c>
      <c r="AO58" s="1" t="s">
        <v>536</v>
      </c>
      <c r="AQ58" s="1" t="s">
        <v>536</v>
      </c>
      <c r="AR58" s="1" t="s">
        <v>536</v>
      </c>
    </row>
    <row r="59" spans="1:44" x14ac:dyDescent="0.25">
      <c r="A59" s="9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Q59" s="19"/>
    </row>
    <row r="60" spans="1:44" x14ac:dyDescent="0.25">
      <c r="A60" s="31"/>
    </row>
    <row r="61" spans="1:44" ht="15.75" thickBot="1" x14ac:dyDescent="0.3">
      <c r="A61" s="14"/>
    </row>
    <row r="62" spans="1:44" x14ac:dyDescent="0.25">
      <c r="A62" s="165" t="s">
        <v>883</v>
      </c>
      <c r="C62" s="163"/>
      <c r="D62" s="163"/>
      <c r="E62" s="163"/>
      <c r="F62" s="163"/>
      <c r="G62" s="163"/>
      <c r="H62" s="163"/>
      <c r="I62" s="163"/>
      <c r="J62" s="163"/>
      <c r="K62" s="163"/>
      <c r="L62" s="163"/>
      <c r="M62" s="163"/>
      <c r="N62" s="163"/>
      <c r="O62" s="163"/>
      <c r="P62" s="163"/>
      <c r="Q62" s="163"/>
      <c r="R62" s="163"/>
      <c r="S62" s="163"/>
      <c r="T62" s="163"/>
      <c r="U62" s="163"/>
      <c r="V62" s="163"/>
      <c r="W62" s="163"/>
      <c r="X62" s="166"/>
      <c r="Y62" s="166"/>
      <c r="Z62" s="166"/>
      <c r="AA62" s="172"/>
      <c r="AB62" s="172"/>
      <c r="AC62" s="172"/>
      <c r="AD62" s="172"/>
      <c r="AE62" s="172"/>
      <c r="AF62" s="172"/>
    </row>
    <row r="63" spans="1:44" ht="210" x14ac:dyDescent="0.25">
      <c r="A63" s="18" t="s">
        <v>884</v>
      </c>
      <c r="C63" s="161"/>
      <c r="D63" s="161"/>
      <c r="E63" s="161"/>
      <c r="F63" s="161"/>
      <c r="G63" s="161"/>
      <c r="H63" s="161"/>
      <c r="I63" s="161"/>
      <c r="J63" s="161"/>
      <c r="K63" s="161"/>
      <c r="L63" s="161"/>
      <c r="M63" s="161"/>
      <c r="N63" s="161"/>
      <c r="O63" s="161"/>
      <c r="P63" s="161"/>
      <c r="Q63" s="161"/>
      <c r="R63" s="161"/>
      <c r="S63" s="161"/>
      <c r="T63" s="161"/>
      <c r="U63" s="161"/>
      <c r="V63" s="161"/>
      <c r="W63" s="161"/>
      <c r="X63" s="15" t="s">
        <v>885</v>
      </c>
      <c r="Y63" s="15" t="s">
        <v>885</v>
      </c>
      <c r="Z63" s="15" t="s">
        <v>885</v>
      </c>
      <c r="AA63" s="173"/>
      <c r="AB63" s="173"/>
      <c r="AC63" s="173"/>
      <c r="AD63" s="173"/>
      <c r="AE63" s="173"/>
      <c r="AF63" s="173"/>
    </row>
    <row r="64" spans="1:44" ht="90.75" thickBot="1" x14ac:dyDescent="0.3">
      <c r="A64" s="16" t="s">
        <v>886</v>
      </c>
      <c r="C64" s="164"/>
      <c r="D64" s="164"/>
      <c r="E64" s="164"/>
      <c r="F64" s="164"/>
      <c r="G64" s="164"/>
      <c r="H64" s="164"/>
      <c r="I64" s="164"/>
      <c r="J64" s="164"/>
      <c r="K64" s="164"/>
      <c r="L64" s="164"/>
      <c r="M64" s="164"/>
      <c r="N64" s="164"/>
      <c r="O64" s="164"/>
      <c r="P64" s="164"/>
      <c r="Q64" s="164"/>
      <c r="R64" s="164"/>
      <c r="S64" s="164"/>
      <c r="T64" s="164"/>
      <c r="U64" s="164"/>
      <c r="V64" s="164"/>
      <c r="W64" s="164"/>
      <c r="X64" s="17" t="s">
        <v>887</v>
      </c>
      <c r="Y64" s="17" t="s">
        <v>887</v>
      </c>
      <c r="Z64" s="17" t="s">
        <v>887</v>
      </c>
      <c r="AA64" s="174"/>
      <c r="AB64" s="174"/>
      <c r="AC64" s="174"/>
      <c r="AD64" s="174"/>
      <c r="AE64" s="174"/>
      <c r="AF64" s="174"/>
    </row>
  </sheetData>
  <conditionalFormatting sqref="A17 A19 A21 A23 A25 A46 A48 A50 A52 A31 A33 A35 A37 A39 A41 C41:X41 C39:X39 C37:X37 C35:X35 C33:X33 C31:X31 C52:X52 C50:X50 C48:X48 C46:X46 C25:X25 C23:X23 C21:X21 C19:X19 C17:X17 Z41:XFD41 Z39:XFD39 Z37:XFD37 Z35:XFD35 Z33:XFD33 Z31:XFD31 Z52:XFD52 Z50:XFD50 Z48:XFD48 Z46:XFD46 Z25:XFD25 Z23:XFD23 Z21:XFD21 Z19:XFD19 Z17:XFD17">
    <cfRule type="expression" dxfId="5" priority="7">
      <formula>A$12="Amount"</formula>
    </cfRule>
  </conditionalFormatting>
  <conditionalFormatting sqref="A16 A18 A20 A22 A24 A45 A47 A49 A51 A30 A32 A34 A38 A40 A36 C36:X36 C40:X40 C38:X38 C34:X34 C32:X32 C30:X30 C51:X51 C49:X49 C47:X47 C45:X45 C24:X24 C22:X22 C20:X20 C18:X18 C16:X16 Z36:XFD36 Z40:XFD40 Z38:XFD38 Z34:XFD34 Z32:XFD32 Z30:XFD30 Z51:XFD51 Z49:XFD49 Z47:XFD47 Z45:XFD45 Z24:XFD24 Z22:XFD22 Z20:XFD20 Z18:XFD18 Z16:XFD16">
    <cfRule type="expression" dxfId="4" priority="6">
      <formula>A$12="Percentage"</formula>
    </cfRule>
  </conditionalFormatting>
  <conditionalFormatting sqref="Y41 Y39 Y37 Y35 Y33 Y31 Y52 Y50 Y48 Y46 Y25 Y23 Y21 Y19 Y17">
    <cfRule type="expression" dxfId="3" priority="4">
      <formula>Y$12="Amount"</formula>
    </cfRule>
  </conditionalFormatting>
  <conditionalFormatting sqref="Y36 Y40 Y38 Y34 Y32 Y30 Y51 Y49 Y47 Y45 Y24 Y22 Y20 Y18 Y16">
    <cfRule type="expression" dxfId="2" priority="3">
      <formula>Y$12="Percentage"</formula>
    </cfRule>
  </conditionalFormatting>
  <dataValidations count="11">
    <dataValidation type="list" errorStyle="information" allowBlank="1" showInputMessage="1" showErrorMessage="1" sqref="AQ12:AR12 C12:AO12">
      <formula1>"Amount,Percentage"</formula1>
    </dataValidation>
    <dataValidation type="custom" errorStyle="information" allowBlank="1" showInputMessage="1" showErrorMessage="1" sqref="AQ49 AQ51 AQ32 AQ34 AQ36 AQ38 AQ40 AQ45 AQ30 AQ47 C49:AI49 C47:AI47 C30:AI30 C45:AI45 C40:AI40 C38:AI38 C36:AI36 C34:AI34 C32:AI32 C51:AI51">
      <formula1>C$12="Amount"</formula1>
    </dataValidation>
    <dataValidation type="custom" errorStyle="information" allowBlank="1" showInputMessage="1" showErrorMessage="1" sqref="AQ59 AQ46:AR46 AQ33:AR33 AQ35:AR35 AQ37:AR37 AQ41:AR41 AQ50:AR50 AQ31:AR31 AQ52:AR52 AQ48:AR48 AQ39:AR39 C59:AI59 C39:AO39 C48:AO48 C52:AO52 C31:AO31 C50:AO50 C41:AO41 C37:AO37 C35:AO35 C33:AO33 C46:AO46">
      <formula1>C$12="Percentage"</formula1>
    </dataValidation>
    <dataValidation type="whole" errorStyle="information" allowBlank="1" showInputMessage="1" showErrorMessage="1" sqref="AQ15:AR15 C15:AO15">
      <formula1>0</formula1>
      <formula2>999999999999999</formula2>
    </dataValidation>
    <dataValidation type="custom" errorStyle="information" allowBlank="1" showInputMessage="1" showErrorMessage="1" sqref="AQ24:AR24 AQ22:AR22 AQ20:AR20 AQ18:AR18 AQ16:AR16 C24:AO24 C16:AO16 C18:AO18 C20:AO20 C22:AO22">
      <formula1>AND(C$12="Amount",ISNUMBER(C16))</formula1>
    </dataValidation>
    <dataValidation type="custom" errorStyle="information" allowBlank="1" showInputMessage="1" showErrorMessage="1" sqref="AQ25:AR25 AQ23:AR23 AQ21:AR21 AQ19:AR19 AQ17:AR17 C25:AO25 C17:AO17 C19:AO19 C21:AO21 C23:AO23">
      <formula1>AND(C$12="Percentage",ISNUMBER(C17))</formula1>
    </dataValidation>
    <dataValidation errorStyle="information" allowBlank="1" showInputMessage="1" showErrorMessage="1" sqref="AQ44:AR44 AQ57:AR57 AQ29:AR29 C44:AO44 C29:AO29 C57:AO57"/>
    <dataValidation type="list" allowBlank="1" showInputMessage="1" showErrorMessage="1" sqref="AQ10:AS10 C10:AO10">
      <formula1>"Edit, Yes, No"</formula1>
    </dataValidation>
    <dataValidation type="list" errorStyle="information" allowBlank="1" showInputMessage="1" showErrorMessage="1" sqref="AQ55:AR55 C55:AO55">
      <formula1>"Edit Application Data"</formula1>
    </dataValidation>
    <dataValidation type="list" errorStyle="information" allowBlank="1" showInputMessage="1" showErrorMessage="1" sqref="AQ56:AR56 C56:AO56">
      <formula1>"Data is incomplete,Other Reason,Wrong input data"</formula1>
    </dataValidation>
    <dataValidation type="list" allowBlank="1" showInputMessage="1" showErrorMessage="1" sqref="AQ54:AR54 C54:AO54">
      <formula1>"Yes,No,Done"</formula1>
    </dataValidation>
  </dataValidation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AS25"/>
  <sheetViews>
    <sheetView workbookViewId="0">
      <pane xSplit="1" topLeftCell="Y1" activePane="topRight" state="frozen"/>
      <selection pane="topRight" activeCell="AA8" sqref="AA8"/>
    </sheetView>
  </sheetViews>
  <sheetFormatPr defaultRowHeight="15" x14ac:dyDescent="0.25"/>
  <cols>
    <col min="1" max="1" width="27.140625" bestFit="1" customWidth="1" collapsed="1"/>
    <col min="2" max="2" width="17.7109375" customWidth="1" collapsed="1"/>
    <col min="3" max="32" width="17.7109375" customWidth="1"/>
    <col min="33" max="33" width="11.7109375" bestFit="1" customWidth="1" collapsed="1"/>
    <col min="34" max="34" width="17.7109375" customWidth="1" collapsed="1"/>
    <col min="35" max="35" width="11.7109375" bestFit="1" customWidth="1" collapsed="1"/>
    <col min="43" max="43" width="11.7109375" bestFit="1" customWidth="1" collapsed="1"/>
  </cols>
  <sheetData>
    <row r="1" spans="1:45" s="1" customFormat="1" x14ac:dyDescent="0.25">
      <c r="A1" s="1" t="s">
        <v>14</v>
      </c>
      <c r="Y1" s="1" t="s">
        <v>15</v>
      </c>
      <c r="Z1" s="1" t="s">
        <v>15</v>
      </c>
      <c r="AG1" s="1" t="s">
        <v>15</v>
      </c>
      <c r="AH1" s="1" t="s">
        <v>15</v>
      </c>
      <c r="AI1" s="1" t="s">
        <v>15</v>
      </c>
      <c r="AJ1" s="1" t="s">
        <v>15</v>
      </c>
      <c r="AK1" s="1" t="s">
        <v>15</v>
      </c>
      <c r="AL1" s="1" t="s">
        <v>15</v>
      </c>
      <c r="AM1" s="1" t="s">
        <v>15</v>
      </c>
      <c r="AN1" s="1" t="s">
        <v>15</v>
      </c>
      <c r="AO1" s="1" t="s">
        <v>15</v>
      </c>
      <c r="AP1" s="1" t="s">
        <v>15</v>
      </c>
      <c r="AQ1" s="1" t="s">
        <v>15</v>
      </c>
      <c r="AR1" s="1" t="s">
        <v>15</v>
      </c>
      <c r="AS1" s="1" t="s">
        <v>15</v>
      </c>
    </row>
    <row r="2" spans="1:45" s="1" customFormat="1" x14ac:dyDescent="0.25">
      <c r="A2" s="1" t="s">
        <v>16</v>
      </c>
      <c r="Y2" s="1" t="s">
        <v>17</v>
      </c>
      <c r="Z2" s="1" t="s">
        <v>17</v>
      </c>
      <c r="AG2" s="1" t="s">
        <v>17</v>
      </c>
      <c r="AH2" s="1" t="s">
        <v>17</v>
      </c>
      <c r="AI2" s="1" t="s">
        <v>17</v>
      </c>
      <c r="AJ2" s="1" t="s">
        <v>17</v>
      </c>
      <c r="AK2" s="1" t="s">
        <v>17</v>
      </c>
      <c r="AL2" s="1" t="s">
        <v>17</v>
      </c>
      <c r="AM2" s="1" t="s">
        <v>17</v>
      </c>
      <c r="AN2" s="1" t="s">
        <v>17</v>
      </c>
      <c r="AO2" s="1" t="s">
        <v>17</v>
      </c>
      <c r="AP2" s="1" t="s">
        <v>17</v>
      </c>
      <c r="AQ2" s="1" t="s">
        <v>17</v>
      </c>
      <c r="AR2" s="1" t="s">
        <v>17</v>
      </c>
      <c r="AS2" s="1" t="s">
        <v>17</v>
      </c>
    </row>
    <row r="3" spans="1:45" s="1" customFormat="1" x14ac:dyDescent="0.25">
      <c r="A3" s="1" t="s">
        <v>18</v>
      </c>
      <c r="Y3" s="1" t="s">
        <v>3841</v>
      </c>
      <c r="Z3" s="1" t="s">
        <v>3842</v>
      </c>
      <c r="AG3" s="1" t="str">
        <f>'1.TabCustomerMainData'!AG3</f>
        <v>LOS-002</v>
      </c>
      <c r="AH3" s="1" t="str">
        <f>'1.TabCustomerMainData'!AH3</f>
        <v>LOS-003</v>
      </c>
      <c r="AI3" s="1" t="str">
        <f>'1.TabCustomerMainData'!AI3</f>
        <v>LOS-004</v>
      </c>
      <c r="AJ3" s="1" t="str">
        <f>'1.TabCustomerMainData'!AJ3</f>
        <v>LOS-005</v>
      </c>
      <c r="AK3" s="1" t="str">
        <f>'1.TabCustomerMainData'!AK3</f>
        <v>LOS-006</v>
      </c>
      <c r="AL3" s="1" t="str">
        <f>'1.TabCustomerMainData'!AL3</f>
        <v>LOS-007</v>
      </c>
      <c r="AM3" s="1" t="str">
        <f>'1.TabCustomerMainData'!AM3</f>
        <v>LOS-008</v>
      </c>
      <c r="AN3" s="1" t="str">
        <f>'1.TabCustomerMainData'!AN3</f>
        <v>LOS-009</v>
      </c>
      <c r="AO3" s="1" t="str">
        <f>'1.TabCustomerMainData'!AO3</f>
        <v>LOS-010</v>
      </c>
      <c r="AQ3" s="1" t="str">
        <f>'1.TabCustomerMainData'!AQ3</f>
        <v>LOS-019</v>
      </c>
      <c r="AR3" s="1" t="str">
        <f>'1.TabCustomerMainData'!AR3</f>
        <v>LOS-020</v>
      </c>
      <c r="AS3" s="1" t="str">
        <f>'1.TabCustomerMainData'!AS3</f>
        <v>LOS-022</v>
      </c>
    </row>
    <row r="4" spans="1:45" s="1" customFormat="1" x14ac:dyDescent="0.25">
      <c r="A4" s="1" t="s">
        <v>33</v>
      </c>
      <c r="Y4" s="1">
        <f>COUNTIFS($A:$A,"*$*",Y:Y,"")</f>
        <v>0</v>
      </c>
      <c r="Z4" s="1">
        <f>COUNTIFS($A:$A,"*$*",Z:Z,"")</f>
        <v>0</v>
      </c>
      <c r="AG4" s="1">
        <f>COUNTIFS($A:$A,"*$*",AG:AG,"")</f>
        <v>0</v>
      </c>
      <c r="AH4" s="1">
        <f>COUNTIFS($A:$A,"*$*",AH:AH,"")</f>
        <v>0</v>
      </c>
      <c r="AI4" s="1">
        <f t="shared" ref="AI4:AO4" si="0">COUNTIFS($A:$A,"*$*",AI:AI,"")</f>
        <v>0</v>
      </c>
      <c r="AJ4" s="1">
        <f t="shared" si="0"/>
        <v>0</v>
      </c>
      <c r="AK4" s="1">
        <f t="shared" si="0"/>
        <v>0</v>
      </c>
      <c r="AL4" s="1">
        <f t="shared" si="0"/>
        <v>0</v>
      </c>
      <c r="AM4" s="1">
        <f t="shared" si="0"/>
        <v>0</v>
      </c>
      <c r="AN4" s="1">
        <f t="shared" si="0"/>
        <v>0</v>
      </c>
      <c r="AO4" s="1">
        <f t="shared" si="0"/>
        <v>0</v>
      </c>
      <c r="AQ4" s="1">
        <f>COUNTIFS($A:$A,"*$*",AQ:AQ,"")</f>
        <v>0</v>
      </c>
      <c r="AR4" s="1">
        <f t="shared" ref="AR4" si="1">COUNTIFS($A:$A,"*$*",AR:AR,"")</f>
        <v>0</v>
      </c>
      <c r="AS4" s="1">
        <v>0</v>
      </c>
    </row>
    <row r="5" spans="1:45" s="1" customFormat="1" x14ac:dyDescent="0.25"/>
    <row r="6" spans="1:45" s="1" customFormat="1" x14ac:dyDescent="0.25"/>
    <row r="7" spans="1:45" s="1" customFormat="1" x14ac:dyDescent="0.25"/>
    <row r="8" spans="1:45" s="1" customFormat="1" x14ac:dyDescent="0.25">
      <c r="A8" s="1" t="s">
        <v>47</v>
      </c>
      <c r="Y8" s="1" t="str">
        <f>'1.TabCustomerMainData'!Y$13</f>
        <v>app1</v>
      </c>
      <c r="Z8" s="1" t="str">
        <f>'1.TabCustomerMainData'!AA$13</f>
        <v>app1</v>
      </c>
      <c r="AG8" s="1" t="str">
        <f>'1.TabCustomerMainData'!AG$13</f>
        <v>app2</v>
      </c>
      <c r="AH8" s="1" t="str">
        <f>'1.TabCustomerMainData'!AH$13</f>
        <v>app3</v>
      </c>
      <c r="AI8" s="1" t="str">
        <f>'1.TabCustomerMainData'!AI$13</f>
        <v>app4</v>
      </c>
      <c r="AJ8" s="1" t="str">
        <f>'1.TabCustomerMainData'!AJ$13</f>
        <v>app5</v>
      </c>
      <c r="AK8" s="1" t="str">
        <f>'1.TabCustomerMainData'!AK$13</f>
        <v>app6</v>
      </c>
      <c r="AL8" s="1" t="str">
        <f>'1.TabCustomerMainData'!AL$13</f>
        <v>app7</v>
      </c>
      <c r="AM8" s="1" t="str">
        <f>'1.TabCustomerMainData'!AM$13</f>
        <v>app8</v>
      </c>
      <c r="AN8" s="1" t="str">
        <f>'1.TabCustomerMainData'!AN$13</f>
        <v>app9</v>
      </c>
      <c r="AO8" s="1" t="str">
        <f>'1.TabCustomerMainData'!AO$13</f>
        <v>app10</v>
      </c>
      <c r="AQ8" s="1" t="str">
        <f>'1.TabCustomerMainData'!AQ$13</f>
        <v>app2</v>
      </c>
      <c r="AR8" s="1" t="str">
        <f>'1.TabCustomerMainData'!AR$13</f>
        <v>app10</v>
      </c>
      <c r="AS8" s="1" t="str">
        <f>'1.TabCustomerMainData'!AS$13</f>
        <v>app22</v>
      </c>
    </row>
    <row r="9" spans="1:45" s="1" customFormat="1" x14ac:dyDescent="0.25">
      <c r="A9" s="25" t="s">
        <v>36</v>
      </c>
    </row>
    <row r="10" spans="1:45" s="1" customFormat="1" x14ac:dyDescent="0.25">
      <c r="A10" s="1" t="s">
        <v>43</v>
      </c>
      <c r="Y10" s="1" t="s">
        <v>674</v>
      </c>
      <c r="Z10" s="1" t="s">
        <v>674</v>
      </c>
      <c r="AG10" s="1" t="s">
        <v>674</v>
      </c>
      <c r="AH10" s="1" t="s">
        <v>674</v>
      </c>
      <c r="AI10" s="1" t="s">
        <v>674</v>
      </c>
      <c r="AJ10" s="1" t="s">
        <v>674</v>
      </c>
      <c r="AK10" s="1" t="s">
        <v>674</v>
      </c>
      <c r="AL10" s="1" t="s">
        <v>674</v>
      </c>
      <c r="AM10" s="1" t="s">
        <v>674</v>
      </c>
      <c r="AN10" s="1" t="s">
        <v>674</v>
      </c>
      <c r="AO10" s="1" t="s">
        <v>674</v>
      </c>
      <c r="AQ10" s="1" t="s">
        <v>674</v>
      </c>
      <c r="AR10" s="1" t="s">
        <v>674</v>
      </c>
      <c r="AS10" s="1" t="s">
        <v>13</v>
      </c>
    </row>
    <row r="11" spans="1:45" s="87" customFormat="1" x14ac:dyDescent="0.25">
      <c r="A11" s="92" t="s">
        <v>888</v>
      </c>
      <c r="C11" s="85"/>
      <c r="D11" s="85"/>
      <c r="E11" s="85"/>
      <c r="F11" s="85"/>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c r="AH11" s="85"/>
    </row>
    <row r="12" spans="1:45" s="33" customFormat="1" ht="15.75" thickBot="1" x14ac:dyDescent="0.3">
      <c r="A12" s="56" t="s">
        <v>889</v>
      </c>
      <c r="C12" s="32"/>
      <c r="D12" s="32"/>
      <c r="E12" s="32"/>
      <c r="F12" s="32"/>
      <c r="G12" s="32"/>
      <c r="H12" s="32"/>
      <c r="I12" s="32"/>
      <c r="J12" s="32"/>
      <c r="K12" s="32"/>
      <c r="L12" s="32"/>
      <c r="M12" s="32"/>
      <c r="N12" s="32"/>
      <c r="O12" s="32"/>
      <c r="P12" s="32"/>
      <c r="Q12" s="32"/>
      <c r="R12" s="32"/>
      <c r="S12" s="32"/>
      <c r="T12" s="32"/>
      <c r="U12" s="32"/>
      <c r="V12" s="32"/>
      <c r="W12" s="32"/>
      <c r="X12" s="32"/>
      <c r="Y12" s="32">
        <v>10000000</v>
      </c>
      <c r="Z12" s="32">
        <v>1000000</v>
      </c>
      <c r="AA12" s="32"/>
      <c r="AB12" s="32"/>
      <c r="AC12" s="32"/>
      <c r="AD12" s="32"/>
      <c r="AE12" s="32"/>
      <c r="AF12" s="32"/>
      <c r="AG12" s="32">
        <v>0</v>
      </c>
      <c r="AH12" s="32">
        <v>1000000</v>
      </c>
      <c r="AI12" s="32">
        <v>0</v>
      </c>
      <c r="AJ12" s="32">
        <v>0</v>
      </c>
      <c r="AK12" s="32">
        <v>1000000</v>
      </c>
      <c r="AL12" s="32">
        <v>1000000</v>
      </c>
      <c r="AM12" s="32">
        <v>0</v>
      </c>
      <c r="AN12" s="32">
        <v>1000000</v>
      </c>
      <c r="AO12" s="32">
        <v>1000000</v>
      </c>
      <c r="AQ12" s="32">
        <v>0</v>
      </c>
      <c r="AR12" s="32">
        <v>1000000</v>
      </c>
    </row>
    <row r="13" spans="1:45" s="35" customFormat="1" ht="16.5" thickTop="1" thickBot="1" x14ac:dyDescent="0.3">
      <c r="A13" s="57" t="s">
        <v>890</v>
      </c>
      <c r="C13"/>
      <c r="D13"/>
      <c r="E13"/>
      <c r="F13"/>
      <c r="G13"/>
      <c r="H13"/>
      <c r="I13"/>
      <c r="J13"/>
      <c r="K13"/>
      <c r="L13"/>
      <c r="M13"/>
      <c r="N13"/>
      <c r="O13"/>
      <c r="P13"/>
      <c r="Q13"/>
      <c r="R13"/>
      <c r="S13"/>
      <c r="T13"/>
      <c r="U13"/>
      <c r="V13"/>
      <c r="W13"/>
      <c r="X13"/>
      <c r="Y13">
        <v>0</v>
      </c>
      <c r="Z13">
        <v>0</v>
      </c>
      <c r="AA13"/>
      <c r="AB13"/>
      <c r="AC13"/>
      <c r="AD13"/>
      <c r="AE13"/>
      <c r="AF13"/>
      <c r="AG13" s="34">
        <v>0</v>
      </c>
      <c r="AH13">
        <v>0</v>
      </c>
      <c r="AI13" s="34">
        <v>0</v>
      </c>
      <c r="AJ13" s="34">
        <v>0</v>
      </c>
      <c r="AK13">
        <v>0</v>
      </c>
      <c r="AL13">
        <v>0</v>
      </c>
      <c r="AM13" s="34">
        <v>0</v>
      </c>
      <c r="AN13">
        <v>0</v>
      </c>
      <c r="AO13">
        <v>0</v>
      </c>
      <c r="AQ13" s="34">
        <v>0</v>
      </c>
      <c r="AR13">
        <v>0</v>
      </c>
    </row>
    <row r="14" spans="1:45" s="35" customFormat="1" ht="16.5" thickTop="1" thickBot="1" x14ac:dyDescent="0.3">
      <c r="A14" s="57" t="s">
        <v>891</v>
      </c>
      <c r="C14"/>
      <c r="D14"/>
      <c r="E14"/>
      <c r="F14"/>
      <c r="G14"/>
      <c r="H14"/>
      <c r="I14"/>
      <c r="J14"/>
      <c r="K14"/>
      <c r="L14"/>
      <c r="M14"/>
      <c r="N14"/>
      <c r="O14"/>
      <c r="P14"/>
      <c r="Q14"/>
      <c r="R14"/>
      <c r="S14"/>
      <c r="T14"/>
      <c r="U14"/>
      <c r="V14"/>
      <c r="W14"/>
      <c r="X14"/>
      <c r="Y14">
        <v>0</v>
      </c>
      <c r="Z14">
        <v>0</v>
      </c>
      <c r="AA14"/>
      <c r="AB14"/>
      <c r="AC14"/>
      <c r="AD14"/>
      <c r="AE14"/>
      <c r="AF14"/>
      <c r="AG14" s="34">
        <v>0</v>
      </c>
      <c r="AH14">
        <v>0</v>
      </c>
      <c r="AI14" s="34">
        <v>0</v>
      </c>
      <c r="AJ14" s="34">
        <v>0</v>
      </c>
      <c r="AK14">
        <v>0</v>
      </c>
      <c r="AL14">
        <v>0</v>
      </c>
      <c r="AM14" s="34">
        <v>0</v>
      </c>
      <c r="AN14">
        <v>0</v>
      </c>
      <c r="AO14">
        <v>0</v>
      </c>
      <c r="AQ14" s="34">
        <v>0</v>
      </c>
      <c r="AR14">
        <v>0</v>
      </c>
    </row>
    <row r="15" spans="1:45" s="35" customFormat="1" ht="16.5" thickTop="1" thickBot="1" x14ac:dyDescent="0.3">
      <c r="A15" s="57" t="s">
        <v>892</v>
      </c>
      <c r="C15" s="34"/>
      <c r="D15" s="34"/>
      <c r="E15" s="34"/>
      <c r="F15" s="34"/>
      <c r="G15" s="34"/>
      <c r="H15" s="34"/>
      <c r="I15" s="34"/>
      <c r="J15" s="34"/>
      <c r="K15" s="34"/>
      <c r="L15" s="34"/>
      <c r="M15" s="34"/>
      <c r="N15" s="34"/>
      <c r="O15" s="34"/>
      <c r="P15" s="34"/>
      <c r="Q15" s="34"/>
      <c r="R15" s="34"/>
      <c r="S15" s="34"/>
      <c r="T15" s="34"/>
      <c r="U15" s="34"/>
      <c r="V15" s="34"/>
      <c r="W15" s="34"/>
      <c r="X15" s="34"/>
      <c r="Y15" s="34">
        <v>2010</v>
      </c>
      <c r="Z15" s="34">
        <v>2010</v>
      </c>
      <c r="AA15" s="34"/>
      <c r="AB15" s="34"/>
      <c r="AC15" s="34"/>
      <c r="AD15" s="34"/>
      <c r="AE15" s="34"/>
      <c r="AF15" s="34"/>
      <c r="AG15" s="34">
        <v>0</v>
      </c>
      <c r="AH15" s="34">
        <v>2010</v>
      </c>
      <c r="AI15" s="34">
        <v>0</v>
      </c>
      <c r="AJ15" s="34">
        <v>0</v>
      </c>
      <c r="AK15" s="34">
        <v>2010</v>
      </c>
      <c r="AL15" s="34">
        <v>2010</v>
      </c>
      <c r="AM15" s="34">
        <v>0</v>
      </c>
      <c r="AN15" s="34">
        <v>2010</v>
      </c>
      <c r="AO15" s="34">
        <v>2010</v>
      </c>
      <c r="AQ15" s="34">
        <v>0</v>
      </c>
      <c r="AR15" s="34">
        <v>2010</v>
      </c>
    </row>
    <row r="16" spans="1:45" s="35" customFormat="1" ht="16.5" thickTop="1" thickBot="1" x14ac:dyDescent="0.3">
      <c r="A16" s="57" t="s">
        <v>893</v>
      </c>
      <c r="C16" s="34"/>
      <c r="D16" s="34"/>
      <c r="E16" s="34"/>
      <c r="F16" s="34"/>
      <c r="G16" s="34"/>
      <c r="H16" s="34"/>
      <c r="I16" s="34"/>
      <c r="J16" s="34"/>
      <c r="K16" s="34"/>
      <c r="L16" s="34"/>
      <c r="M16" s="34"/>
      <c r="N16" s="34"/>
      <c r="O16" s="34"/>
      <c r="P16" s="34"/>
      <c r="Q16" s="34"/>
      <c r="R16" s="34"/>
      <c r="S16" s="34"/>
      <c r="T16" s="34"/>
      <c r="U16" s="34"/>
      <c r="V16" s="34"/>
      <c r="W16" s="34"/>
      <c r="X16" s="34"/>
      <c r="Y16" s="34">
        <v>4010</v>
      </c>
      <c r="Z16" s="34">
        <v>4010</v>
      </c>
      <c r="AA16" s="34"/>
      <c r="AB16" s="34"/>
      <c r="AC16" s="34"/>
      <c r="AD16" s="34"/>
      <c r="AE16" s="34"/>
      <c r="AF16" s="34"/>
      <c r="AG16" s="34">
        <v>0</v>
      </c>
      <c r="AH16" s="34">
        <v>4010</v>
      </c>
      <c r="AI16" s="34">
        <v>0</v>
      </c>
      <c r="AJ16" s="34">
        <v>0</v>
      </c>
      <c r="AK16" s="34">
        <v>4010</v>
      </c>
      <c r="AL16" s="34">
        <v>4010</v>
      </c>
      <c r="AM16" s="34">
        <v>0</v>
      </c>
      <c r="AN16" s="34">
        <v>4010</v>
      </c>
      <c r="AO16" s="34">
        <v>4010</v>
      </c>
      <c r="AQ16" s="34">
        <v>0</v>
      </c>
      <c r="AR16" s="34">
        <v>4010</v>
      </c>
    </row>
    <row r="17" spans="1:44" ht="15.75" thickTop="1" x14ac:dyDescent="0.25">
      <c r="A17" s="96" t="s">
        <v>894</v>
      </c>
      <c r="C17" s="30"/>
      <c r="D17" s="30"/>
      <c r="E17" s="30"/>
      <c r="F17" s="30"/>
      <c r="G17" s="30"/>
      <c r="H17" s="30"/>
      <c r="I17" s="30"/>
      <c r="J17" s="30"/>
      <c r="K17" s="30"/>
      <c r="L17" s="30"/>
      <c r="M17" s="30"/>
      <c r="N17" s="30"/>
      <c r="O17" s="30"/>
      <c r="P17" s="30"/>
      <c r="Q17" s="30"/>
      <c r="R17" s="30"/>
      <c r="S17" s="30"/>
      <c r="T17" s="30"/>
      <c r="U17" s="30"/>
      <c r="V17" s="30"/>
      <c r="W17" s="30"/>
      <c r="X17" s="30"/>
      <c r="Y17" s="30">
        <f>Y12+Y13+Y14+Y15+Y16</f>
        <v>10006020</v>
      </c>
      <c r="Z17" s="30">
        <f>Z12+Z13+Z14+Z15+Z16</f>
        <v>1006020</v>
      </c>
      <c r="AA17" s="30"/>
      <c r="AB17" s="30"/>
      <c r="AC17" s="30"/>
      <c r="AD17" s="30"/>
      <c r="AE17" s="30"/>
      <c r="AF17" s="30"/>
      <c r="AG17" s="30">
        <f t="shared" ref="AG17:AO17" si="2">AG12+AG13+AG14+AG15+AG16</f>
        <v>0</v>
      </c>
      <c r="AH17" s="30">
        <f t="shared" si="2"/>
        <v>1006020</v>
      </c>
      <c r="AI17" s="30">
        <f t="shared" si="2"/>
        <v>0</v>
      </c>
      <c r="AJ17" s="30">
        <f t="shared" si="2"/>
        <v>0</v>
      </c>
      <c r="AK17" s="30">
        <f t="shared" si="2"/>
        <v>1006020</v>
      </c>
      <c r="AL17" s="30">
        <f t="shared" si="2"/>
        <v>1006020</v>
      </c>
      <c r="AM17" s="30">
        <f t="shared" si="2"/>
        <v>0</v>
      </c>
      <c r="AN17" s="30">
        <f t="shared" si="2"/>
        <v>1006020</v>
      </c>
      <c r="AO17" s="30">
        <f t="shared" si="2"/>
        <v>1006020</v>
      </c>
      <c r="AQ17" s="30">
        <f>AQ12+AQ13+AQ14+AQ15+AQ16</f>
        <v>0</v>
      </c>
      <c r="AR17" s="30">
        <f>AR12+AR13+AR14+AR15+AR16</f>
        <v>1006020</v>
      </c>
    </row>
    <row r="18" spans="1:44" s="98" customFormat="1" x14ac:dyDescent="0.25">
      <c r="A18" s="98" t="s">
        <v>873</v>
      </c>
    </row>
    <row r="19" spans="1:44" s="100" customFormat="1" x14ac:dyDescent="0.25">
      <c r="A19" s="25" t="s">
        <v>874</v>
      </c>
      <c r="C19" s="25"/>
      <c r="D19" s="25"/>
      <c r="E19" s="25"/>
      <c r="F19" s="25"/>
      <c r="G19" s="25"/>
      <c r="H19" s="25"/>
      <c r="I19" s="25"/>
      <c r="J19" s="25"/>
      <c r="K19" s="25"/>
      <c r="L19" s="25"/>
      <c r="M19" s="25"/>
      <c r="N19" s="25"/>
      <c r="O19" s="25"/>
      <c r="P19" s="25"/>
      <c r="Q19" s="25"/>
      <c r="R19" s="25"/>
      <c r="S19" s="25"/>
      <c r="T19" s="25"/>
      <c r="U19" s="25"/>
      <c r="V19" s="25"/>
      <c r="W19" s="25"/>
      <c r="X19" s="25"/>
      <c r="Y19" s="25" t="s">
        <v>875</v>
      </c>
      <c r="Z19" s="25" t="s">
        <v>875</v>
      </c>
      <c r="AA19" s="25"/>
      <c r="AB19" s="25"/>
      <c r="AC19" s="25"/>
      <c r="AD19" s="25"/>
      <c r="AE19" s="25"/>
      <c r="AF19" s="25"/>
      <c r="AG19" s="25" t="s">
        <v>875</v>
      </c>
      <c r="AH19" s="25" t="s">
        <v>875</v>
      </c>
      <c r="AI19" s="25" t="s">
        <v>875</v>
      </c>
      <c r="AJ19" s="25" t="s">
        <v>875</v>
      </c>
      <c r="AK19" s="25" t="s">
        <v>875</v>
      </c>
      <c r="AL19" s="25" t="s">
        <v>875</v>
      </c>
      <c r="AM19" s="25" t="s">
        <v>875</v>
      </c>
      <c r="AN19" s="25" t="s">
        <v>875</v>
      </c>
      <c r="AO19" s="25" t="s">
        <v>875</v>
      </c>
      <c r="AQ19" s="25" t="s">
        <v>875</v>
      </c>
      <c r="AR19" s="25" t="s">
        <v>875</v>
      </c>
    </row>
    <row r="20" spans="1:44" s="1" customFormat="1" ht="45" x14ac:dyDescent="0.25">
      <c r="A20" s="1" t="s">
        <v>876</v>
      </c>
      <c r="C20" s="101"/>
      <c r="D20" s="101"/>
      <c r="E20" s="101"/>
      <c r="F20" s="101"/>
      <c r="G20" s="101"/>
      <c r="H20" s="101"/>
      <c r="I20" s="101"/>
      <c r="J20" s="101"/>
      <c r="K20" s="101"/>
      <c r="L20" s="101"/>
      <c r="M20" s="101"/>
      <c r="N20" s="101"/>
      <c r="O20" s="101"/>
      <c r="P20" s="101"/>
      <c r="Q20" s="101"/>
      <c r="R20" s="101"/>
      <c r="S20" s="101"/>
      <c r="T20" s="101"/>
      <c r="U20" s="101"/>
      <c r="V20" s="101"/>
      <c r="W20" s="101"/>
      <c r="X20" s="101"/>
      <c r="Y20" s="101" t="s">
        <v>877</v>
      </c>
      <c r="Z20" s="101" t="s">
        <v>877</v>
      </c>
      <c r="AA20" s="101"/>
      <c r="AB20" s="101"/>
      <c r="AC20" s="101"/>
      <c r="AD20" s="101"/>
      <c r="AE20" s="101"/>
      <c r="AF20" s="101"/>
      <c r="AG20" s="101" t="s">
        <v>877</v>
      </c>
      <c r="AH20" s="101" t="s">
        <v>877</v>
      </c>
      <c r="AI20" s="101" t="s">
        <v>877</v>
      </c>
      <c r="AJ20" s="101" t="s">
        <v>877</v>
      </c>
      <c r="AK20" s="101" t="s">
        <v>877</v>
      </c>
      <c r="AL20" s="101" t="s">
        <v>877</v>
      </c>
      <c r="AM20" s="101" t="s">
        <v>877</v>
      </c>
      <c r="AN20" s="101" t="s">
        <v>877</v>
      </c>
      <c r="AO20" s="101" t="s">
        <v>877</v>
      </c>
      <c r="AQ20" s="101" t="s">
        <v>877</v>
      </c>
      <c r="AR20" s="101" t="s">
        <v>877</v>
      </c>
    </row>
    <row r="21" spans="1:44" s="1" customFormat="1" ht="30" x14ac:dyDescent="0.25">
      <c r="A21" s="1" t="s">
        <v>878</v>
      </c>
      <c r="C21" s="101"/>
      <c r="D21" s="101"/>
      <c r="E21" s="101"/>
      <c r="F21" s="101"/>
      <c r="G21" s="101"/>
      <c r="H21" s="101"/>
      <c r="I21" s="101"/>
      <c r="J21" s="101"/>
      <c r="K21" s="101"/>
      <c r="L21" s="101"/>
      <c r="M21" s="101"/>
      <c r="N21" s="101"/>
      <c r="O21" s="101"/>
      <c r="P21" s="101"/>
      <c r="Q21" s="101"/>
      <c r="R21" s="101"/>
      <c r="S21" s="101"/>
      <c r="T21" s="101"/>
      <c r="U21" s="101"/>
      <c r="V21" s="101"/>
      <c r="W21" s="101"/>
      <c r="X21" s="101"/>
      <c r="Y21" s="101" t="s">
        <v>895</v>
      </c>
      <c r="Z21" s="101" t="s">
        <v>895</v>
      </c>
      <c r="AA21" s="101"/>
      <c r="AB21" s="101"/>
      <c r="AC21" s="101"/>
      <c r="AD21" s="101"/>
      <c r="AE21" s="101"/>
      <c r="AF21" s="101"/>
      <c r="AG21" s="101" t="s">
        <v>895</v>
      </c>
      <c r="AH21" s="101" t="s">
        <v>895</v>
      </c>
      <c r="AI21" s="101" t="s">
        <v>895</v>
      </c>
      <c r="AJ21" s="101" t="s">
        <v>895</v>
      </c>
      <c r="AK21" s="101" t="s">
        <v>895</v>
      </c>
      <c r="AL21" s="101" t="s">
        <v>895</v>
      </c>
      <c r="AM21" s="101" t="s">
        <v>895</v>
      </c>
      <c r="AN21" s="101" t="s">
        <v>895</v>
      </c>
      <c r="AO21" s="101" t="s">
        <v>895</v>
      </c>
      <c r="AQ21" s="101" t="s">
        <v>895</v>
      </c>
      <c r="AR21" s="101" t="s">
        <v>895</v>
      </c>
    </row>
    <row r="22" spans="1:44" s="1" customFormat="1" ht="30" x14ac:dyDescent="0.25">
      <c r="A22" s="1" t="s">
        <v>880</v>
      </c>
      <c r="C22" s="101"/>
      <c r="D22" s="101"/>
      <c r="E22" s="101"/>
      <c r="F22" s="101"/>
      <c r="G22" s="101"/>
      <c r="H22" s="101"/>
      <c r="I22" s="101"/>
      <c r="J22" s="101"/>
      <c r="K22" s="101"/>
      <c r="L22" s="101"/>
      <c r="M22" s="101"/>
      <c r="N22" s="101"/>
      <c r="O22" s="101"/>
      <c r="P22" s="101"/>
      <c r="Q22" s="101"/>
      <c r="R22" s="101"/>
      <c r="S22" s="101"/>
      <c r="T22" s="101"/>
      <c r="U22" s="101"/>
      <c r="V22" s="101"/>
      <c r="W22" s="101"/>
      <c r="X22" s="101"/>
      <c r="Y22" s="101" t="s">
        <v>896</v>
      </c>
      <c r="Z22" s="101" t="s">
        <v>896</v>
      </c>
      <c r="AA22" s="101"/>
      <c r="AB22" s="101"/>
      <c r="AC22" s="101"/>
      <c r="AD22" s="101"/>
      <c r="AE22" s="101"/>
      <c r="AF22" s="101"/>
      <c r="AG22" s="101" t="s">
        <v>896</v>
      </c>
      <c r="AH22" s="130" t="s">
        <v>896</v>
      </c>
      <c r="AI22" s="130" t="s">
        <v>896</v>
      </c>
      <c r="AJ22" s="130" t="s">
        <v>896</v>
      </c>
      <c r="AK22" s="130" t="s">
        <v>896</v>
      </c>
      <c r="AL22" s="130" t="s">
        <v>896</v>
      </c>
      <c r="AM22" s="130" t="s">
        <v>896</v>
      </c>
      <c r="AN22" s="130" t="s">
        <v>896</v>
      </c>
      <c r="AO22" s="130" t="s">
        <v>896</v>
      </c>
      <c r="AQ22" s="101" t="s">
        <v>896</v>
      </c>
      <c r="AR22" s="130" t="s">
        <v>896</v>
      </c>
    </row>
    <row r="23" spans="1:44" s="1" customFormat="1" x14ac:dyDescent="0.25">
      <c r="A23" s="1" t="s">
        <v>882</v>
      </c>
      <c r="C23" s="74"/>
      <c r="D23" s="74"/>
      <c r="E23" s="74"/>
      <c r="F23" s="74"/>
      <c r="G23" s="74"/>
      <c r="H23" s="74"/>
      <c r="I23" s="74"/>
      <c r="J23" s="74"/>
      <c r="K23" s="74"/>
      <c r="L23" s="74"/>
      <c r="M23" s="74"/>
      <c r="N23" s="74"/>
      <c r="O23" s="74"/>
      <c r="P23" s="74"/>
      <c r="Q23" s="74"/>
      <c r="R23" s="74"/>
      <c r="S23" s="74"/>
      <c r="T23" s="74"/>
      <c r="U23" s="74"/>
      <c r="V23" s="74"/>
      <c r="W23" s="74"/>
      <c r="X23" s="74"/>
      <c r="Y23" s="1" t="s">
        <v>897</v>
      </c>
      <c r="Z23" s="1" t="s">
        <v>897</v>
      </c>
      <c r="AA23" s="74"/>
      <c r="AB23" s="74"/>
      <c r="AC23" s="74"/>
      <c r="AD23" s="74"/>
      <c r="AE23" s="74"/>
      <c r="AF23" s="74"/>
      <c r="AG23" s="74" t="s">
        <v>897</v>
      </c>
      <c r="AH23" s="125" t="s">
        <v>897</v>
      </c>
      <c r="AI23" s="125" t="s">
        <v>897</v>
      </c>
      <c r="AJ23" s="125" t="s">
        <v>897</v>
      </c>
      <c r="AK23" s="125" t="s">
        <v>897</v>
      </c>
      <c r="AL23" s="125" t="s">
        <v>897</v>
      </c>
      <c r="AM23" s="125" t="s">
        <v>897</v>
      </c>
      <c r="AN23" s="125" t="s">
        <v>897</v>
      </c>
      <c r="AO23" s="125" t="s">
        <v>897</v>
      </c>
      <c r="AQ23" s="74" t="s">
        <v>897</v>
      </c>
      <c r="AR23" s="125" t="s">
        <v>897</v>
      </c>
    </row>
    <row r="24" spans="1:44" ht="120" x14ac:dyDescent="0.25">
      <c r="A24" s="102" t="s">
        <v>898</v>
      </c>
      <c r="B24" s="103" t="s">
        <v>899</v>
      </c>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c r="AA24" s="129"/>
      <c r="AB24" s="129"/>
      <c r="AC24" s="129"/>
      <c r="AD24" s="129"/>
      <c r="AE24" s="129"/>
      <c r="AF24" s="129"/>
      <c r="AH24" s="129"/>
    </row>
    <row r="25" spans="1:44" x14ac:dyDescent="0.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H25" s="19"/>
    </row>
  </sheetData>
  <conditionalFormatting sqref="A20:A23 C20:Y22 AG20:XFD22">
    <cfRule type="expression" dxfId="1" priority="2">
      <formula>A$12="Amount"</formula>
    </cfRule>
  </conditionalFormatting>
  <conditionalFormatting sqref="Z20:AF22">
    <cfRule type="expression" dxfId="0" priority="1">
      <formula>Z$12="Amount"</formula>
    </cfRule>
  </conditionalFormatting>
  <dataValidations count="6">
    <dataValidation type="whole" errorStyle="information" allowBlank="1" showInputMessage="1" showErrorMessage="1" sqref="AQ12:AR16 C12:AO16">
      <formula1>0</formula1>
      <formula2>9.99999999999999E+35</formula2>
    </dataValidation>
    <dataValidation type="list" allowBlank="1" showInputMessage="1" showErrorMessage="1" sqref="AQ10:AS10 C10:AO10">
      <formula1>"Yes, No, Edit"</formula1>
    </dataValidation>
    <dataValidation type="list" errorStyle="information" allowBlank="1" showInputMessage="1" showErrorMessage="1" sqref="AQ21:AR21 C21:AO21">
      <formula1>"Data is incomplete,Other Reason,Wrong input data"</formula1>
    </dataValidation>
    <dataValidation type="list" errorStyle="information" allowBlank="1" showInputMessage="1" showErrorMessage="1" sqref="AQ20:AR20 C20:AO20">
      <formula1>"Edit Application Data"</formula1>
    </dataValidation>
    <dataValidation type="list" allowBlank="1" showInputMessage="1" showErrorMessage="1" sqref="AQ19:AR19 C19:AO19">
      <formula1>"Yes,No,Done"</formula1>
    </dataValidation>
    <dataValidation errorStyle="information" allowBlank="1" showInputMessage="1" showErrorMessage="1" sqref="AQ22:AR22 C22:AO22"/>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S18"/>
  <sheetViews>
    <sheetView tabSelected="1" workbookViewId="0">
      <pane xSplit="1" topLeftCell="AG1" activePane="topRight" state="frozen"/>
      <selection pane="topRight" activeCell="AS17" sqref="AS17"/>
    </sheetView>
  </sheetViews>
  <sheetFormatPr defaultRowHeight="15" x14ac:dyDescent="0.25"/>
  <cols>
    <col min="1" max="1" width="13.42578125" bestFit="1" customWidth="1" collapsed="1"/>
    <col min="3" max="25" width="44.140625" customWidth="1"/>
    <col min="26" max="32" width="44.140625" customWidth="1" collapsed="1"/>
    <col min="33" max="33" width="22.7109375" customWidth="1" collapsed="1"/>
    <col min="34" max="35" width="11.7109375" bestFit="1" customWidth="1" collapsed="1"/>
  </cols>
  <sheetData>
    <row r="1" spans="1:45" s="1" customFormat="1" x14ac:dyDescent="0.25">
      <c r="A1" s="1" t="s">
        <v>14</v>
      </c>
      <c r="Z1" s="1" t="s">
        <v>15</v>
      </c>
      <c r="AA1" s="1" t="s">
        <v>15</v>
      </c>
      <c r="AB1" s="1" t="s">
        <v>15</v>
      </c>
      <c r="AC1" s="1" t="s">
        <v>15</v>
      </c>
      <c r="AD1" s="1" t="s">
        <v>15</v>
      </c>
      <c r="AE1" s="1" t="s">
        <v>15</v>
      </c>
      <c r="AF1" s="1" t="s">
        <v>15</v>
      </c>
      <c r="AG1" s="1" t="s">
        <v>15</v>
      </c>
      <c r="AH1" s="1" t="s">
        <v>15</v>
      </c>
      <c r="AI1" s="1" t="s">
        <v>15</v>
      </c>
      <c r="AJ1" s="1" t="s">
        <v>15</v>
      </c>
      <c r="AK1" s="1" t="s">
        <v>15</v>
      </c>
      <c r="AL1" s="1" t="s">
        <v>15</v>
      </c>
      <c r="AM1" s="1" t="s">
        <v>15</v>
      </c>
      <c r="AN1" s="1" t="s">
        <v>15</v>
      </c>
      <c r="AO1" s="1" t="s">
        <v>15</v>
      </c>
      <c r="AP1" s="1" t="s">
        <v>15</v>
      </c>
      <c r="AQ1" s="1" t="s">
        <v>15</v>
      </c>
      <c r="AR1" s="1" t="s">
        <v>15</v>
      </c>
      <c r="AS1" s="1" t="s">
        <v>15</v>
      </c>
    </row>
    <row r="2" spans="1:45" s="1" customFormat="1" x14ac:dyDescent="0.25">
      <c r="A2" s="1" t="s">
        <v>16</v>
      </c>
      <c r="Z2" s="1" t="s">
        <v>17</v>
      </c>
      <c r="AA2" s="1" t="s">
        <v>17</v>
      </c>
      <c r="AB2" s="1" t="s">
        <v>17</v>
      </c>
      <c r="AC2" s="1" t="s">
        <v>17</v>
      </c>
      <c r="AD2" s="1" t="s">
        <v>17</v>
      </c>
      <c r="AE2" s="1" t="s">
        <v>17</v>
      </c>
      <c r="AF2" s="1" t="s">
        <v>17</v>
      </c>
      <c r="AG2" s="1" t="s">
        <v>17</v>
      </c>
      <c r="AH2" s="1" t="s">
        <v>17</v>
      </c>
      <c r="AI2" s="1" t="s">
        <v>17</v>
      </c>
      <c r="AJ2" s="1" t="s">
        <v>17</v>
      </c>
      <c r="AK2" s="1" t="s">
        <v>17</v>
      </c>
      <c r="AL2" s="1" t="s">
        <v>17</v>
      </c>
      <c r="AM2" s="1" t="s">
        <v>17</v>
      </c>
      <c r="AN2" s="1" t="s">
        <v>17</v>
      </c>
      <c r="AO2" s="1" t="s">
        <v>17</v>
      </c>
      <c r="AP2" s="1" t="s">
        <v>17</v>
      </c>
      <c r="AQ2" s="1" t="s">
        <v>17</v>
      </c>
      <c r="AR2" s="1" t="s">
        <v>17</v>
      </c>
      <c r="AS2" s="1" t="s">
        <v>17</v>
      </c>
    </row>
    <row r="3" spans="1:45" s="1" customFormat="1" x14ac:dyDescent="0.25">
      <c r="A3" s="1" t="s">
        <v>18</v>
      </c>
      <c r="Z3" s="1" t="s">
        <v>3831</v>
      </c>
      <c r="AA3" s="1" t="s">
        <v>3833</v>
      </c>
      <c r="AB3" s="1" t="s">
        <v>3832</v>
      </c>
      <c r="AC3" s="1" t="s">
        <v>3835</v>
      </c>
      <c r="AD3" s="1" t="s">
        <v>3836</v>
      </c>
      <c r="AE3" s="1" t="s">
        <v>3837</v>
      </c>
      <c r="AF3" s="1" t="s">
        <v>3839</v>
      </c>
    </row>
    <row r="4" spans="1:45" s="1" customFormat="1" ht="16.5" x14ac:dyDescent="0.3">
      <c r="A4" s="25" t="s">
        <v>33</v>
      </c>
      <c r="C4" s="88"/>
      <c r="D4" s="88"/>
      <c r="E4" s="88"/>
      <c r="F4" s="88"/>
      <c r="G4" s="88"/>
      <c r="H4" s="88"/>
      <c r="I4" s="88"/>
      <c r="J4" s="88"/>
      <c r="K4" s="88"/>
      <c r="L4" s="88"/>
      <c r="M4" s="88"/>
      <c r="N4" s="88"/>
      <c r="O4" s="88"/>
      <c r="P4" s="88"/>
      <c r="Q4" s="88"/>
      <c r="R4" s="88"/>
      <c r="S4" s="88"/>
      <c r="T4" s="88"/>
      <c r="U4" s="88"/>
      <c r="V4" s="88"/>
      <c r="W4" s="88"/>
      <c r="X4" s="88"/>
      <c r="Y4" s="88"/>
      <c r="Z4" s="88">
        <f t="shared" ref="Z4:AG4" si="0">COUNTIFS($A$12:$A$18, "*$*",Z12:Z18, "")</f>
        <v>0</v>
      </c>
      <c r="AA4" s="88">
        <f t="shared" si="0"/>
        <v>0</v>
      </c>
      <c r="AB4" s="88">
        <f t="shared" si="0"/>
        <v>0</v>
      </c>
      <c r="AC4" s="88">
        <f t="shared" si="0"/>
        <v>0</v>
      </c>
      <c r="AD4" s="88">
        <f t="shared" si="0"/>
        <v>0</v>
      </c>
      <c r="AE4" s="88">
        <f t="shared" si="0"/>
        <v>0</v>
      </c>
      <c r="AF4" s="88">
        <f t="shared" si="0"/>
        <v>0</v>
      </c>
      <c r="AG4" s="88">
        <f t="shared" si="0"/>
        <v>0</v>
      </c>
      <c r="AH4" s="88">
        <f t="shared" ref="AH4:AS4" si="1">COUNTIFS($A$12:$A$18, "*$*",AH12:AH18, "")</f>
        <v>0</v>
      </c>
      <c r="AI4" s="88">
        <f t="shared" si="1"/>
        <v>0</v>
      </c>
      <c r="AJ4" s="88">
        <f t="shared" si="1"/>
        <v>0</v>
      </c>
      <c r="AK4" s="88">
        <f t="shared" si="1"/>
        <v>0</v>
      </c>
      <c r="AL4" s="88">
        <f t="shared" si="1"/>
        <v>0</v>
      </c>
      <c r="AM4" s="88">
        <f t="shared" si="1"/>
        <v>0</v>
      </c>
      <c r="AN4" s="88">
        <f t="shared" si="1"/>
        <v>0</v>
      </c>
      <c r="AO4" s="88">
        <f t="shared" si="1"/>
        <v>0</v>
      </c>
      <c r="AP4" s="88">
        <f t="shared" si="1"/>
        <v>0</v>
      </c>
      <c r="AQ4" s="88">
        <f t="shared" si="1"/>
        <v>0</v>
      </c>
      <c r="AR4" s="88">
        <f t="shared" si="1"/>
        <v>0</v>
      </c>
      <c r="AS4" s="88">
        <f t="shared" si="1"/>
        <v>0</v>
      </c>
    </row>
    <row r="5" spans="1:45" s="1" customFormat="1" x14ac:dyDescent="0.25"/>
    <row r="6" spans="1:45" s="1" customFormat="1" x14ac:dyDescent="0.25"/>
    <row r="7" spans="1:45" s="1" customFormat="1" x14ac:dyDescent="0.25"/>
    <row r="8" spans="1:45" s="1" customFormat="1" x14ac:dyDescent="0.25"/>
    <row r="9" spans="1:45" s="1" customFormat="1" x14ac:dyDescent="0.25">
      <c r="A9" s="25" t="s">
        <v>36</v>
      </c>
    </row>
    <row r="10" spans="1:45" s="1" customFormat="1" x14ac:dyDescent="0.25">
      <c r="A10" s="1" t="s">
        <v>900</v>
      </c>
      <c r="Z10" s="1" t="s">
        <v>674</v>
      </c>
      <c r="AA10" s="1" t="s">
        <v>674</v>
      </c>
      <c r="AB10" s="1" t="s">
        <v>674</v>
      </c>
      <c r="AC10" s="1" t="s">
        <v>674</v>
      </c>
      <c r="AD10" s="1" t="s">
        <v>674</v>
      </c>
      <c r="AE10" s="1" t="s">
        <v>674</v>
      </c>
      <c r="AF10" s="1" t="s">
        <v>674</v>
      </c>
      <c r="AG10" s="1" t="s">
        <v>674</v>
      </c>
      <c r="AH10" s="1" t="s">
        <v>674</v>
      </c>
      <c r="AI10" s="1" t="s">
        <v>674</v>
      </c>
      <c r="AJ10" s="1" t="s">
        <v>674</v>
      </c>
      <c r="AK10" s="1" t="s">
        <v>674</v>
      </c>
      <c r="AL10" s="1" t="s">
        <v>674</v>
      </c>
      <c r="AM10" s="1" t="s">
        <v>674</v>
      </c>
      <c r="AN10" s="1" t="s">
        <v>674</v>
      </c>
      <c r="AO10" s="1" t="s">
        <v>674</v>
      </c>
      <c r="AP10" s="1" t="s">
        <v>674</v>
      </c>
      <c r="AQ10" s="1" t="s">
        <v>674</v>
      </c>
      <c r="AR10" s="1" t="s">
        <v>674</v>
      </c>
      <c r="AS10" s="1" t="s">
        <v>674</v>
      </c>
    </row>
    <row r="11" spans="1:45" s="86" customFormat="1" x14ac:dyDescent="0.25">
      <c r="C11" s="85"/>
      <c r="D11" s="85"/>
      <c r="E11" s="85"/>
      <c r="F11" s="85"/>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row>
    <row r="12" spans="1:45" s="1" customFormat="1" x14ac:dyDescent="0.25">
      <c r="A12" s="63" t="s">
        <v>287</v>
      </c>
      <c r="Z12" s="1" t="str">
        <f>'1.TabCustomerMainData'!$Y$13</f>
        <v>app1</v>
      </c>
      <c r="AA12" s="1" t="str">
        <f>'1.TabCustomerMainData'!AA$13</f>
        <v>app1</v>
      </c>
      <c r="AB12" s="1" t="str">
        <f>'1.TabCustomerMainData'!AB$13</f>
        <v>app1</v>
      </c>
      <c r="AC12" s="1" t="str">
        <f>'1.TabCustomerMainData'!AC$13</f>
        <v>app1</v>
      </c>
      <c r="AD12" s="1" t="str">
        <f>'1.TabCustomerMainData'!AD$13</f>
        <v>app1</v>
      </c>
      <c r="AE12" s="1" t="str">
        <f>'1.TabCustomerMainData'!AE$13</f>
        <v>app1</v>
      </c>
      <c r="AF12" s="1" t="str">
        <f>'1.TabCustomerMainData'!AF$13</f>
        <v>app1</v>
      </c>
      <c r="AG12" s="1" t="str">
        <f>'1.TabCustomerMainData'!AG$13</f>
        <v>app2</v>
      </c>
      <c r="AH12" s="1" t="str">
        <f>'1.TabCustomerMainData'!AH$13</f>
        <v>app3</v>
      </c>
      <c r="AI12" s="1" t="str">
        <f>'1.TabCustomerMainData'!AI$13</f>
        <v>app4</v>
      </c>
      <c r="AJ12" s="1" t="str">
        <f>'1.TabCustomerMainData'!AJ$13</f>
        <v>app5</v>
      </c>
      <c r="AK12" s="1" t="str">
        <f>'1.TabCustomerMainData'!AK$13</f>
        <v>app6</v>
      </c>
      <c r="AL12" s="1" t="str">
        <f>'1.TabCustomerMainData'!AL$13</f>
        <v>app7</v>
      </c>
      <c r="AM12" s="1" t="str">
        <f>'1.TabCustomerMainData'!AM$13</f>
        <v>app8</v>
      </c>
      <c r="AN12" s="1" t="str">
        <f>'1.TabCustomerMainData'!AN$13</f>
        <v>app9</v>
      </c>
      <c r="AO12" s="1" t="str">
        <f>'1.TabCustomerMainData'!AO$13</f>
        <v>app10</v>
      </c>
      <c r="AP12" s="1" t="str">
        <f>'1.TabCustomerMainData'!AP$13</f>
        <v>app17</v>
      </c>
      <c r="AQ12" s="1" t="str">
        <f>'1.TabCustomerMainData'!AQ$13</f>
        <v>app2</v>
      </c>
      <c r="AR12" s="1" t="str">
        <f>'1.TabCustomerMainData'!AR$13</f>
        <v>app10</v>
      </c>
      <c r="AS12" s="1" t="str">
        <f>'1.TabCustomerMainData'!AS$13</f>
        <v>app22</v>
      </c>
    </row>
    <row r="13" spans="1:45" s="1" customFormat="1" x14ac:dyDescent="0.25">
      <c r="A13" s="48" t="s">
        <v>901</v>
      </c>
      <c r="C13"/>
      <c r="D13"/>
      <c r="E13"/>
      <c r="F13"/>
      <c r="G13"/>
      <c r="H13"/>
      <c r="I13"/>
      <c r="J13"/>
      <c r="K13"/>
      <c r="L13"/>
      <c r="M13"/>
      <c r="N13"/>
      <c r="O13"/>
      <c r="P13"/>
      <c r="Q13"/>
      <c r="R13"/>
      <c r="S13"/>
      <c r="T13"/>
      <c r="U13"/>
      <c r="V13"/>
      <c r="W13"/>
      <c r="X13"/>
      <c r="Y13"/>
      <c r="Z13" t="s">
        <v>63</v>
      </c>
      <c r="AA13" t="s">
        <v>63</v>
      </c>
      <c r="AB13" t="s">
        <v>63</v>
      </c>
      <c r="AC13" t="s">
        <v>63</v>
      </c>
      <c r="AD13" t="s">
        <v>63</v>
      </c>
      <c r="AE13" t="s">
        <v>63</v>
      </c>
      <c r="AF13" t="s">
        <v>63</v>
      </c>
      <c r="AG13" t="s">
        <v>69</v>
      </c>
      <c r="AH13" t="s">
        <v>63</v>
      </c>
      <c r="AI13" t="s">
        <v>69</v>
      </c>
      <c r="AJ13" s="1" t="s">
        <v>63</v>
      </c>
      <c r="AK13" s="1" t="s">
        <v>70</v>
      </c>
      <c r="AL13" s="1" t="s">
        <v>71</v>
      </c>
      <c r="AM13" s="1" t="s">
        <v>63</v>
      </c>
      <c r="AN13" s="1" t="s">
        <v>63</v>
      </c>
      <c r="AO13" s="1" t="s">
        <v>63</v>
      </c>
      <c r="AP13" s="1" t="s">
        <v>64</v>
      </c>
      <c r="AQ13" s="1" t="s">
        <v>69</v>
      </c>
      <c r="AR13" s="1" t="s">
        <v>63</v>
      </c>
      <c r="AS13" s="1" t="s">
        <v>63</v>
      </c>
    </row>
    <row r="14" spans="1:45" s="1" customFormat="1" x14ac:dyDescent="0.25">
      <c r="A14" s="46" t="s">
        <v>902</v>
      </c>
      <c r="Z14" s="1" t="s">
        <v>398</v>
      </c>
      <c r="AA14" s="1" t="s">
        <v>398</v>
      </c>
      <c r="AB14" s="1" t="s">
        <v>398</v>
      </c>
      <c r="AC14" s="1" t="s">
        <v>398</v>
      </c>
      <c r="AD14" s="1" t="s">
        <v>398</v>
      </c>
      <c r="AE14" s="1" t="s">
        <v>398</v>
      </c>
      <c r="AF14" s="1" t="s">
        <v>398</v>
      </c>
      <c r="AG14" s="1" t="s">
        <v>398</v>
      </c>
      <c r="AH14" s="1" t="s">
        <v>398</v>
      </c>
      <c r="AI14" s="1" t="s">
        <v>398</v>
      </c>
      <c r="AJ14" s="1" t="s">
        <v>398</v>
      </c>
      <c r="AK14" s="1" t="s">
        <v>398</v>
      </c>
      <c r="AL14" s="1" t="s">
        <v>398</v>
      </c>
      <c r="AM14" s="1" t="s">
        <v>398</v>
      </c>
      <c r="AN14" s="1" t="s">
        <v>398</v>
      </c>
      <c r="AO14" s="1" t="s">
        <v>398</v>
      </c>
      <c r="AP14" s="1" t="s">
        <v>398</v>
      </c>
      <c r="AQ14" s="1" t="s">
        <v>398</v>
      </c>
      <c r="AR14" s="1" t="s">
        <v>398</v>
      </c>
      <c r="AS14" s="1" t="s">
        <v>398</v>
      </c>
    </row>
    <row r="15" spans="1:45" s="1" customFormat="1" x14ac:dyDescent="0.25">
      <c r="A15" s="48" t="s">
        <v>903</v>
      </c>
      <c r="C15"/>
      <c r="D15"/>
      <c r="E15"/>
      <c r="F15"/>
      <c r="G15"/>
      <c r="H15"/>
      <c r="I15"/>
      <c r="J15"/>
      <c r="K15"/>
      <c r="L15"/>
      <c r="M15"/>
      <c r="N15"/>
      <c r="O15"/>
      <c r="P15"/>
      <c r="Q15"/>
      <c r="R15"/>
      <c r="S15"/>
      <c r="T15"/>
      <c r="U15"/>
      <c r="V15"/>
      <c r="W15"/>
      <c r="X15"/>
      <c r="Y15"/>
      <c r="Z15" t="s">
        <v>152</v>
      </c>
      <c r="AA15" t="s">
        <v>152</v>
      </c>
      <c r="AB15" t="s">
        <v>152</v>
      </c>
      <c r="AC15" t="s">
        <v>152</v>
      </c>
      <c r="AD15" t="s">
        <v>152</v>
      </c>
      <c r="AE15" t="s">
        <v>152</v>
      </c>
      <c r="AF15" t="s">
        <v>152</v>
      </c>
      <c r="AG15" t="s">
        <v>153</v>
      </c>
      <c r="AH15" t="s">
        <v>292</v>
      </c>
      <c r="AI15" t="s">
        <v>153</v>
      </c>
      <c r="AJ15" s="1" t="s">
        <v>153</v>
      </c>
      <c r="AK15" s="1" t="s">
        <v>293</v>
      </c>
      <c r="AL15" s="1" t="s">
        <v>69</v>
      </c>
      <c r="AM15" s="1" t="s">
        <v>292</v>
      </c>
      <c r="AN15" s="1" t="s">
        <v>292</v>
      </c>
      <c r="AO15" s="1" t="s">
        <v>292</v>
      </c>
      <c r="AP15" s="1" t="s">
        <v>292</v>
      </c>
      <c r="AQ15" s="1" t="s">
        <v>153</v>
      </c>
      <c r="AR15" s="1" t="s">
        <v>292</v>
      </c>
      <c r="AS15" s="1" t="s">
        <v>153</v>
      </c>
    </row>
    <row r="16" spans="1:45" s="1" customFormat="1" x14ac:dyDescent="0.25">
      <c r="A16" s="46" t="s">
        <v>902</v>
      </c>
      <c r="Z16" s="1" t="s">
        <v>398</v>
      </c>
      <c r="AA16" s="1" t="s">
        <v>398</v>
      </c>
      <c r="AB16" s="1" t="s">
        <v>398</v>
      </c>
      <c r="AC16" s="1" t="s">
        <v>398</v>
      </c>
      <c r="AD16" s="1" t="s">
        <v>398</v>
      </c>
      <c r="AE16" s="1" t="s">
        <v>398</v>
      </c>
      <c r="AF16" s="1" t="s">
        <v>398</v>
      </c>
      <c r="AG16" s="1" t="s">
        <v>398</v>
      </c>
      <c r="AH16" s="1" t="s">
        <v>397</v>
      </c>
      <c r="AI16" s="1" t="s">
        <v>398</v>
      </c>
      <c r="AJ16" s="1" t="s">
        <v>398</v>
      </c>
      <c r="AK16" s="1" t="s">
        <v>398</v>
      </c>
      <c r="AL16" s="1" t="s">
        <v>398</v>
      </c>
      <c r="AM16" s="1" t="s">
        <v>397</v>
      </c>
      <c r="AN16" s="1" t="s">
        <v>397</v>
      </c>
      <c r="AO16" s="1" t="s">
        <v>397</v>
      </c>
      <c r="AP16" s="1" t="s">
        <v>397</v>
      </c>
      <c r="AQ16" s="1" t="s">
        <v>398</v>
      </c>
      <c r="AR16" s="1" t="s">
        <v>397</v>
      </c>
      <c r="AS16" s="1" t="s">
        <v>398</v>
      </c>
    </row>
    <row r="17" spans="1:45" s="1" customFormat="1" x14ac:dyDescent="0.25">
      <c r="A17" s="48" t="s">
        <v>904</v>
      </c>
      <c r="C17"/>
      <c r="D17"/>
      <c r="E17"/>
      <c r="F17"/>
      <c r="G17"/>
      <c r="H17"/>
      <c r="I17"/>
      <c r="J17"/>
      <c r="K17"/>
      <c r="L17"/>
      <c r="M17"/>
      <c r="N17"/>
      <c r="O17"/>
      <c r="P17"/>
      <c r="Q17"/>
      <c r="R17"/>
      <c r="S17"/>
      <c r="T17"/>
      <c r="U17"/>
      <c r="V17"/>
      <c r="W17"/>
      <c r="X17"/>
      <c r="Y17"/>
      <c r="Z17" t="s">
        <v>3830</v>
      </c>
      <c r="AA17" t="s">
        <v>3830</v>
      </c>
      <c r="AB17" t="s">
        <v>3830</v>
      </c>
      <c r="AC17" t="s">
        <v>3830</v>
      </c>
      <c r="AD17" t="s">
        <v>3830</v>
      </c>
      <c r="AE17" t="s">
        <v>3830</v>
      </c>
      <c r="AF17" t="s">
        <v>3830</v>
      </c>
      <c r="AG17" t="s">
        <v>292</v>
      </c>
      <c r="AH17" t="s">
        <v>272</v>
      </c>
      <c r="AI17" s="167" t="s">
        <v>292</v>
      </c>
      <c r="AJ17" s="1" t="s">
        <v>300</v>
      </c>
      <c r="AK17" s="1" t="s">
        <v>228</v>
      </c>
      <c r="AL17" s="1" t="s">
        <v>301</v>
      </c>
      <c r="AM17" s="1" t="s">
        <v>292</v>
      </c>
      <c r="AN17" s="1" t="s">
        <v>292</v>
      </c>
      <c r="AO17" s="1" t="s">
        <v>292</v>
      </c>
      <c r="AP17" s="1" t="s">
        <v>292</v>
      </c>
      <c r="AQ17" s="1" t="s">
        <v>292</v>
      </c>
      <c r="AR17" s="1" t="s">
        <v>292</v>
      </c>
      <c r="AS17" s="1" t="s">
        <v>300</v>
      </c>
    </row>
    <row r="18" spans="1:45" s="1" customFormat="1" x14ac:dyDescent="0.25">
      <c r="A18" s="46" t="s">
        <v>902</v>
      </c>
      <c r="Z18" s="1" t="s">
        <v>398</v>
      </c>
      <c r="AA18" s="1" t="s">
        <v>398</v>
      </c>
      <c r="AB18" s="1" t="s">
        <v>398</v>
      </c>
      <c r="AC18" s="1" t="s">
        <v>398</v>
      </c>
      <c r="AD18" s="1" t="s">
        <v>398</v>
      </c>
      <c r="AE18" s="1" t="s">
        <v>398</v>
      </c>
      <c r="AF18" s="1" t="s">
        <v>398</v>
      </c>
      <c r="AG18" s="1" t="s">
        <v>397</v>
      </c>
      <c r="AH18" s="1" t="s">
        <v>398</v>
      </c>
      <c r="AI18" s="1" t="s">
        <v>397</v>
      </c>
      <c r="AJ18" s="1" t="s">
        <v>398</v>
      </c>
      <c r="AK18" s="1" t="s">
        <v>398</v>
      </c>
      <c r="AL18" s="1" t="s">
        <v>398</v>
      </c>
      <c r="AM18" s="1" t="s">
        <v>397</v>
      </c>
      <c r="AN18" s="1" t="s">
        <v>397</v>
      </c>
      <c r="AO18" s="1" t="s">
        <v>397</v>
      </c>
      <c r="AP18" s="1" t="s">
        <v>397</v>
      </c>
      <c r="AQ18" s="1" t="s">
        <v>397</v>
      </c>
      <c r="AR18" s="1" t="s">
        <v>397</v>
      </c>
      <c r="AS18" s="1" t="s">
        <v>398</v>
      </c>
    </row>
  </sheetData>
  <dataValidations count="1">
    <dataValidation errorStyle="information" allowBlank="1" showInputMessage="1" showErrorMessage="1" sqref="A10 A5:A8 AT1:XFD10 A1:A3 C1:AS3 C5:AS10"/>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errorStyle="information" allowBlank="1" showInputMessage="1" showErrorMessage="1">
          <x14:formula1>
            <xm:f>Master!$CL$2:$CL$3</xm:f>
          </x14:formula1>
          <xm:sqref>C14:AS14 C16:AS16 C18:AS18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T60"/>
  <sheetViews>
    <sheetView workbookViewId="0">
      <pane xSplit="1" topLeftCell="E1" activePane="topRight" state="frozen"/>
      <selection activeCell="AM18" sqref="AM18"/>
      <selection pane="topRight" activeCell="K3" sqref="K3"/>
    </sheetView>
  </sheetViews>
  <sheetFormatPr defaultRowHeight="15" x14ac:dyDescent="0.25"/>
  <cols>
    <col min="1" max="1" width="21.85546875" bestFit="1" customWidth="1" collapsed="1"/>
    <col min="2" max="7" width="21.85546875" style="136" customWidth="1"/>
    <col min="8" max="8" width="27.140625" bestFit="1" customWidth="1" collapsed="1"/>
    <col min="9" max="32" width="27.140625" customWidth="1"/>
    <col min="33" max="36" width="27.140625" bestFit="1" customWidth="1" collapsed="1"/>
  </cols>
  <sheetData>
    <row r="1" spans="1:46" s="1" customFormat="1" x14ac:dyDescent="0.25">
      <c r="A1" s="1" t="s">
        <v>14</v>
      </c>
      <c r="B1" s="133" t="s">
        <v>15</v>
      </c>
      <c r="C1" s="133" t="s">
        <v>15</v>
      </c>
      <c r="D1" s="133" t="s">
        <v>15</v>
      </c>
      <c r="E1" s="133" t="s">
        <v>15</v>
      </c>
      <c r="F1" s="133" t="s">
        <v>15</v>
      </c>
      <c r="G1" s="133" t="s">
        <v>15</v>
      </c>
      <c r="H1" s="1" t="s">
        <v>15</v>
      </c>
      <c r="I1" s="1" t="s">
        <v>15</v>
      </c>
      <c r="J1" s="1" t="s">
        <v>15</v>
      </c>
      <c r="K1" s="1" t="s">
        <v>15</v>
      </c>
      <c r="L1" s="1" t="s">
        <v>15</v>
      </c>
      <c r="M1" s="1" t="s">
        <v>15</v>
      </c>
      <c r="N1" s="1" t="s">
        <v>15</v>
      </c>
      <c r="O1" s="1" t="s">
        <v>15</v>
      </c>
      <c r="P1" s="1" t="s">
        <v>15</v>
      </c>
      <c r="Q1" s="1" t="s">
        <v>15</v>
      </c>
      <c r="R1" s="1" t="s">
        <v>15</v>
      </c>
      <c r="S1" s="1" t="s">
        <v>15</v>
      </c>
      <c r="T1" s="1" t="s">
        <v>15</v>
      </c>
      <c r="U1" s="1" t="s">
        <v>15</v>
      </c>
      <c r="V1" s="1" t="s">
        <v>15</v>
      </c>
      <c r="W1" s="1" t="s">
        <v>15</v>
      </c>
      <c r="X1" s="1" t="s">
        <v>15</v>
      </c>
      <c r="Y1" s="1" t="s">
        <v>15</v>
      </c>
      <c r="Z1" s="1" t="s">
        <v>15</v>
      </c>
      <c r="AA1" s="1" t="s">
        <v>15</v>
      </c>
      <c r="AB1" s="1" t="s">
        <v>15</v>
      </c>
      <c r="AC1" s="1" t="s">
        <v>15</v>
      </c>
      <c r="AD1" s="1" t="s">
        <v>15</v>
      </c>
      <c r="AE1" s="1" t="s">
        <v>15</v>
      </c>
      <c r="AF1" s="1" t="s">
        <v>15</v>
      </c>
      <c r="AG1" s="1" t="s">
        <v>15</v>
      </c>
      <c r="AH1" s="1" t="s">
        <v>15</v>
      </c>
      <c r="AI1" s="1" t="s">
        <v>15</v>
      </c>
      <c r="AJ1" s="1" t="s">
        <v>15</v>
      </c>
      <c r="AK1" s="1" t="s">
        <v>15</v>
      </c>
      <c r="AL1" s="1" t="s">
        <v>15</v>
      </c>
      <c r="AM1" s="1" t="s">
        <v>15</v>
      </c>
      <c r="AN1" s="1" t="s">
        <v>15</v>
      </c>
      <c r="AO1" s="1" t="s">
        <v>15</v>
      </c>
      <c r="AP1" s="1" t="s">
        <v>15</v>
      </c>
      <c r="AQ1" s="1" t="s">
        <v>15</v>
      </c>
      <c r="AR1" s="1" t="s">
        <v>15</v>
      </c>
      <c r="AS1" s="1" t="s">
        <v>15</v>
      </c>
    </row>
    <row r="2" spans="1:46" s="1" customFormat="1" x14ac:dyDescent="0.25">
      <c r="A2" s="1" t="s">
        <v>16</v>
      </c>
      <c r="B2" s="134" t="s">
        <v>17</v>
      </c>
      <c r="C2" s="134" t="s">
        <v>17</v>
      </c>
      <c r="D2" s="134" t="s">
        <v>17</v>
      </c>
      <c r="E2" s="134" t="s">
        <v>17</v>
      </c>
      <c r="F2" s="134" t="s">
        <v>17</v>
      </c>
      <c r="G2" s="134" t="s">
        <v>17</v>
      </c>
      <c r="H2" s="12" t="s">
        <v>17</v>
      </c>
      <c r="I2" s="12" t="s">
        <v>17</v>
      </c>
      <c r="J2" s="12" t="s">
        <v>17</v>
      </c>
      <c r="K2" s="12" t="s">
        <v>17</v>
      </c>
      <c r="L2" s="12" t="s">
        <v>17</v>
      </c>
      <c r="M2" s="12" t="s">
        <v>17</v>
      </c>
      <c r="N2" s="12" t="s">
        <v>17</v>
      </c>
      <c r="O2" s="12" t="s">
        <v>17</v>
      </c>
      <c r="P2" s="12" t="s">
        <v>17</v>
      </c>
      <c r="Q2" s="12" t="s">
        <v>17</v>
      </c>
      <c r="R2" s="12" t="s">
        <v>17</v>
      </c>
      <c r="S2" s="12" t="s">
        <v>17</v>
      </c>
      <c r="T2" s="12" t="s">
        <v>17</v>
      </c>
      <c r="U2" s="12" t="s">
        <v>17</v>
      </c>
      <c r="V2" s="12" t="s">
        <v>17</v>
      </c>
      <c r="W2" s="12" t="s">
        <v>17</v>
      </c>
      <c r="X2" s="12" t="s">
        <v>17</v>
      </c>
      <c r="Y2" s="12" t="s">
        <v>17</v>
      </c>
      <c r="Z2" s="12" t="s">
        <v>17</v>
      </c>
      <c r="AA2" s="12" t="s">
        <v>17</v>
      </c>
      <c r="AB2" s="12" t="s">
        <v>17</v>
      </c>
      <c r="AC2" s="12" t="s">
        <v>17</v>
      </c>
      <c r="AD2" s="12" t="s">
        <v>17</v>
      </c>
      <c r="AE2" s="12" t="s">
        <v>17</v>
      </c>
      <c r="AF2" s="12" t="s">
        <v>17</v>
      </c>
      <c r="AG2" s="12" t="s">
        <v>17</v>
      </c>
      <c r="AH2" s="12" t="s">
        <v>17</v>
      </c>
      <c r="AI2" s="12" t="s">
        <v>17</v>
      </c>
      <c r="AJ2" s="12" t="s">
        <v>17</v>
      </c>
      <c r="AK2" s="12" t="s">
        <v>17</v>
      </c>
      <c r="AL2" s="12" t="s">
        <v>17</v>
      </c>
      <c r="AM2" s="12" t="s">
        <v>17</v>
      </c>
      <c r="AN2" s="12" t="s">
        <v>17</v>
      </c>
      <c r="AO2" s="12" t="s">
        <v>17</v>
      </c>
      <c r="AP2" s="12" t="s">
        <v>17</v>
      </c>
      <c r="AQ2" s="12" t="s">
        <v>17</v>
      </c>
      <c r="AR2" s="12" t="s">
        <v>17</v>
      </c>
      <c r="AS2" s="12" t="s">
        <v>17</v>
      </c>
    </row>
    <row r="3" spans="1:46" s="1" customFormat="1" x14ac:dyDescent="0.25">
      <c r="A3" s="74" t="s">
        <v>18</v>
      </c>
      <c r="B3" s="125" t="s">
        <v>19</v>
      </c>
      <c r="C3" s="125" t="s">
        <v>19</v>
      </c>
      <c r="D3" s="125" t="s">
        <v>19</v>
      </c>
      <c r="E3" s="125" t="s">
        <v>19</v>
      </c>
      <c r="F3" s="125" t="s">
        <v>19</v>
      </c>
      <c r="G3" s="125" t="s">
        <v>19</v>
      </c>
      <c r="H3" s="125" t="s">
        <v>3778</v>
      </c>
      <c r="I3" s="125" t="s">
        <v>3777</v>
      </c>
      <c r="J3" s="125" t="s">
        <v>3784</v>
      </c>
      <c r="K3" s="125" t="s">
        <v>3783</v>
      </c>
      <c r="L3" s="125" t="s">
        <v>3786</v>
      </c>
      <c r="M3" s="125" t="s">
        <v>3788</v>
      </c>
      <c r="N3" s="125" t="s">
        <v>3791</v>
      </c>
      <c r="O3" s="125" t="s">
        <v>3795</v>
      </c>
      <c r="P3" s="125" t="s">
        <v>3797</v>
      </c>
      <c r="Q3" s="125" t="s">
        <v>3802</v>
      </c>
      <c r="R3" s="125" t="s">
        <v>3804</v>
      </c>
      <c r="S3" s="125" t="s">
        <v>3808</v>
      </c>
      <c r="T3" s="125" t="s">
        <v>3805</v>
      </c>
      <c r="U3" s="125" t="s">
        <v>3812</v>
      </c>
      <c r="V3" s="125" t="s">
        <v>3818</v>
      </c>
      <c r="W3" s="125" t="s">
        <v>3814</v>
      </c>
      <c r="X3" s="125" t="s">
        <v>3814</v>
      </c>
      <c r="Y3" s="125" t="s">
        <v>3829</v>
      </c>
      <c r="Z3" s="125" t="s">
        <v>3843</v>
      </c>
      <c r="AA3" s="125" t="s">
        <v>3833</v>
      </c>
      <c r="AB3" s="125" t="s">
        <v>3834</v>
      </c>
      <c r="AC3" s="125" t="s">
        <v>3835</v>
      </c>
      <c r="AD3" s="125" t="s">
        <v>3836</v>
      </c>
      <c r="AE3" s="125" t="s">
        <v>3837</v>
      </c>
      <c r="AF3" s="125" t="s">
        <v>3838</v>
      </c>
      <c r="AG3" s="125" t="s">
        <v>20</v>
      </c>
      <c r="AH3" s="125" t="s">
        <v>21</v>
      </c>
      <c r="AI3" s="125" t="s">
        <v>22</v>
      </c>
      <c r="AJ3" s="125" t="s">
        <v>23</v>
      </c>
      <c r="AK3" s="125" t="s">
        <v>24</v>
      </c>
      <c r="AL3" s="125" t="s">
        <v>25</v>
      </c>
      <c r="AM3" s="125" t="s">
        <v>26</v>
      </c>
      <c r="AN3" s="125" t="s">
        <v>27</v>
      </c>
      <c r="AO3" s="125" t="s">
        <v>28</v>
      </c>
      <c r="AP3" s="125" t="s">
        <v>29</v>
      </c>
      <c r="AQ3" s="125" t="s">
        <v>30</v>
      </c>
      <c r="AR3" s="125" t="s">
        <v>31</v>
      </c>
      <c r="AS3" s="125" t="s">
        <v>32</v>
      </c>
      <c r="AT3" s="126"/>
    </row>
    <row r="4" spans="1:46" s="1" customFormat="1" x14ac:dyDescent="0.25">
      <c r="A4" s="1" t="s">
        <v>33</v>
      </c>
      <c r="B4" s="135">
        <f t="shared" ref="B4:I4" si="0">IF(AND(B14="Input Data",B10="No"),COUNTIFS($A19:$A31,"*$*",B19:B31,"")+COUNTIFS($A33:$A36,"*$*",B33:B36,"")+COUNTIFS($A38:$A45,"*$*",B38:B45,"")+COUNTIFS($A12,"*$*",B12,""),IF(AND(B14="LookUp",B10="No"),COUNTIFS($A16:$A18,"*$*",B16:B18,"")+COUNTIFS($A25,"*$*",B25,"")+COUNTIFS($A33:$A36,"*$*",B33:B36,"")+COUNTIFS($A12,"*$*",B12,""),IF(B10="YES",COUNTIFS($A9,"*$*",B9,""),IF(AND(B14="Input Data",B10="Edit"),COUNTIFS($A19:$A31,"*$*",B19:B31,"")+COUNTIFS($A33:$A36,"*$*",B33:B36,"")+COUNTIFS($A38:$A45,"*$*",B38:B45,"")+COUNTIFS($A9,"*$*",B9,""),IF(AND(B14="LookUp",B10="Edit"),COUNTIFS($A16:$A18,"*$*",B16:B18,"")+COUNTIFS($A25,"*$*",B25,"")+COUNTIFS($A33:$A36,"*$*",B33:B36,"")+COUNTIFS($A9,"*$*",B9,""))))))</f>
        <v>20</v>
      </c>
      <c r="C4" s="135">
        <f t="shared" si="0"/>
        <v>1</v>
      </c>
      <c r="D4" s="135">
        <f t="shared" si="0"/>
        <v>0</v>
      </c>
      <c r="E4" s="135">
        <f t="shared" si="0"/>
        <v>0</v>
      </c>
      <c r="F4" s="135">
        <f t="shared" si="0"/>
        <v>0</v>
      </c>
      <c r="G4" s="135">
        <f t="shared" si="0"/>
        <v>0</v>
      </c>
      <c r="H4" s="127">
        <f t="shared" si="0"/>
        <v>0</v>
      </c>
      <c r="I4" s="127">
        <f t="shared" si="0"/>
        <v>0</v>
      </c>
      <c r="J4" s="127">
        <f t="shared" ref="J4:K4" si="1">IF(AND(J14="Input Data",J10="No"),COUNTIFS($A19:$A31,"*$*",J19:J31,"")+COUNTIFS($A33:$A36,"*$*",J33:J36,"")+COUNTIFS($A38:$A45,"*$*",J38:J45,"")+COUNTIFS($A12,"*$*",J12,""),IF(AND(J14="LookUp",J10="No"),COUNTIFS($A16:$A18,"*$*",J16:J18,"")+COUNTIFS($A25,"*$*",J25,"")+COUNTIFS($A33:$A36,"*$*",J33:J36,"")+COUNTIFS($A12,"*$*",J12,""),IF(J10="YES",COUNTIFS($A9,"*$*",J9,""),IF(AND(J14="Input Data",J10="Edit"),COUNTIFS($A19:$A31,"*$*",J19:J31,"")+COUNTIFS($A33:$A36,"*$*",J33:J36,"")+COUNTIFS($A38:$A45,"*$*",J38:J45,"")+COUNTIFS($A9,"*$*",J9,""),IF(AND(J14="LookUp",J10="Edit"),COUNTIFS($A16:$A18,"*$*",J16:J18,"")+COUNTIFS($A25,"*$*",J25,"")+COUNTIFS($A33:$A36,"*$*",J33:J36,"")+COUNTIFS($A9,"*$*",J9,""))))))</f>
        <v>0</v>
      </c>
      <c r="K4" s="127">
        <f t="shared" si="1"/>
        <v>0</v>
      </c>
      <c r="L4" s="127">
        <f t="shared" ref="L4:M4" si="2">IF(AND(L14="Input Data",L10="No"),COUNTIFS($A19:$A31,"*$*",L19:L31,"")+COUNTIFS($A33:$A36,"*$*",L33:L36,"")+COUNTIFS($A38:$A45,"*$*",L38:L45,"")+COUNTIFS($A12,"*$*",L12,""),IF(AND(L14="LookUp",L10="No"),COUNTIFS($A16:$A18,"*$*",L16:L18,"")+COUNTIFS($A25,"*$*",L25,"")+COUNTIFS($A33:$A36,"*$*",L33:L36,"")+COUNTIFS($A12,"*$*",L12,""),IF(L10="YES",COUNTIFS($A9,"*$*",L9,""),IF(AND(L14="Input Data",L10="Edit"),COUNTIFS($A19:$A31,"*$*",L19:L31,"")+COUNTIFS($A33:$A36,"*$*",L33:L36,"")+COUNTIFS($A38:$A45,"*$*",L38:L45,"")+COUNTIFS($A9,"*$*",L9,""),IF(AND(L14="LookUp",L10="Edit"),COUNTIFS($A16:$A18,"*$*",L16:L18,"")+COUNTIFS($A25,"*$*",L25,"")+COUNTIFS($A33:$A36,"*$*",L33:L36,"")+COUNTIFS($A9,"*$*",L9,""))))))</f>
        <v>0</v>
      </c>
      <c r="M4" s="127">
        <f t="shared" si="2"/>
        <v>0</v>
      </c>
      <c r="N4" s="127">
        <f t="shared" ref="N4:O4" si="3">IF(AND(N14="Input Data",N10="No"),COUNTIFS($A19:$A31,"*$*",N19:N31,"")+COUNTIFS($A33:$A36,"*$*",N33:N36,"")+COUNTIFS($A38:$A45,"*$*",N38:N45,"")+COUNTIFS($A12,"*$*",N12,""),IF(AND(N14="LookUp",N10="No"),COUNTIFS($A16:$A18,"*$*",N16:N18,"")+COUNTIFS($A25,"*$*",N25,"")+COUNTIFS($A33:$A36,"*$*",N33:N36,"")+COUNTIFS($A12,"*$*",N12,""),IF(N10="YES",COUNTIFS($A9,"*$*",N9,""),IF(AND(N14="Input Data",N10="Edit"),COUNTIFS($A19:$A31,"*$*",N19:N31,"")+COUNTIFS($A33:$A36,"*$*",N33:N36,"")+COUNTIFS($A38:$A45,"*$*",N38:N45,"")+COUNTIFS($A9,"*$*",N9,""),IF(AND(N14="LookUp",N10="Edit"),COUNTIFS($A16:$A18,"*$*",N16:N18,"")+COUNTIFS($A25,"*$*",N25,"")+COUNTIFS($A33:$A36,"*$*",N33:N36,"")+COUNTIFS($A9,"*$*",N9,""))))))</f>
        <v>0</v>
      </c>
      <c r="O4" s="127">
        <f t="shared" si="3"/>
        <v>0</v>
      </c>
      <c r="P4" s="127">
        <f t="shared" ref="P4:Q4" si="4">IF(AND(P14="Input Data",P10="No"),COUNTIFS($A19:$A31,"*$*",P19:P31,"")+COUNTIFS($A33:$A36,"*$*",P33:P36,"")+COUNTIFS($A38:$A45,"*$*",P38:P45,"")+COUNTIFS($A12,"*$*",P12,""),IF(AND(P14="LookUp",P10="No"),COUNTIFS($A16:$A18,"*$*",P16:P18,"")+COUNTIFS($A25,"*$*",P25,"")+COUNTIFS($A33:$A36,"*$*",P33:P36,"")+COUNTIFS($A12,"*$*",P12,""),IF(P10="YES",COUNTIFS($A9,"*$*",P9,""),IF(AND(P14="Input Data",P10="Edit"),COUNTIFS($A19:$A31,"*$*",P19:P31,"")+COUNTIFS($A33:$A36,"*$*",P33:P36,"")+COUNTIFS($A38:$A45,"*$*",P38:P45,"")+COUNTIFS($A9,"*$*",P9,""),IF(AND(P14="LookUp",P10="Edit"),COUNTIFS($A16:$A18,"*$*",P16:P18,"")+COUNTIFS($A25,"*$*",P25,"")+COUNTIFS($A33:$A36,"*$*",P33:P36,"")+COUNTIFS($A9,"*$*",P9,""))))))</f>
        <v>0</v>
      </c>
      <c r="Q4" s="127">
        <f t="shared" si="4"/>
        <v>0</v>
      </c>
      <c r="R4" s="127">
        <f t="shared" ref="R4:S4" si="5">IF(AND(R14="Input Data",R10="No"),COUNTIFS($A19:$A31,"*$*",R19:R31,"")+COUNTIFS($A33:$A36,"*$*",R33:R36,"")+COUNTIFS($A38:$A45,"*$*",R38:R45,"")+COUNTIFS($A12,"*$*",R12,""),IF(AND(R14="LookUp",R10="No"),COUNTIFS($A16:$A18,"*$*",R16:R18,"")+COUNTIFS($A25,"*$*",R25,"")+COUNTIFS($A33:$A36,"*$*",R33:R36,"")+COUNTIFS($A12,"*$*",R12,""),IF(R10="YES",COUNTIFS($A9,"*$*",R9,""),IF(AND(R14="Input Data",R10="Edit"),COUNTIFS($A19:$A31,"*$*",R19:R31,"")+COUNTIFS($A33:$A36,"*$*",R33:R36,"")+COUNTIFS($A38:$A45,"*$*",R38:R45,"")+COUNTIFS($A9,"*$*",R9,""),IF(AND(R14="LookUp",R10="Edit"),COUNTIFS($A16:$A18,"*$*",R16:R18,"")+COUNTIFS($A25,"*$*",R25,"")+COUNTIFS($A33:$A36,"*$*",R33:R36,"")+COUNTIFS($A9,"*$*",R9,""))))))</f>
        <v>0</v>
      </c>
      <c r="S4" s="127">
        <f t="shared" si="5"/>
        <v>0</v>
      </c>
      <c r="T4" s="127">
        <f t="shared" ref="T4:U4" si="6">IF(AND(T14="Input Data",T10="No"),COUNTIFS($A19:$A31,"*$*",T19:T31,"")+COUNTIFS($A33:$A36,"*$*",T33:T36,"")+COUNTIFS($A38:$A45,"*$*",T38:T45,"")+COUNTIFS($A12,"*$*",T12,""),IF(AND(T14="LookUp",T10="No"),COUNTIFS($A16:$A18,"*$*",T16:T18,"")+COUNTIFS($A25,"*$*",T25,"")+COUNTIFS($A33:$A36,"*$*",T33:T36,"")+COUNTIFS($A12,"*$*",T12,""),IF(T10="YES",COUNTIFS($A9,"*$*",T9,""),IF(AND(T14="Input Data",T10="Edit"),COUNTIFS($A19:$A31,"*$*",T19:T31,"")+COUNTIFS($A33:$A36,"*$*",T33:T36,"")+COUNTIFS($A38:$A45,"*$*",T38:T45,"")+COUNTIFS($A9,"*$*",T9,""),IF(AND(T14="LookUp",T10="Edit"),COUNTIFS($A16:$A18,"*$*",T16:T18,"")+COUNTIFS($A25,"*$*",T25,"")+COUNTIFS($A33:$A36,"*$*",T33:T36,"")+COUNTIFS($A9,"*$*",T9,""))))))</f>
        <v>0</v>
      </c>
      <c r="U4" s="127">
        <f t="shared" si="6"/>
        <v>0</v>
      </c>
      <c r="V4" s="127">
        <f t="shared" ref="V4:W4" si="7">IF(AND(V14="Input Data",V10="No"),COUNTIFS($A19:$A31,"*$*",V19:V31,"")+COUNTIFS($A33:$A36,"*$*",V33:V36,"")+COUNTIFS($A38:$A45,"*$*",V38:V45,"")+COUNTIFS($A12,"*$*",V12,""),IF(AND(V14="LookUp",V10="No"),COUNTIFS($A16:$A18,"*$*",V16:V18,"")+COUNTIFS($A25,"*$*",V25,"")+COUNTIFS($A33:$A36,"*$*",V33:V36,"")+COUNTIFS($A12,"*$*",V12,""),IF(V10="YES",COUNTIFS($A9,"*$*",V9,""),IF(AND(V14="Input Data",V10="Edit"),COUNTIFS($A19:$A31,"*$*",V19:V31,"")+COUNTIFS($A33:$A36,"*$*",V33:V36,"")+COUNTIFS($A38:$A45,"*$*",V38:V45,"")+COUNTIFS($A9,"*$*",V9,""),IF(AND(V14="LookUp",V10="Edit"),COUNTIFS($A16:$A18,"*$*",V16:V18,"")+COUNTIFS($A25,"*$*",V25,"")+COUNTIFS($A33:$A36,"*$*",V33:V36,"")+COUNTIFS($A9,"*$*",V9,""))))))</f>
        <v>0</v>
      </c>
      <c r="W4" s="127">
        <f t="shared" si="7"/>
        <v>0</v>
      </c>
      <c r="X4" s="127">
        <f t="shared" ref="X4:Y4" si="8">IF(AND(X14="Input Data",X10="No"),COUNTIFS($A19:$A31,"*$*",X19:X31,"")+COUNTIFS($A33:$A36,"*$*",X33:X36,"")+COUNTIFS($A38:$A45,"*$*",X38:X45,"")+COUNTIFS($A12,"*$*",X12,""),IF(AND(X14="LookUp",X10="No"),COUNTIFS($A16:$A18,"*$*",X16:X18,"")+COUNTIFS($A25,"*$*",X25,"")+COUNTIFS($A33:$A36,"*$*",X33:X36,"")+COUNTIFS($A12,"*$*",X12,""),IF(X10="YES",COUNTIFS($A9,"*$*",X9,""),IF(AND(X14="Input Data",X10="Edit"),COUNTIFS($A19:$A31,"*$*",X19:X31,"")+COUNTIFS($A33:$A36,"*$*",X33:X36,"")+COUNTIFS($A38:$A45,"*$*",X38:X45,"")+COUNTIFS($A9,"*$*",X9,""),IF(AND(X14="LookUp",X10="Edit"),COUNTIFS($A16:$A18,"*$*",X16:X18,"")+COUNTIFS($A25,"*$*",X25,"")+COUNTIFS($A33:$A36,"*$*",X33:X36,"")+COUNTIFS($A9,"*$*",X9,""))))))</f>
        <v>0</v>
      </c>
      <c r="Y4" s="127">
        <f t="shared" si="8"/>
        <v>0</v>
      </c>
      <c r="Z4" s="127">
        <f t="shared" ref="Z4" si="9">IF(AND(Z14="Input Data",Z10="No"),COUNTIFS($A19:$A31,"*$*",Z19:Z31,"")+COUNTIFS($A33:$A36,"*$*",Z33:Z36,"")+COUNTIFS($A38:$A45,"*$*",Z38:Z45,"")+COUNTIFS($A12,"*$*",Z12,""),IF(AND(Z14="LookUp",Z10="No"),COUNTIFS($A16:$A18,"*$*",Z16:Z18,"")+COUNTIFS($A25,"*$*",Z25,"")+COUNTIFS($A33:$A36,"*$*",Z33:Z36,"")+COUNTIFS($A12,"*$*",Z12,""),IF(Z10="YES",COUNTIFS($A9,"*$*",Z9,""),IF(AND(Z14="Input Data",Z10="Edit"),COUNTIFS($A19:$A31,"*$*",Z19:Z31,"")+COUNTIFS($A33:$A36,"*$*",Z33:Z36,"")+COUNTIFS($A38:$A45,"*$*",Z38:Z45,"")+COUNTIFS($A9,"*$*",Z9,""),IF(AND(Z14="LookUp",Z10="Edit"),COUNTIFS($A16:$A18,"*$*",Z16:Z18,"")+COUNTIFS($A25,"*$*",Z25,"")+COUNTIFS($A33:$A36,"*$*",Z33:Z36,"")+COUNTIFS($A9,"*$*",Z9,""))))))</f>
        <v>0</v>
      </c>
      <c r="AA4" s="127">
        <f t="shared" ref="AA4:AB4" si="10">IF(AND(AA14="Input Data",AA10="No"),COUNTIFS($A19:$A31,"*$*",AA19:AA31,"")+COUNTIFS($A33:$A36,"*$*",AA33:AA36,"")+COUNTIFS($A38:$A45,"*$*",AA38:AA45,"")+COUNTIFS($A12,"*$*",AA12,""),IF(AND(AA14="LookUp",AA10="No"),COUNTIFS($A16:$A18,"*$*",AA16:AA18,"")+COUNTIFS($A25,"*$*",AA25,"")+COUNTIFS($A33:$A36,"*$*",AA33:AA36,"")+COUNTIFS($A12,"*$*",AA12,""),IF(AA10="YES",COUNTIFS($A9,"*$*",AA9,""),IF(AND(AA14="Input Data",AA10="Edit"),COUNTIFS($A19:$A31,"*$*",AA19:AA31,"")+COUNTIFS($A33:$A36,"*$*",AA33:AA36,"")+COUNTIFS($A38:$A45,"*$*",AA38:AA45,"")+COUNTIFS($A9,"*$*",AA9,""),IF(AND(AA14="LookUp",AA10="Edit"),COUNTIFS($A16:$A18,"*$*",AA16:AA18,"")+COUNTIFS($A25,"*$*",AA25,"")+COUNTIFS($A33:$A36,"*$*",AA33:AA36,"")+COUNTIFS($A9,"*$*",AA9,""))))))</f>
        <v>0</v>
      </c>
      <c r="AB4" s="127">
        <f t="shared" si="10"/>
        <v>0</v>
      </c>
      <c r="AC4" s="127">
        <f t="shared" ref="AC4:AD4" si="11">IF(AND(AC14="Input Data",AC10="No"),COUNTIFS($A19:$A31,"*$*",AC19:AC31,"")+COUNTIFS($A33:$A36,"*$*",AC33:AC36,"")+COUNTIFS($A38:$A45,"*$*",AC38:AC45,"")+COUNTIFS($A12,"*$*",AC12,""),IF(AND(AC14="LookUp",AC10="No"),COUNTIFS($A16:$A18,"*$*",AC16:AC18,"")+COUNTIFS($A25,"*$*",AC25,"")+COUNTIFS($A33:$A36,"*$*",AC33:AC36,"")+COUNTIFS($A12,"*$*",AC12,""),IF(AC10="YES",COUNTIFS($A9,"*$*",AC9,""),IF(AND(AC14="Input Data",AC10="Edit"),COUNTIFS($A19:$A31,"*$*",AC19:AC31,"")+COUNTIFS($A33:$A36,"*$*",AC33:AC36,"")+COUNTIFS($A38:$A45,"*$*",AC38:AC45,"")+COUNTIFS($A9,"*$*",AC9,""),IF(AND(AC14="LookUp",AC10="Edit"),COUNTIFS($A16:$A18,"*$*",AC16:AC18,"")+COUNTIFS($A25,"*$*",AC25,"")+COUNTIFS($A33:$A36,"*$*",AC33:AC36,"")+COUNTIFS($A9,"*$*",AC9,""))))))</f>
        <v>0</v>
      </c>
      <c r="AD4" s="127">
        <f t="shared" si="11"/>
        <v>0</v>
      </c>
      <c r="AE4" s="127">
        <f>IF(AND(AE14="Input Data",AE10="No"),COUNTIFS($A19:$A31,"*$*",AE19:AE31,"")+COUNTIFS($A33:$A36,"*$*",AE33:AE36,"")+COUNTIFS($A38:$A45,"*$*",AE38:AE45,"")+COUNTIFS($A12,"*$*",AE12,""),IF(AND(AE14="LookUp",AE10="No"),COUNTIFS($A16:$A18,"*$*",AE16:AE18,"")+COUNTIFS($A25,"*$*",AE25,"")+COUNTIFS($A33:$A36,"*$*",AE33:AE36,"")+COUNTIFS($A12,"*$*",AE12,""),IF(AE10="YES",COUNTIFS($A9,"*$*",AE9,""),IF(AND(AE14="Input Data",AE10="Edit"),COUNTIFS($A19:$A31,"*$*",AE19:AE31,"")+COUNTIFS($A33:$A36,"*$*",AE33:AE36,"")+COUNTIFS($A38:$A45,"*$*",AE38:AE45,"")+COUNTIFS($A9,"*$*",AE9,""),IF(AND(AE14="LookUp",AE10="Edit"),COUNTIFS($A16:$A18,"*$*",AE16:AE18,"")+COUNTIFS($A25,"*$*",AE25,"")+COUNTIFS($A33:$A36,"*$*",AE33:AE36,"")+COUNTIFS($A9,"*$*",AE9,""))))))</f>
        <v>0</v>
      </c>
      <c r="AF4" s="127">
        <f>IF(AND(AF14="Input Data",AF10="No"),COUNTIFS($A19:$A31,"*$*",AF19:AF31,"")+COUNTIFS($A33:$A36,"*$*",AF33:AF36,"")+COUNTIFS($A38:$A45,"*$*",AF38:AF45,"")+COUNTIFS($A12,"*$*",AF12,""),IF(AND(AF14="LookUp",AF10="No"),COUNTIFS($A16:$A18,"*$*",AF16:AF18,"")+COUNTIFS($A25,"*$*",AF25,"")+COUNTIFS($A33:$A36,"*$*",AF33:AF36,"")+COUNTIFS($A12,"*$*",AF12,""),IF(AF10="YES",COUNTIFS($A9,"*$*",AF9,""),IF(AND(AF14="Input Data",AF10="Edit"),COUNTIFS($A19:$A31,"*$*",AF19:AF31,"")+COUNTIFS($A33:$A36,"*$*",AF33:AF36,"")+COUNTIFS($A38:$A45,"*$*",AF38:AF45,"")+COUNTIFS($A9,"*$*",AF9,""),IF(AND(AF14="LookUp",AF10="Edit"),COUNTIFS($A16:$A18,"*$*",AF16:AF18,"")+COUNTIFS($A25,"*$*",AF25,"")+COUNTIFS($A33:$A36,"*$*",AF33:AF36,"")+COUNTIFS($A9,"*$*",AF9,""))))))</f>
        <v>0</v>
      </c>
      <c r="AG4" s="127">
        <f t="shared" ref="AG4:AS4" si="12">IF(AND(AG14="Input Data",AG10="No"),COUNTIFS($A19:$A31,"*$*",AG19:AG31,"")+COUNTIFS($A33:$A36,"*$*",AG33:AG36,"")+COUNTIFS($A38:$A45,"*$*",AG38:AG45,"")+COUNTIFS($A12,"*$*",AG12,""),IF(AND(AG14="LookUp",AG10="No"),COUNTIFS($A16:$A18,"*$*",AG16:AG18,"")+COUNTIFS($A25,"*$*",AG25,"")+COUNTIFS($A33:$A36,"*$*",AG33:AG36,"")+COUNTIFS($A12,"*$*",AG12,""),IF(AG10="YES",COUNTIFS($A9,"*$*",AG9,""),IF(AND(AG14="Input Data",AG10="Edit"),COUNTIFS($A19:$A31,"*$*",AG19:AG31,"")+COUNTIFS($A33:$A36,"*$*",AG33:AG36,"")+COUNTIFS($A38:$A45,"*$*",AG38:AG45,"")+COUNTIFS($A9,"*$*",AG9,""),IF(AND(AG14="LookUp",AG10="Edit"),COUNTIFS($A16:$A18,"*$*",AG16:AG18,"")+COUNTIFS($A25,"*$*",AG25,"")+COUNTIFS($A33:$A36,"*$*",AG33:AG36,"")+COUNTIFS($A9,"*$*",AG9,""))))))</f>
        <v>0</v>
      </c>
      <c r="AH4" s="127">
        <f t="shared" si="12"/>
        <v>0</v>
      </c>
      <c r="AI4" s="127">
        <f t="shared" si="12"/>
        <v>0</v>
      </c>
      <c r="AJ4" s="127">
        <f t="shared" si="12"/>
        <v>0</v>
      </c>
      <c r="AK4" s="127">
        <f t="shared" si="12"/>
        <v>0</v>
      </c>
      <c r="AL4" s="127">
        <f t="shared" si="12"/>
        <v>0</v>
      </c>
      <c r="AM4" s="127">
        <f t="shared" si="12"/>
        <v>0</v>
      </c>
      <c r="AN4" s="127">
        <f t="shared" si="12"/>
        <v>0</v>
      </c>
      <c r="AO4" s="127">
        <f t="shared" si="12"/>
        <v>0</v>
      </c>
      <c r="AP4" s="127">
        <f t="shared" si="12"/>
        <v>0</v>
      </c>
      <c r="AQ4" s="127">
        <f t="shared" si="12"/>
        <v>0</v>
      </c>
      <c r="AR4" s="127">
        <f t="shared" si="12"/>
        <v>0</v>
      </c>
      <c r="AS4" s="127">
        <f t="shared" si="12"/>
        <v>0</v>
      </c>
    </row>
    <row r="5" spans="1:46" s="1" customFormat="1" x14ac:dyDescent="0.25">
      <c r="B5" s="133"/>
      <c r="C5" s="133"/>
      <c r="D5" s="133"/>
      <c r="E5" s="133"/>
      <c r="F5" s="133"/>
      <c r="G5" s="133"/>
    </row>
    <row r="6" spans="1:46" s="1" customFormat="1" x14ac:dyDescent="0.25">
      <c r="B6" s="133"/>
      <c r="C6" s="133"/>
      <c r="D6" s="133"/>
      <c r="E6" s="133"/>
      <c r="F6" s="133"/>
      <c r="G6" s="133"/>
    </row>
    <row r="7" spans="1:46" s="1" customFormat="1" x14ac:dyDescent="0.25">
      <c r="A7" s="1" t="s">
        <v>34</v>
      </c>
      <c r="B7" s="133"/>
      <c r="C7" s="133"/>
      <c r="D7" s="133"/>
      <c r="E7" s="133"/>
      <c r="F7" s="133"/>
      <c r="G7" s="133"/>
      <c r="I7" s="1" t="s">
        <v>35</v>
      </c>
      <c r="K7" s="1" t="s">
        <v>3781</v>
      </c>
      <c r="N7" s="1" t="s">
        <v>3790</v>
      </c>
      <c r="P7" s="1" t="s">
        <v>3798</v>
      </c>
      <c r="T7" s="1" t="s">
        <v>3806</v>
      </c>
      <c r="V7" s="1" t="s">
        <v>3817</v>
      </c>
      <c r="W7" s="1" t="s">
        <v>3815</v>
      </c>
    </row>
    <row r="8" spans="1:46" s="1" customFormat="1" x14ac:dyDescent="0.25">
      <c r="A8" s="25" t="s">
        <v>36</v>
      </c>
      <c r="B8" s="133"/>
      <c r="C8" s="133" t="str">
        <f>$B$13</f>
        <v>app1</v>
      </c>
      <c r="D8" s="133" t="str">
        <f t="shared" ref="D8:AF8" si="13">$B$13</f>
        <v>app1</v>
      </c>
      <c r="E8" s="133" t="str">
        <f t="shared" si="13"/>
        <v>app1</v>
      </c>
      <c r="F8" s="133" t="str">
        <f t="shared" si="13"/>
        <v>app1</v>
      </c>
      <c r="G8" s="133" t="str">
        <f t="shared" si="13"/>
        <v>app1</v>
      </c>
      <c r="H8" s="133" t="str">
        <f t="shared" si="13"/>
        <v>app1</v>
      </c>
      <c r="I8" s="133" t="str">
        <f t="shared" si="13"/>
        <v>app1</v>
      </c>
      <c r="J8" s="133" t="str">
        <f t="shared" si="13"/>
        <v>app1</v>
      </c>
      <c r="K8" s="133" t="str">
        <f t="shared" si="13"/>
        <v>app1</v>
      </c>
      <c r="L8" s="133" t="str">
        <f t="shared" si="13"/>
        <v>app1</v>
      </c>
      <c r="M8" s="133" t="str">
        <f t="shared" si="13"/>
        <v>app1</v>
      </c>
      <c r="N8" s="133" t="str">
        <f t="shared" si="13"/>
        <v>app1</v>
      </c>
      <c r="O8" s="133" t="str">
        <f t="shared" si="13"/>
        <v>app1</v>
      </c>
      <c r="P8" s="133" t="str">
        <f t="shared" si="13"/>
        <v>app1</v>
      </c>
      <c r="Q8" s="133" t="str">
        <f t="shared" si="13"/>
        <v>app1</v>
      </c>
      <c r="R8" s="133" t="str">
        <f t="shared" si="13"/>
        <v>app1</v>
      </c>
      <c r="S8" s="133" t="str">
        <f t="shared" si="13"/>
        <v>app1</v>
      </c>
      <c r="T8" s="133" t="str">
        <f t="shared" si="13"/>
        <v>app1</v>
      </c>
      <c r="U8" s="133" t="str">
        <f t="shared" si="13"/>
        <v>app1</v>
      </c>
      <c r="V8" s="133" t="str">
        <f t="shared" si="13"/>
        <v>app1</v>
      </c>
      <c r="W8" s="133" t="str">
        <f t="shared" si="13"/>
        <v>app1</v>
      </c>
      <c r="X8" s="133" t="str">
        <f t="shared" si="13"/>
        <v>app1</v>
      </c>
      <c r="Y8" s="133" t="str">
        <f t="shared" si="13"/>
        <v>app1</v>
      </c>
      <c r="Z8" s="133" t="str">
        <f t="shared" si="13"/>
        <v>app1</v>
      </c>
      <c r="AA8" s="133" t="str">
        <f t="shared" si="13"/>
        <v>app1</v>
      </c>
      <c r="AB8" s="133" t="str">
        <f t="shared" si="13"/>
        <v>app1</v>
      </c>
      <c r="AC8" s="133" t="str">
        <f t="shared" si="13"/>
        <v>app1</v>
      </c>
      <c r="AD8" s="133" t="str">
        <f t="shared" si="13"/>
        <v>app1</v>
      </c>
      <c r="AE8" s="133" t="str">
        <f t="shared" si="13"/>
        <v>app1</v>
      </c>
      <c r="AF8" s="133" t="str">
        <f t="shared" si="13"/>
        <v>app1</v>
      </c>
      <c r="AM8" s="1" t="s">
        <v>37</v>
      </c>
      <c r="AN8" s="1" t="s">
        <v>38</v>
      </c>
      <c r="AO8" s="1" t="s">
        <v>39</v>
      </c>
      <c r="AQ8" s="1" t="s">
        <v>40</v>
      </c>
      <c r="AR8" s="1" t="s">
        <v>39</v>
      </c>
    </row>
    <row r="9" spans="1:46" s="1" customFormat="1" x14ac:dyDescent="0.25">
      <c r="A9" s="25" t="s">
        <v>41</v>
      </c>
      <c r="B9" s="136"/>
      <c r="C9" s="136"/>
      <c r="D9" s="136"/>
      <c r="E9" s="136"/>
      <c r="F9" s="136"/>
      <c r="G9" s="136"/>
      <c r="H9" s="93"/>
      <c r="I9" s="93"/>
      <c r="J9" s="93"/>
      <c r="K9" s="93"/>
      <c r="L9" s="93"/>
      <c r="M9" s="93"/>
      <c r="N9" s="93"/>
      <c r="O9" s="93"/>
      <c r="P9" s="93"/>
      <c r="Q9" s="93"/>
      <c r="R9" s="93"/>
      <c r="S9" s="93"/>
      <c r="T9" s="93"/>
      <c r="U9" s="93"/>
      <c r="V9" s="93"/>
      <c r="W9" s="93"/>
      <c r="X9" s="93"/>
      <c r="Y9" s="93"/>
      <c r="Z9" s="93"/>
      <c r="AA9" s="93"/>
      <c r="AB9" s="93"/>
      <c r="AC9" s="93"/>
      <c r="AD9" s="93"/>
      <c r="AE9" s="93"/>
      <c r="AF9" s="93"/>
      <c r="AG9" s="93"/>
      <c r="AS9" s="1" t="s">
        <v>42</v>
      </c>
    </row>
    <row r="10" spans="1:46" s="1" customFormat="1" x14ac:dyDescent="0.25">
      <c r="A10" s="25" t="s">
        <v>43</v>
      </c>
      <c r="B10" s="133" t="s">
        <v>44</v>
      </c>
      <c r="C10" s="133" t="s">
        <v>44</v>
      </c>
      <c r="D10" s="133" t="s">
        <v>44</v>
      </c>
      <c r="E10" s="133" t="s">
        <v>44</v>
      </c>
      <c r="F10" s="133" t="s">
        <v>44</v>
      </c>
      <c r="G10" s="133" t="s">
        <v>44</v>
      </c>
      <c r="H10" s="25" t="s">
        <v>44</v>
      </c>
      <c r="I10" s="25" t="s">
        <v>44</v>
      </c>
      <c r="J10" s="25" t="s">
        <v>44</v>
      </c>
      <c r="K10" s="25" t="s">
        <v>44</v>
      </c>
      <c r="L10" s="25" t="s">
        <v>44</v>
      </c>
      <c r="M10" s="25" t="s">
        <v>44</v>
      </c>
      <c r="N10" s="25" t="s">
        <v>44</v>
      </c>
      <c r="O10" s="25" t="s">
        <v>44</v>
      </c>
      <c r="P10" s="25" t="s">
        <v>44</v>
      </c>
      <c r="Q10" s="25" t="s">
        <v>44</v>
      </c>
      <c r="R10" s="25" t="s">
        <v>44</v>
      </c>
      <c r="S10" s="25" t="s">
        <v>44</v>
      </c>
      <c r="T10" s="25" t="s">
        <v>44</v>
      </c>
      <c r="U10" s="25" t="s">
        <v>44</v>
      </c>
      <c r="V10" s="25" t="s">
        <v>44</v>
      </c>
      <c r="W10" s="25" t="s">
        <v>44</v>
      </c>
      <c r="X10" s="25" t="s">
        <v>44</v>
      </c>
      <c r="Y10" s="25" t="s">
        <v>44</v>
      </c>
      <c r="Z10" s="25" t="s">
        <v>44</v>
      </c>
      <c r="AA10" s="25" t="s">
        <v>44</v>
      </c>
      <c r="AB10" s="25" t="s">
        <v>44</v>
      </c>
      <c r="AC10" s="25" t="s">
        <v>44</v>
      </c>
      <c r="AD10" s="25" t="s">
        <v>44</v>
      </c>
      <c r="AE10" s="25" t="s">
        <v>44</v>
      </c>
      <c r="AF10" s="25" t="s">
        <v>44</v>
      </c>
      <c r="AG10" s="25" t="s">
        <v>44</v>
      </c>
      <c r="AH10" s="25" t="s">
        <v>44</v>
      </c>
      <c r="AI10" s="25" t="s">
        <v>44</v>
      </c>
      <c r="AJ10" s="25" t="s">
        <v>44</v>
      </c>
      <c r="AK10" s="25" t="s">
        <v>44</v>
      </c>
      <c r="AL10" s="25" t="s">
        <v>44</v>
      </c>
      <c r="AM10" s="25" t="s">
        <v>44</v>
      </c>
      <c r="AN10" s="25" t="s">
        <v>44</v>
      </c>
      <c r="AO10" s="25" t="s">
        <v>44</v>
      </c>
      <c r="AP10" s="25" t="s">
        <v>44</v>
      </c>
      <c r="AQ10" s="1" t="s">
        <v>44</v>
      </c>
      <c r="AR10" s="1" t="s">
        <v>44</v>
      </c>
      <c r="AS10" s="1" t="s">
        <v>13</v>
      </c>
    </row>
    <row r="11" spans="1:46" s="86" customFormat="1" x14ac:dyDescent="0.25">
      <c r="B11" s="137"/>
      <c r="C11" s="137"/>
      <c r="D11" s="137"/>
      <c r="E11" s="137"/>
      <c r="F11" s="137"/>
      <c r="G11" s="137"/>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row>
    <row r="12" spans="1:46" s="1" customFormat="1" x14ac:dyDescent="0.25">
      <c r="A12" s="47" t="s">
        <v>45</v>
      </c>
      <c r="B12" s="133" t="s">
        <v>46</v>
      </c>
      <c r="C12" s="133" t="s">
        <v>46</v>
      </c>
      <c r="D12" s="133" t="s">
        <v>46</v>
      </c>
      <c r="E12" s="133" t="s">
        <v>46</v>
      </c>
      <c r="F12" s="133" t="s">
        <v>46</v>
      </c>
      <c r="G12" s="133" t="s">
        <v>46</v>
      </c>
      <c r="H12" s="1" t="s">
        <v>46</v>
      </c>
      <c r="I12" s="1" t="s">
        <v>46</v>
      </c>
      <c r="J12" s="1" t="s">
        <v>46</v>
      </c>
      <c r="K12" s="1" t="s">
        <v>46</v>
      </c>
      <c r="L12" s="1" t="s">
        <v>46</v>
      </c>
      <c r="M12" s="1" t="s">
        <v>46</v>
      </c>
      <c r="N12" s="1" t="s">
        <v>46</v>
      </c>
      <c r="O12" s="1" t="s">
        <v>46</v>
      </c>
      <c r="P12" s="1" t="s">
        <v>46</v>
      </c>
      <c r="Q12" s="1" t="s">
        <v>46</v>
      </c>
      <c r="R12" s="1" t="s">
        <v>46</v>
      </c>
      <c r="S12" s="1" t="s">
        <v>46</v>
      </c>
      <c r="T12" s="1" t="s">
        <v>46</v>
      </c>
      <c r="U12" s="1" t="s">
        <v>46</v>
      </c>
      <c r="V12" s="1" t="s">
        <v>46</v>
      </c>
      <c r="W12" s="1" t="s">
        <v>46</v>
      </c>
      <c r="X12" s="1" t="s">
        <v>46</v>
      </c>
      <c r="Y12" s="1" t="s">
        <v>46</v>
      </c>
      <c r="Z12" s="1" t="s">
        <v>46</v>
      </c>
      <c r="AA12" s="1" t="s">
        <v>46</v>
      </c>
      <c r="AB12" s="1" t="s">
        <v>46</v>
      </c>
      <c r="AC12" s="1" t="s">
        <v>46</v>
      </c>
      <c r="AD12" s="1" t="s">
        <v>46</v>
      </c>
      <c r="AE12" s="1" t="s">
        <v>46</v>
      </c>
      <c r="AF12" s="1" t="s">
        <v>46</v>
      </c>
      <c r="AG12" s="1" t="s">
        <v>46</v>
      </c>
      <c r="AH12" s="1" t="s">
        <v>46</v>
      </c>
      <c r="AI12" s="1" t="s">
        <v>46</v>
      </c>
      <c r="AJ12" s="1" t="s">
        <v>46</v>
      </c>
      <c r="AK12" s="1" t="s">
        <v>46</v>
      </c>
      <c r="AL12" s="1" t="s">
        <v>46</v>
      </c>
      <c r="AM12" s="1" t="s">
        <v>46</v>
      </c>
      <c r="AN12" s="1" t="s">
        <v>46</v>
      </c>
      <c r="AO12" s="1" t="s">
        <v>46</v>
      </c>
      <c r="AP12" s="1" t="s">
        <v>46</v>
      </c>
      <c r="AQ12" s="1" t="s">
        <v>46</v>
      </c>
      <c r="AR12" s="1" t="s">
        <v>46</v>
      </c>
    </row>
    <row r="13" spans="1:46" s="1" customFormat="1" x14ac:dyDescent="0.25">
      <c r="A13" s="1" t="s">
        <v>47</v>
      </c>
      <c r="B13" s="136" t="s">
        <v>48</v>
      </c>
      <c r="C13" s="136" t="s">
        <v>48</v>
      </c>
      <c r="D13" s="136" t="s">
        <v>48</v>
      </c>
      <c r="E13" s="136" t="s">
        <v>48</v>
      </c>
      <c r="F13" s="136" t="s">
        <v>48</v>
      </c>
      <c r="G13" s="136" t="s">
        <v>48</v>
      </c>
      <c r="H13" t="s">
        <v>48</v>
      </c>
      <c r="I13" t="s">
        <v>48</v>
      </c>
      <c r="J13" t="s">
        <v>48</v>
      </c>
      <c r="K13" t="s">
        <v>48</v>
      </c>
      <c r="L13" t="s">
        <v>48</v>
      </c>
      <c r="M13" t="s">
        <v>48</v>
      </c>
      <c r="N13" t="s">
        <v>48</v>
      </c>
      <c r="O13" t="s">
        <v>48</v>
      </c>
      <c r="P13" t="s">
        <v>48</v>
      </c>
      <c r="Q13" t="s">
        <v>48</v>
      </c>
      <c r="R13" t="s">
        <v>48</v>
      </c>
      <c r="S13" t="s">
        <v>48</v>
      </c>
      <c r="T13" t="s">
        <v>48</v>
      </c>
      <c r="U13" t="s">
        <v>48</v>
      </c>
      <c r="V13" t="s">
        <v>48</v>
      </c>
      <c r="W13" t="s">
        <v>48</v>
      </c>
      <c r="X13" t="s">
        <v>48</v>
      </c>
      <c r="Y13" t="s">
        <v>48</v>
      </c>
      <c r="Z13" t="s">
        <v>48</v>
      </c>
      <c r="AA13" t="s">
        <v>48</v>
      </c>
      <c r="AB13" t="s">
        <v>48</v>
      </c>
      <c r="AC13" t="s">
        <v>48</v>
      </c>
      <c r="AD13" t="s">
        <v>48</v>
      </c>
      <c r="AE13" t="s">
        <v>48</v>
      </c>
      <c r="AF13" t="s">
        <v>48</v>
      </c>
      <c r="AG13" t="s">
        <v>40</v>
      </c>
      <c r="AH13" t="s">
        <v>49</v>
      </c>
      <c r="AI13" t="s">
        <v>50</v>
      </c>
      <c r="AJ13" t="s">
        <v>42</v>
      </c>
      <c r="AK13" t="s">
        <v>51</v>
      </c>
      <c r="AL13" t="s">
        <v>52</v>
      </c>
      <c r="AM13" t="s">
        <v>37</v>
      </c>
      <c r="AN13" t="s">
        <v>38</v>
      </c>
      <c r="AO13" t="s">
        <v>39</v>
      </c>
      <c r="AP13" s="1" t="s">
        <v>53</v>
      </c>
      <c r="AQ13" t="s">
        <v>40</v>
      </c>
      <c r="AR13" s="1" t="s">
        <v>39</v>
      </c>
      <c r="AS13" s="1" t="s">
        <v>54</v>
      </c>
    </row>
    <row r="14" spans="1:46" s="1" customFormat="1" ht="15" customHeight="1" x14ac:dyDescent="0.25">
      <c r="A14" s="49" t="s">
        <v>55</v>
      </c>
      <c r="B14" s="133" t="s">
        <v>56</v>
      </c>
      <c r="C14" s="133" t="s">
        <v>56</v>
      </c>
      <c r="D14" s="133" t="s">
        <v>56</v>
      </c>
      <c r="E14" s="133" t="s">
        <v>56</v>
      </c>
      <c r="F14" s="133" t="s">
        <v>56</v>
      </c>
      <c r="G14" s="133" t="s">
        <v>56</v>
      </c>
      <c r="H14" s="1" t="s">
        <v>56</v>
      </c>
      <c r="I14" s="1" t="s">
        <v>56</v>
      </c>
      <c r="J14" s="1" t="s">
        <v>56</v>
      </c>
      <c r="K14" s="1" t="s">
        <v>56</v>
      </c>
      <c r="L14" s="1" t="s">
        <v>56</v>
      </c>
      <c r="M14" s="1" t="s">
        <v>56</v>
      </c>
      <c r="N14" s="1" t="s">
        <v>56</v>
      </c>
      <c r="O14" s="1" t="s">
        <v>56</v>
      </c>
      <c r="P14" s="1" t="s">
        <v>56</v>
      </c>
      <c r="Q14" s="1" t="s">
        <v>56</v>
      </c>
      <c r="R14" s="1" t="s">
        <v>56</v>
      </c>
      <c r="S14" s="1" t="s">
        <v>56</v>
      </c>
      <c r="T14" s="1" t="s">
        <v>56</v>
      </c>
      <c r="U14" s="1" t="s">
        <v>56</v>
      </c>
      <c r="V14" s="1" t="s">
        <v>56</v>
      </c>
      <c r="W14" s="1" t="s">
        <v>56</v>
      </c>
      <c r="X14" s="1" t="s">
        <v>56</v>
      </c>
      <c r="Y14" s="1" t="s">
        <v>56</v>
      </c>
      <c r="Z14" s="1" t="s">
        <v>56</v>
      </c>
      <c r="AA14" s="1" t="s">
        <v>56</v>
      </c>
      <c r="AB14" s="1" t="s">
        <v>56</v>
      </c>
      <c r="AC14" s="1" t="s">
        <v>56</v>
      </c>
      <c r="AD14" s="1" t="s">
        <v>56</v>
      </c>
      <c r="AE14" s="1" t="s">
        <v>56</v>
      </c>
      <c r="AF14" s="1" t="s">
        <v>56</v>
      </c>
      <c r="AG14" s="1" t="s">
        <v>56</v>
      </c>
      <c r="AH14" s="1" t="s">
        <v>57</v>
      </c>
      <c r="AI14" s="1" t="s">
        <v>56</v>
      </c>
      <c r="AJ14" s="1" t="s">
        <v>56</v>
      </c>
      <c r="AK14" s="1" t="s">
        <v>56</v>
      </c>
      <c r="AL14" s="1" t="s">
        <v>56</v>
      </c>
      <c r="AM14" s="1" t="s">
        <v>57</v>
      </c>
      <c r="AN14" s="1" t="s">
        <v>57</v>
      </c>
      <c r="AO14" s="1" t="s">
        <v>57</v>
      </c>
      <c r="AP14" s="1" t="s">
        <v>57</v>
      </c>
      <c r="AQ14" s="1" t="s">
        <v>56</v>
      </c>
      <c r="AR14" s="1" t="s">
        <v>57</v>
      </c>
      <c r="AS14" s="1" t="s">
        <v>56</v>
      </c>
    </row>
    <row r="15" spans="1:46" s="98" customFormat="1" x14ac:dyDescent="0.25">
      <c r="A15" s="98" t="s">
        <v>58</v>
      </c>
      <c r="B15" s="138"/>
      <c r="C15" s="138"/>
      <c r="D15" s="138"/>
      <c r="E15" s="138"/>
      <c r="F15" s="138"/>
      <c r="G15" s="138"/>
    </row>
    <row r="16" spans="1:46" s="1" customFormat="1" x14ac:dyDescent="0.25">
      <c r="A16" s="48" t="s">
        <v>59</v>
      </c>
      <c r="B16" s="133"/>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t="s">
        <v>60</v>
      </c>
      <c r="AH16" s="2" t="s">
        <v>60</v>
      </c>
      <c r="AI16" s="2"/>
      <c r="AJ16" s="2"/>
      <c r="AK16" s="2" t="s">
        <v>60</v>
      </c>
      <c r="AL16" s="2" t="s">
        <v>60</v>
      </c>
      <c r="AM16" s="2" t="s">
        <v>60</v>
      </c>
      <c r="AN16" s="2" t="s">
        <v>60</v>
      </c>
      <c r="AO16" s="2" t="s">
        <v>60</v>
      </c>
      <c r="AP16" s="2" t="s">
        <v>61</v>
      </c>
      <c r="AQ16" s="2" t="s">
        <v>60</v>
      </c>
      <c r="AR16" s="2" t="s">
        <v>60</v>
      </c>
    </row>
    <row r="17" spans="1:44" s="1" customFormat="1" x14ac:dyDescent="0.25">
      <c r="A17" s="48" t="s">
        <v>62</v>
      </c>
      <c r="B17" s="133"/>
      <c r="AG17" s="1" t="s">
        <v>63</v>
      </c>
      <c r="AH17" s="1" t="s">
        <v>63</v>
      </c>
      <c r="AK17" s="1" t="s">
        <v>63</v>
      </c>
      <c r="AL17" s="1" t="s">
        <v>63</v>
      </c>
      <c r="AM17" s="1" t="s">
        <v>63</v>
      </c>
      <c r="AN17" s="1" t="s">
        <v>63</v>
      </c>
      <c r="AO17" s="1" t="s">
        <v>63</v>
      </c>
      <c r="AP17" s="1" t="s">
        <v>64</v>
      </c>
      <c r="AQ17" s="1" t="s">
        <v>63</v>
      </c>
      <c r="AR17" s="1" t="s">
        <v>63</v>
      </c>
    </row>
    <row r="18" spans="1:44" s="1" customFormat="1" x14ac:dyDescent="0.25">
      <c r="A18" s="48" t="s">
        <v>65</v>
      </c>
      <c r="B18" s="133"/>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t="s">
        <v>66</v>
      </c>
      <c r="AH18" s="2" t="s">
        <v>66</v>
      </c>
      <c r="AI18" s="2"/>
      <c r="AJ18" s="2"/>
      <c r="AK18" s="2" t="s">
        <v>66</v>
      </c>
      <c r="AL18" s="2" t="s">
        <v>66</v>
      </c>
      <c r="AM18" s="2" t="s">
        <v>66</v>
      </c>
      <c r="AN18" s="2" t="s">
        <v>66</v>
      </c>
      <c r="AO18" s="2" t="s">
        <v>66</v>
      </c>
      <c r="AP18" s="2" t="s">
        <v>67</v>
      </c>
      <c r="AQ18" s="2" t="s">
        <v>66</v>
      </c>
      <c r="AR18" s="2" t="s">
        <v>66</v>
      </c>
    </row>
    <row r="19" spans="1:44" s="1" customFormat="1" x14ac:dyDescent="0.25">
      <c r="A19" s="48" t="s">
        <v>68</v>
      </c>
      <c r="B19" s="136"/>
      <c r="C19" t="s">
        <v>63</v>
      </c>
      <c r="D19" t="s">
        <v>63</v>
      </c>
      <c r="E19" t="s">
        <v>63</v>
      </c>
      <c r="F19" t="s">
        <v>63</v>
      </c>
      <c r="G19" t="s">
        <v>63</v>
      </c>
      <c r="H19" t="s">
        <v>63</v>
      </c>
      <c r="I19" t="s">
        <v>63</v>
      </c>
      <c r="J19" t="s">
        <v>63</v>
      </c>
      <c r="K19" t="s">
        <v>63</v>
      </c>
      <c r="L19" t="s">
        <v>63</v>
      </c>
      <c r="M19" t="s">
        <v>63</v>
      </c>
      <c r="N19" t="s">
        <v>63</v>
      </c>
      <c r="O19" t="s">
        <v>63</v>
      </c>
      <c r="P19" t="s">
        <v>63</v>
      </c>
      <c r="Q19" t="s">
        <v>63</v>
      </c>
      <c r="R19" t="s">
        <v>63</v>
      </c>
      <c r="S19" t="s">
        <v>63</v>
      </c>
      <c r="T19" t="s">
        <v>63</v>
      </c>
      <c r="U19" t="s">
        <v>63</v>
      </c>
      <c r="V19" t="s">
        <v>63</v>
      </c>
      <c r="W19" t="s">
        <v>63</v>
      </c>
      <c r="X19" t="s">
        <v>63</v>
      </c>
      <c r="Y19" t="s">
        <v>63</v>
      </c>
      <c r="Z19" t="s">
        <v>63</v>
      </c>
      <c r="AA19" t="s">
        <v>63</v>
      </c>
      <c r="AB19" t="s">
        <v>63</v>
      </c>
      <c r="AC19" t="s">
        <v>63</v>
      </c>
      <c r="AD19" t="s">
        <v>63</v>
      </c>
      <c r="AE19" t="s">
        <v>63</v>
      </c>
      <c r="AF19" t="s">
        <v>63</v>
      </c>
      <c r="AG19" s="1" t="s">
        <v>69</v>
      </c>
      <c r="AI19" s="1" t="s">
        <v>69</v>
      </c>
      <c r="AJ19" t="s">
        <v>63</v>
      </c>
      <c r="AK19" s="1" t="s">
        <v>70</v>
      </c>
      <c r="AL19" s="1" t="s">
        <v>71</v>
      </c>
      <c r="AM19" s="1" t="s">
        <v>69</v>
      </c>
      <c r="AN19" s="1" t="s">
        <v>69</v>
      </c>
      <c r="AO19" s="1" t="s">
        <v>69</v>
      </c>
      <c r="AQ19" s="1" t="s">
        <v>69</v>
      </c>
      <c r="AR19" s="1" t="s">
        <v>69</v>
      </c>
    </row>
    <row r="20" spans="1:44" s="1" customFormat="1" x14ac:dyDescent="0.25">
      <c r="A20" s="48" t="s">
        <v>72</v>
      </c>
      <c r="B20" s="133"/>
      <c r="C20" s="2" t="s">
        <v>73</v>
      </c>
      <c r="D20" s="2" t="s">
        <v>73</v>
      </c>
      <c r="E20" s="2" t="s">
        <v>73</v>
      </c>
      <c r="F20" s="2" t="s">
        <v>73</v>
      </c>
      <c r="G20" s="2" t="s">
        <v>73</v>
      </c>
      <c r="H20" s="2" t="s">
        <v>73</v>
      </c>
      <c r="I20" s="2" t="s">
        <v>73</v>
      </c>
      <c r="J20" s="2" t="s">
        <v>73</v>
      </c>
      <c r="K20" s="2" t="s">
        <v>73</v>
      </c>
      <c r="L20" s="2" t="s">
        <v>73</v>
      </c>
      <c r="M20" s="2" t="s">
        <v>73</v>
      </c>
      <c r="N20" s="2" t="s">
        <v>73</v>
      </c>
      <c r="O20" s="2" t="s">
        <v>73</v>
      </c>
      <c r="P20" s="2" t="s">
        <v>73</v>
      </c>
      <c r="Q20" s="2" t="s">
        <v>73</v>
      </c>
      <c r="R20" s="2" t="s">
        <v>73</v>
      </c>
      <c r="S20" s="2" t="s">
        <v>73</v>
      </c>
      <c r="T20" s="2" t="s">
        <v>73</v>
      </c>
      <c r="U20" s="2" t="s">
        <v>73</v>
      </c>
      <c r="V20" s="2" t="s">
        <v>73</v>
      </c>
      <c r="W20" s="2" t="s">
        <v>73</v>
      </c>
      <c r="X20" s="2" t="s">
        <v>73</v>
      </c>
      <c r="Y20" s="2" t="s">
        <v>73</v>
      </c>
      <c r="Z20" s="2" t="s">
        <v>73</v>
      </c>
      <c r="AA20" s="2" t="s">
        <v>73</v>
      </c>
      <c r="AB20" s="2" t="s">
        <v>73</v>
      </c>
      <c r="AC20" s="2" t="s">
        <v>73</v>
      </c>
      <c r="AD20" s="2" t="s">
        <v>73</v>
      </c>
      <c r="AE20" s="2" t="s">
        <v>73</v>
      </c>
      <c r="AF20" s="2" t="s">
        <v>73</v>
      </c>
      <c r="AG20" s="2" t="s">
        <v>74</v>
      </c>
      <c r="AH20" s="2"/>
      <c r="AI20" s="2" t="s">
        <v>74</v>
      </c>
      <c r="AJ20" s="2" t="s">
        <v>73</v>
      </c>
      <c r="AK20" s="2" t="s">
        <v>74</v>
      </c>
      <c r="AL20" s="2" t="s">
        <v>74</v>
      </c>
      <c r="AM20" s="2" t="s">
        <v>74</v>
      </c>
      <c r="AN20" s="2" t="s">
        <v>74</v>
      </c>
      <c r="AO20" s="2" t="s">
        <v>74</v>
      </c>
      <c r="AQ20" s="2" t="s">
        <v>74</v>
      </c>
      <c r="AR20" s="2" t="s">
        <v>74</v>
      </c>
    </row>
    <row r="21" spans="1:44" s="1" customFormat="1" x14ac:dyDescent="0.25">
      <c r="A21" s="48" t="s">
        <v>75</v>
      </c>
      <c r="B21"/>
      <c r="C21" t="s">
        <v>76</v>
      </c>
      <c r="D21" t="s">
        <v>76</v>
      </c>
      <c r="E21" t="s">
        <v>76</v>
      </c>
      <c r="F21" t="s">
        <v>76</v>
      </c>
      <c r="G21" t="s">
        <v>76</v>
      </c>
      <c r="H21" t="s">
        <v>76</v>
      </c>
      <c r="I21" t="s">
        <v>76</v>
      </c>
      <c r="J21" t="s">
        <v>76</v>
      </c>
      <c r="K21" t="s">
        <v>76</v>
      </c>
      <c r="L21" t="s">
        <v>76</v>
      </c>
      <c r="M21" t="s">
        <v>76</v>
      </c>
      <c r="N21" t="s">
        <v>76</v>
      </c>
      <c r="O21" t="s">
        <v>76</v>
      </c>
      <c r="P21" t="s">
        <v>76</v>
      </c>
      <c r="Q21" t="s">
        <v>76</v>
      </c>
      <c r="R21" t="s">
        <v>76</v>
      </c>
      <c r="S21" t="s">
        <v>76</v>
      </c>
      <c r="T21" t="s">
        <v>76</v>
      </c>
      <c r="U21" t="s">
        <v>76</v>
      </c>
      <c r="V21" t="s">
        <v>76</v>
      </c>
      <c r="W21" t="s">
        <v>76</v>
      </c>
      <c r="X21" t="s">
        <v>76</v>
      </c>
      <c r="Y21" t="s">
        <v>76</v>
      </c>
      <c r="Z21" t="s">
        <v>76</v>
      </c>
      <c r="AA21" t="s">
        <v>76</v>
      </c>
      <c r="AB21" t="s">
        <v>76</v>
      </c>
      <c r="AC21" t="s">
        <v>76</v>
      </c>
      <c r="AD21" t="s">
        <v>76</v>
      </c>
      <c r="AE21" t="s">
        <v>76</v>
      </c>
      <c r="AF21" t="s">
        <v>76</v>
      </c>
      <c r="AG21" s="1" t="s">
        <v>76</v>
      </c>
      <c r="AI21" s="1" t="s">
        <v>76</v>
      </c>
      <c r="AJ21" t="s">
        <v>76</v>
      </c>
      <c r="AK21" s="1" t="s">
        <v>76</v>
      </c>
      <c r="AL21" s="1" t="s">
        <v>76</v>
      </c>
      <c r="AM21" s="1" t="s">
        <v>76</v>
      </c>
      <c r="AN21" s="1" t="s">
        <v>76</v>
      </c>
      <c r="AO21" s="1" t="s">
        <v>76</v>
      </c>
      <c r="AQ21" s="1" t="s">
        <v>76</v>
      </c>
      <c r="AR21" s="1" t="s">
        <v>76</v>
      </c>
    </row>
    <row r="22" spans="1:44" s="1" customFormat="1" x14ac:dyDescent="0.25">
      <c r="A22" s="1" t="s">
        <v>77</v>
      </c>
      <c r="B22" s="133"/>
      <c r="C22" s="60">
        <v>45923</v>
      </c>
      <c r="D22" s="60">
        <v>45923</v>
      </c>
      <c r="E22" s="60">
        <v>45923</v>
      </c>
      <c r="F22" s="60">
        <v>45923</v>
      </c>
      <c r="G22" s="60">
        <v>45923</v>
      </c>
      <c r="H22" s="60">
        <v>45923</v>
      </c>
      <c r="I22" s="60">
        <v>45923</v>
      </c>
      <c r="J22" s="60">
        <v>45923</v>
      </c>
      <c r="K22" s="60">
        <v>45923</v>
      </c>
      <c r="L22" s="60">
        <v>45923</v>
      </c>
      <c r="M22" s="60">
        <v>45923</v>
      </c>
      <c r="N22" s="60">
        <v>45923</v>
      </c>
      <c r="O22" s="60">
        <v>45923</v>
      </c>
      <c r="P22" s="60">
        <v>45923</v>
      </c>
      <c r="Q22" s="60">
        <v>45923</v>
      </c>
      <c r="R22" s="60">
        <v>45923</v>
      </c>
      <c r="S22" s="60">
        <v>45923</v>
      </c>
      <c r="T22" s="60">
        <v>45923</v>
      </c>
      <c r="U22" s="60">
        <v>45923</v>
      </c>
      <c r="V22" s="60">
        <v>45923</v>
      </c>
      <c r="W22" s="60">
        <v>45923</v>
      </c>
      <c r="X22" s="60">
        <v>45923</v>
      </c>
      <c r="Y22" s="60">
        <v>45923</v>
      </c>
      <c r="Z22" s="60">
        <v>45923</v>
      </c>
      <c r="AA22" s="60">
        <v>45923</v>
      </c>
      <c r="AB22" s="60">
        <v>45923</v>
      </c>
      <c r="AC22" s="60">
        <v>45923</v>
      </c>
      <c r="AD22" s="60">
        <v>45923</v>
      </c>
      <c r="AE22" s="60">
        <v>45923</v>
      </c>
      <c r="AF22" s="60">
        <v>45923</v>
      </c>
      <c r="AG22" s="60"/>
      <c r="AH22" s="60"/>
      <c r="AI22" s="60"/>
      <c r="AJ22" s="60">
        <v>45923</v>
      </c>
      <c r="AK22" s="60"/>
      <c r="AL22" s="60"/>
      <c r="AM22" s="60"/>
      <c r="AN22" s="60"/>
      <c r="AO22" s="60"/>
      <c r="AQ22" s="60"/>
      <c r="AR22" s="60"/>
    </row>
    <row r="23" spans="1:44" s="1" customFormat="1" x14ac:dyDescent="0.25">
      <c r="A23" s="48" t="s">
        <v>78</v>
      </c>
      <c r="B23" s="133"/>
      <c r="C23" s="1" t="s">
        <v>79</v>
      </c>
      <c r="D23" s="1" t="s">
        <v>79</v>
      </c>
      <c r="E23" s="1" t="s">
        <v>79</v>
      </c>
      <c r="F23" s="1" t="s">
        <v>79</v>
      </c>
      <c r="G23" s="1" t="s">
        <v>79</v>
      </c>
      <c r="H23" s="1" t="s">
        <v>79</v>
      </c>
      <c r="I23" s="1" t="s">
        <v>79</v>
      </c>
      <c r="J23" s="1" t="s">
        <v>79</v>
      </c>
      <c r="K23" s="1" t="s">
        <v>79</v>
      </c>
      <c r="L23" s="1" t="s">
        <v>79</v>
      </c>
      <c r="M23" s="1" t="s">
        <v>79</v>
      </c>
      <c r="N23" s="1" t="s">
        <v>79</v>
      </c>
      <c r="O23" s="1" t="s">
        <v>79</v>
      </c>
      <c r="P23" s="1" t="s">
        <v>79</v>
      </c>
      <c r="Q23" s="1" t="s">
        <v>79</v>
      </c>
      <c r="R23" s="1" t="s">
        <v>79</v>
      </c>
      <c r="S23" s="1" t="s">
        <v>79</v>
      </c>
      <c r="T23" s="1" t="s">
        <v>79</v>
      </c>
      <c r="U23" s="1" t="s">
        <v>79</v>
      </c>
      <c r="V23" s="1" t="s">
        <v>79</v>
      </c>
      <c r="W23" s="1" t="s">
        <v>79</v>
      </c>
      <c r="X23" s="1" t="s">
        <v>79</v>
      </c>
      <c r="Y23" s="1" t="s">
        <v>79</v>
      </c>
      <c r="Z23" s="1" t="s">
        <v>79</v>
      </c>
      <c r="AA23" s="1" t="s">
        <v>79</v>
      </c>
      <c r="AB23" s="1" t="s">
        <v>79</v>
      </c>
      <c r="AC23" s="1" t="s">
        <v>79</v>
      </c>
      <c r="AD23" s="1" t="s">
        <v>79</v>
      </c>
      <c r="AE23" s="1" t="s">
        <v>79</v>
      </c>
      <c r="AF23" s="1" t="s">
        <v>79</v>
      </c>
      <c r="AG23" s="1" t="s">
        <v>80</v>
      </c>
      <c r="AI23" s="1" t="s">
        <v>80</v>
      </c>
      <c r="AJ23" s="1" t="s">
        <v>80</v>
      </c>
      <c r="AK23" s="1" t="s">
        <v>79</v>
      </c>
      <c r="AL23" s="1" t="s">
        <v>80</v>
      </c>
      <c r="AM23" s="1" t="s">
        <v>80</v>
      </c>
      <c r="AN23" s="1" t="s">
        <v>80</v>
      </c>
      <c r="AO23" s="1" t="s">
        <v>80</v>
      </c>
      <c r="AQ23" s="1" t="s">
        <v>80</v>
      </c>
      <c r="AR23" s="1" t="s">
        <v>80</v>
      </c>
    </row>
    <row r="24" spans="1:44" s="1" customFormat="1" x14ac:dyDescent="0.25">
      <c r="A24" s="48" t="s">
        <v>81</v>
      </c>
      <c r="B24" s="133"/>
      <c r="C24" s="2" t="s">
        <v>82</v>
      </c>
      <c r="D24" s="2" t="s">
        <v>82</v>
      </c>
      <c r="E24" s="2" t="s">
        <v>82</v>
      </c>
      <c r="F24" s="2" t="s">
        <v>82</v>
      </c>
      <c r="G24" s="2" t="s">
        <v>82</v>
      </c>
      <c r="H24" s="2" t="s">
        <v>82</v>
      </c>
      <c r="I24" s="2" t="s">
        <v>82</v>
      </c>
      <c r="J24" s="2" t="s">
        <v>82</v>
      </c>
      <c r="K24" s="2" t="s">
        <v>82</v>
      </c>
      <c r="L24" s="2" t="s">
        <v>82</v>
      </c>
      <c r="M24" s="2" t="s">
        <v>82</v>
      </c>
      <c r="N24" s="2" t="s">
        <v>82</v>
      </c>
      <c r="O24" s="2" t="s">
        <v>82</v>
      </c>
      <c r="P24" s="2" t="s">
        <v>82</v>
      </c>
      <c r="Q24" s="2" t="s">
        <v>82</v>
      </c>
      <c r="R24" s="2" t="s">
        <v>82</v>
      </c>
      <c r="S24" s="2" t="s">
        <v>82</v>
      </c>
      <c r="T24" s="2" t="s">
        <v>82</v>
      </c>
      <c r="U24" s="2" t="s">
        <v>82</v>
      </c>
      <c r="V24" s="2" t="s">
        <v>82</v>
      </c>
      <c r="W24" s="2" t="s">
        <v>82</v>
      </c>
      <c r="X24" s="2" t="s">
        <v>82</v>
      </c>
      <c r="Y24" s="2" t="s">
        <v>82</v>
      </c>
      <c r="Z24" s="2" t="s">
        <v>82</v>
      </c>
      <c r="AA24" s="2" t="s">
        <v>82</v>
      </c>
      <c r="AB24" s="2" t="s">
        <v>82</v>
      </c>
      <c r="AC24" s="2" t="s">
        <v>82</v>
      </c>
      <c r="AD24" s="2" t="s">
        <v>82</v>
      </c>
      <c r="AE24" s="2" t="s">
        <v>82</v>
      </c>
      <c r="AF24" s="2" t="s">
        <v>82</v>
      </c>
      <c r="AG24" s="2" t="s">
        <v>83</v>
      </c>
      <c r="AH24" s="2"/>
      <c r="AI24" s="2" t="s">
        <v>83</v>
      </c>
      <c r="AJ24" s="2" t="s">
        <v>82</v>
      </c>
      <c r="AK24" s="2" t="s">
        <v>83</v>
      </c>
      <c r="AL24" s="2" t="s">
        <v>83</v>
      </c>
      <c r="AM24" s="2" t="s">
        <v>83</v>
      </c>
      <c r="AN24" s="2" t="s">
        <v>83</v>
      </c>
      <c r="AO24" s="2" t="s">
        <v>83</v>
      </c>
      <c r="AQ24" s="2" t="s">
        <v>83</v>
      </c>
      <c r="AR24" s="2" t="s">
        <v>83</v>
      </c>
    </row>
    <row r="25" spans="1:44" s="1" customFormat="1" x14ac:dyDescent="0.25">
      <c r="A25" s="47" t="s">
        <v>84</v>
      </c>
      <c r="B25" s="133"/>
      <c r="C25" s="1" t="s">
        <v>85</v>
      </c>
      <c r="D25" s="1" t="s">
        <v>85</v>
      </c>
      <c r="E25" s="1" t="s">
        <v>85</v>
      </c>
      <c r="F25" s="1" t="s">
        <v>85</v>
      </c>
      <c r="G25" s="1" t="s">
        <v>85</v>
      </c>
      <c r="H25" s="1" t="s">
        <v>85</v>
      </c>
      <c r="I25" s="1" t="s">
        <v>85</v>
      </c>
      <c r="J25" s="1" t="s">
        <v>85</v>
      </c>
      <c r="K25" s="1" t="s">
        <v>85</v>
      </c>
      <c r="L25" s="1" t="s">
        <v>85</v>
      </c>
      <c r="M25" s="1" t="s">
        <v>85</v>
      </c>
      <c r="N25" s="1" t="s">
        <v>85</v>
      </c>
      <c r="O25" s="1" t="s">
        <v>85</v>
      </c>
      <c r="P25" s="1" t="s">
        <v>85</v>
      </c>
      <c r="Q25" s="1" t="s">
        <v>85</v>
      </c>
      <c r="R25" s="1" t="s">
        <v>85</v>
      </c>
      <c r="S25" s="1" t="s">
        <v>85</v>
      </c>
      <c r="T25" s="1" t="s">
        <v>85</v>
      </c>
      <c r="U25" s="1" t="s">
        <v>85</v>
      </c>
      <c r="V25" s="1" t="s">
        <v>85</v>
      </c>
      <c r="W25" s="1" t="s">
        <v>85</v>
      </c>
      <c r="X25" s="1" t="s">
        <v>85</v>
      </c>
      <c r="Y25" s="1" t="s">
        <v>85</v>
      </c>
      <c r="Z25" s="1" t="s">
        <v>85</v>
      </c>
      <c r="AA25" s="1" t="s">
        <v>85</v>
      </c>
      <c r="AB25" s="1" t="s">
        <v>85</v>
      </c>
      <c r="AC25" s="1" t="s">
        <v>85</v>
      </c>
      <c r="AD25" s="1" t="s">
        <v>85</v>
      </c>
      <c r="AE25" s="1" t="s">
        <v>85</v>
      </c>
      <c r="AF25" s="1" t="s">
        <v>85</v>
      </c>
      <c r="AG25" s="1" t="s">
        <v>85</v>
      </c>
      <c r="AH25" s="1" t="s">
        <v>85</v>
      </c>
      <c r="AI25" s="1" t="s">
        <v>85</v>
      </c>
      <c r="AJ25" s="1" t="s">
        <v>86</v>
      </c>
      <c r="AK25" s="1" t="s">
        <v>87</v>
      </c>
      <c r="AL25" s="1" t="s">
        <v>88</v>
      </c>
      <c r="AM25" s="1" t="s">
        <v>85</v>
      </c>
      <c r="AN25" s="1" t="s">
        <v>85</v>
      </c>
      <c r="AO25" s="1" t="s">
        <v>85</v>
      </c>
      <c r="AP25" s="1" t="s">
        <v>85</v>
      </c>
      <c r="AQ25" s="1" t="s">
        <v>85</v>
      </c>
      <c r="AR25" s="1" t="s">
        <v>85</v>
      </c>
    </row>
    <row r="26" spans="1:44" s="1" customFormat="1" x14ac:dyDescent="0.25">
      <c r="A26" s="48" t="s">
        <v>89</v>
      </c>
      <c r="B26" s="133"/>
      <c r="C26" s="1" t="s">
        <v>90</v>
      </c>
      <c r="D26" s="1" t="s">
        <v>90</v>
      </c>
      <c r="E26" s="1" t="s">
        <v>90</v>
      </c>
      <c r="F26" s="1" t="s">
        <v>90</v>
      </c>
      <c r="G26" s="1" t="s">
        <v>90</v>
      </c>
      <c r="H26" s="1" t="s">
        <v>90</v>
      </c>
      <c r="I26" s="1" t="s">
        <v>90</v>
      </c>
      <c r="J26" s="1" t="s">
        <v>90</v>
      </c>
      <c r="K26" s="1" t="s">
        <v>90</v>
      </c>
      <c r="L26" s="1" t="s">
        <v>90</v>
      </c>
      <c r="M26" s="1" t="s">
        <v>90</v>
      </c>
      <c r="N26" s="1" t="s">
        <v>90</v>
      </c>
      <c r="O26" s="1" t="s">
        <v>90</v>
      </c>
      <c r="P26" s="1" t="s">
        <v>90</v>
      </c>
      <c r="Q26" s="1" t="s">
        <v>90</v>
      </c>
      <c r="R26" s="1" t="s">
        <v>90</v>
      </c>
      <c r="S26" s="1" t="s">
        <v>90</v>
      </c>
      <c r="T26" s="1" t="s">
        <v>90</v>
      </c>
      <c r="U26" s="1" t="s">
        <v>90</v>
      </c>
      <c r="V26" s="1" t="s">
        <v>90</v>
      </c>
      <c r="W26" s="1" t="s">
        <v>90</v>
      </c>
      <c r="X26" s="1" t="s">
        <v>90</v>
      </c>
      <c r="Y26" s="1" t="s">
        <v>90</v>
      </c>
      <c r="Z26" s="1" t="s">
        <v>90</v>
      </c>
      <c r="AA26" s="1" t="s">
        <v>90</v>
      </c>
      <c r="AB26" s="1" t="s">
        <v>90</v>
      </c>
      <c r="AC26" s="1" t="s">
        <v>90</v>
      </c>
      <c r="AD26" s="1" t="s">
        <v>90</v>
      </c>
      <c r="AE26" s="1" t="s">
        <v>90</v>
      </c>
      <c r="AF26" s="1" t="s">
        <v>90</v>
      </c>
      <c r="AG26" s="1" t="s">
        <v>90</v>
      </c>
      <c r="AI26" s="1" t="s">
        <v>90</v>
      </c>
      <c r="AJ26" s="1" t="s">
        <v>90</v>
      </c>
      <c r="AK26" s="1" t="s">
        <v>90</v>
      </c>
      <c r="AL26" s="1" t="s">
        <v>90</v>
      </c>
      <c r="AM26" s="1" t="s">
        <v>90</v>
      </c>
      <c r="AN26" s="1" t="s">
        <v>90</v>
      </c>
      <c r="AO26" s="1" t="s">
        <v>90</v>
      </c>
      <c r="AQ26" s="1" t="s">
        <v>90</v>
      </c>
      <c r="AR26" s="1" t="s">
        <v>90</v>
      </c>
    </row>
    <row r="27" spans="1:44" s="1" customFormat="1" x14ac:dyDescent="0.25">
      <c r="A27" s="48" t="s">
        <v>91</v>
      </c>
      <c r="B27" s="136"/>
      <c r="C27" s="107" t="s">
        <v>92</v>
      </c>
      <c r="D27" s="107" t="s">
        <v>92</v>
      </c>
      <c r="E27" s="107" t="s">
        <v>92</v>
      </c>
      <c r="F27" s="107" t="s">
        <v>92</v>
      </c>
      <c r="G27" s="107" t="s">
        <v>92</v>
      </c>
      <c r="H27" s="107" t="s">
        <v>92</v>
      </c>
      <c r="I27" s="107" t="s">
        <v>92</v>
      </c>
      <c r="J27" s="107" t="s">
        <v>92</v>
      </c>
      <c r="K27" s="107" t="s">
        <v>92</v>
      </c>
      <c r="L27" s="107" t="s">
        <v>92</v>
      </c>
      <c r="M27" s="107" t="s">
        <v>92</v>
      </c>
      <c r="N27" s="107" t="s">
        <v>92</v>
      </c>
      <c r="O27" s="107" t="s">
        <v>92</v>
      </c>
      <c r="P27" s="107" t="s">
        <v>92</v>
      </c>
      <c r="Q27" s="107" t="s">
        <v>92</v>
      </c>
      <c r="R27" s="107" t="s">
        <v>92</v>
      </c>
      <c r="S27" s="107" t="s">
        <v>92</v>
      </c>
      <c r="T27" s="107" t="s">
        <v>92</v>
      </c>
      <c r="U27" s="107" t="s">
        <v>92</v>
      </c>
      <c r="V27" s="107" t="s">
        <v>92</v>
      </c>
      <c r="W27" s="107" t="s">
        <v>92</v>
      </c>
      <c r="X27" s="107" t="s">
        <v>92</v>
      </c>
      <c r="Y27" s="107" t="s">
        <v>92</v>
      </c>
      <c r="Z27" s="107" t="s">
        <v>92</v>
      </c>
      <c r="AA27" s="107" t="s">
        <v>92</v>
      </c>
      <c r="AB27" s="107" t="s">
        <v>92</v>
      </c>
      <c r="AC27" s="107" t="s">
        <v>92</v>
      </c>
      <c r="AD27" s="107" t="s">
        <v>92</v>
      </c>
      <c r="AE27" s="107" t="s">
        <v>92</v>
      </c>
      <c r="AF27" s="107" t="s">
        <v>92</v>
      </c>
      <c r="AG27" s="60" t="s">
        <v>93</v>
      </c>
      <c r="AH27" s="60"/>
      <c r="AI27" s="60" t="s">
        <v>93</v>
      </c>
      <c r="AJ27" s="107" t="s">
        <v>92</v>
      </c>
      <c r="AK27" s="60" t="s">
        <v>94</v>
      </c>
      <c r="AL27" s="60" t="s">
        <v>95</v>
      </c>
      <c r="AM27" s="60" t="s">
        <v>93</v>
      </c>
      <c r="AN27" s="60" t="s">
        <v>93</v>
      </c>
      <c r="AO27" s="60" t="s">
        <v>93</v>
      </c>
      <c r="AQ27" s="60" t="s">
        <v>93</v>
      </c>
      <c r="AR27" s="60" t="s">
        <v>93</v>
      </c>
    </row>
    <row r="28" spans="1:44" s="1" customFormat="1" x14ac:dyDescent="0.25">
      <c r="A28" s="48" t="s">
        <v>96</v>
      </c>
      <c r="B28" s="136"/>
      <c r="C28" s="4" t="s">
        <v>66</v>
      </c>
      <c r="D28" s="4" t="s">
        <v>66</v>
      </c>
      <c r="E28" s="4" t="s">
        <v>97</v>
      </c>
      <c r="F28" s="4" t="s">
        <v>98</v>
      </c>
      <c r="G28" s="4" t="s">
        <v>99</v>
      </c>
      <c r="H28" s="4" t="s">
        <v>66</v>
      </c>
      <c r="I28" s="4" t="s">
        <v>66</v>
      </c>
      <c r="J28" s="4" t="s">
        <v>66</v>
      </c>
      <c r="K28" s="4" t="s">
        <v>66</v>
      </c>
      <c r="L28" s="4" t="s">
        <v>66</v>
      </c>
      <c r="M28" s="4" t="s">
        <v>66</v>
      </c>
      <c r="N28" s="4" t="s">
        <v>66</v>
      </c>
      <c r="O28" s="4" t="s">
        <v>66</v>
      </c>
      <c r="P28" s="4" t="s">
        <v>66</v>
      </c>
      <c r="Q28" s="4" t="s">
        <v>66</v>
      </c>
      <c r="R28" s="4" t="s">
        <v>66</v>
      </c>
      <c r="S28" s="4" t="s">
        <v>66</v>
      </c>
      <c r="T28" s="4" t="s">
        <v>66</v>
      </c>
      <c r="U28" s="4" t="s">
        <v>66</v>
      </c>
      <c r="V28" s="4" t="s">
        <v>66</v>
      </c>
      <c r="W28" s="4" t="s">
        <v>66</v>
      </c>
      <c r="X28" s="4" t="s">
        <v>66</v>
      </c>
      <c r="Y28" s="4" t="s">
        <v>66</v>
      </c>
      <c r="Z28" s="4" t="s">
        <v>66</v>
      </c>
      <c r="AA28" s="4" t="s">
        <v>66</v>
      </c>
      <c r="AB28" s="4" t="s">
        <v>66</v>
      </c>
      <c r="AC28" s="4" t="s">
        <v>66</v>
      </c>
      <c r="AD28" s="4" t="s">
        <v>66</v>
      </c>
      <c r="AE28" s="4" t="s">
        <v>66</v>
      </c>
      <c r="AF28" s="4" t="s">
        <v>66</v>
      </c>
      <c r="AG28" s="2" t="s">
        <v>100</v>
      </c>
      <c r="AH28" s="2"/>
      <c r="AI28" s="2" t="s">
        <v>100</v>
      </c>
      <c r="AJ28" s="4" t="s">
        <v>66</v>
      </c>
      <c r="AK28" s="2" t="s">
        <v>101</v>
      </c>
      <c r="AL28" s="2" t="s">
        <v>102</v>
      </c>
      <c r="AM28" s="2" t="s">
        <v>100</v>
      </c>
      <c r="AN28" s="2" t="s">
        <v>100</v>
      </c>
      <c r="AO28" s="2" t="s">
        <v>100</v>
      </c>
      <c r="AQ28" s="2" t="s">
        <v>100</v>
      </c>
      <c r="AR28" s="2" t="s">
        <v>100</v>
      </c>
    </row>
    <row r="29" spans="1:44" s="1" customFormat="1" x14ac:dyDescent="0.25">
      <c r="A29" s="1" t="s">
        <v>103</v>
      </c>
      <c r="B29" s="139" t="s">
        <v>104</v>
      </c>
      <c r="C29" s="2" t="s">
        <v>105</v>
      </c>
      <c r="D29" s="2" t="s">
        <v>105</v>
      </c>
      <c r="E29" s="2" t="s">
        <v>105</v>
      </c>
      <c r="F29" s="2" t="s">
        <v>105</v>
      </c>
      <c r="G29" s="2" t="s">
        <v>105</v>
      </c>
      <c r="H29" s="2" t="s">
        <v>105</v>
      </c>
      <c r="I29" s="2" t="s">
        <v>105</v>
      </c>
      <c r="J29" s="2" t="s">
        <v>105</v>
      </c>
      <c r="K29" s="2" t="s">
        <v>105</v>
      </c>
      <c r="L29" s="2" t="s">
        <v>105</v>
      </c>
      <c r="M29" s="2" t="s">
        <v>105</v>
      </c>
      <c r="N29" s="2" t="s">
        <v>105</v>
      </c>
      <c r="O29" s="2" t="s">
        <v>105</v>
      </c>
      <c r="P29" s="2" t="s">
        <v>105</v>
      </c>
      <c r="Q29" s="2" t="s">
        <v>105</v>
      </c>
      <c r="R29" s="2" t="s">
        <v>105</v>
      </c>
      <c r="S29" s="2" t="s">
        <v>105</v>
      </c>
      <c r="T29" s="2" t="s">
        <v>105</v>
      </c>
      <c r="U29" s="2" t="s">
        <v>105</v>
      </c>
      <c r="V29" s="2" t="s">
        <v>105</v>
      </c>
      <c r="W29" s="2" t="s">
        <v>105</v>
      </c>
      <c r="X29" s="2" t="s">
        <v>105</v>
      </c>
      <c r="Y29" s="2" t="s">
        <v>105</v>
      </c>
      <c r="Z29" s="2" t="s">
        <v>105</v>
      </c>
      <c r="AA29" s="2" t="s">
        <v>105</v>
      </c>
      <c r="AB29" s="2" t="s">
        <v>105</v>
      </c>
      <c r="AC29" s="2" t="s">
        <v>105</v>
      </c>
      <c r="AD29" s="2" t="s">
        <v>105</v>
      </c>
      <c r="AE29" s="2" t="s">
        <v>105</v>
      </c>
      <c r="AF29" s="2" t="s">
        <v>105</v>
      </c>
      <c r="AG29" s="2" t="s">
        <v>106</v>
      </c>
      <c r="AI29" s="2" t="s">
        <v>106</v>
      </c>
      <c r="AJ29" s="2" t="s">
        <v>105</v>
      </c>
      <c r="AK29" s="2" t="s">
        <v>106</v>
      </c>
      <c r="AL29" s="2" t="s">
        <v>106</v>
      </c>
      <c r="AM29" s="2" t="s">
        <v>106</v>
      </c>
      <c r="AN29" s="2" t="s">
        <v>106</v>
      </c>
      <c r="AO29" s="2" t="s">
        <v>106</v>
      </c>
      <c r="AQ29" s="2" t="s">
        <v>106</v>
      </c>
      <c r="AR29" s="2" t="s">
        <v>106</v>
      </c>
    </row>
    <row r="30" spans="1:44" s="1" customFormat="1" x14ac:dyDescent="0.25">
      <c r="A30" s="48" t="s">
        <v>107</v>
      </c>
      <c r="B30" s="136"/>
      <c r="C30" t="s">
        <v>108</v>
      </c>
      <c r="D30" t="s">
        <v>108</v>
      </c>
      <c r="E30" t="s">
        <v>108</v>
      </c>
      <c r="F30" t="s">
        <v>108</v>
      </c>
      <c r="G30" t="s">
        <v>108</v>
      </c>
      <c r="H30" t="s">
        <v>108</v>
      </c>
      <c r="I30" t="s">
        <v>108</v>
      </c>
      <c r="J30" t="s">
        <v>108</v>
      </c>
      <c r="K30" t="s">
        <v>108</v>
      </c>
      <c r="L30" t="s">
        <v>108</v>
      </c>
      <c r="M30" t="s">
        <v>108</v>
      </c>
      <c r="N30" t="s">
        <v>108</v>
      </c>
      <c r="O30" t="s">
        <v>108</v>
      </c>
      <c r="P30" t="s">
        <v>108</v>
      </c>
      <c r="Q30" t="s">
        <v>108</v>
      </c>
      <c r="R30" t="s">
        <v>108</v>
      </c>
      <c r="S30" t="s">
        <v>108</v>
      </c>
      <c r="T30" t="s">
        <v>108</v>
      </c>
      <c r="U30" t="s">
        <v>108</v>
      </c>
      <c r="V30" t="s">
        <v>108</v>
      </c>
      <c r="W30" t="s">
        <v>108</v>
      </c>
      <c r="X30" t="s">
        <v>108</v>
      </c>
      <c r="Y30" t="s">
        <v>108</v>
      </c>
      <c r="Z30" t="s">
        <v>108</v>
      </c>
      <c r="AA30" t="s">
        <v>108</v>
      </c>
      <c r="AB30" t="s">
        <v>108</v>
      </c>
      <c r="AC30" t="s">
        <v>108</v>
      </c>
      <c r="AD30" t="s">
        <v>108</v>
      </c>
      <c r="AE30" t="s">
        <v>108</v>
      </c>
      <c r="AF30" t="s">
        <v>108</v>
      </c>
      <c r="AG30" s="1" t="s">
        <v>109</v>
      </c>
      <c r="AI30" s="1" t="s">
        <v>109</v>
      </c>
      <c r="AJ30" t="s">
        <v>108</v>
      </c>
      <c r="AK30" s="1" t="s">
        <v>110</v>
      </c>
      <c r="AL30" s="1" t="s">
        <v>111</v>
      </c>
      <c r="AM30" s="1" t="s">
        <v>109</v>
      </c>
      <c r="AN30" s="1" t="s">
        <v>109</v>
      </c>
      <c r="AO30" s="1" t="s">
        <v>109</v>
      </c>
      <c r="AQ30" s="1" t="s">
        <v>109</v>
      </c>
      <c r="AR30" s="1" t="s">
        <v>109</v>
      </c>
    </row>
    <row r="31" spans="1:44" s="1" customFormat="1" x14ac:dyDescent="0.25">
      <c r="A31" s="48" t="s">
        <v>112</v>
      </c>
      <c r="B31" s="136"/>
      <c r="C31" s="69"/>
      <c r="D31" s="69" t="s">
        <v>113</v>
      </c>
      <c r="E31" s="69" t="s">
        <v>114</v>
      </c>
      <c r="F31" s="69" t="s">
        <v>114</v>
      </c>
      <c r="G31" s="69" t="s">
        <v>114</v>
      </c>
      <c r="H31" s="69" t="s">
        <v>114</v>
      </c>
      <c r="I31" s="69" t="s">
        <v>114</v>
      </c>
      <c r="J31" s="69" t="s">
        <v>114</v>
      </c>
      <c r="K31" s="69" t="s">
        <v>114</v>
      </c>
      <c r="L31" s="69" t="s">
        <v>114</v>
      </c>
      <c r="M31" s="69" t="s">
        <v>114</v>
      </c>
      <c r="N31" s="69" t="s">
        <v>114</v>
      </c>
      <c r="O31" s="69" t="s">
        <v>114</v>
      </c>
      <c r="P31" s="69" t="s">
        <v>114</v>
      </c>
      <c r="Q31" s="69" t="s">
        <v>114</v>
      </c>
      <c r="R31" s="69" t="s">
        <v>114</v>
      </c>
      <c r="S31" s="69" t="s">
        <v>114</v>
      </c>
      <c r="T31" s="69" t="s">
        <v>114</v>
      </c>
      <c r="U31" s="69" t="s">
        <v>114</v>
      </c>
      <c r="V31" s="69" t="s">
        <v>114</v>
      </c>
      <c r="W31" s="69" t="s">
        <v>114</v>
      </c>
      <c r="X31" s="69" t="s">
        <v>114</v>
      </c>
      <c r="Y31" s="69" t="s">
        <v>114</v>
      </c>
      <c r="Z31" s="69" t="s">
        <v>114</v>
      </c>
      <c r="AA31" s="69" t="s">
        <v>114</v>
      </c>
      <c r="AB31" s="69" t="s">
        <v>114</v>
      </c>
      <c r="AC31" s="69" t="s">
        <v>114</v>
      </c>
      <c r="AD31" s="69" t="s">
        <v>114</v>
      </c>
      <c r="AE31" s="69" t="s">
        <v>114</v>
      </c>
      <c r="AF31" s="69" t="s">
        <v>114</v>
      </c>
      <c r="AG31" s="69" t="s">
        <v>115</v>
      </c>
      <c r="AH31" s="69" t="s">
        <v>116</v>
      </c>
      <c r="AI31" s="69" t="s">
        <v>115</v>
      </c>
      <c r="AJ31" s="69" t="s">
        <v>114</v>
      </c>
      <c r="AK31" s="69" t="s">
        <v>115</v>
      </c>
      <c r="AL31" s="69" t="s">
        <v>115</v>
      </c>
      <c r="AM31" s="69" t="s">
        <v>115</v>
      </c>
      <c r="AN31" s="69" t="s">
        <v>115</v>
      </c>
      <c r="AO31" s="69" t="s">
        <v>115</v>
      </c>
      <c r="AQ31" s="69" t="s">
        <v>115</v>
      </c>
      <c r="AR31" s="69" t="s">
        <v>115</v>
      </c>
    </row>
    <row r="32" spans="1:44" s="98" customFormat="1" x14ac:dyDescent="0.25">
      <c r="A32" s="98" t="s">
        <v>117</v>
      </c>
      <c r="B32" s="138"/>
      <c r="C32" s="138"/>
    </row>
    <row r="33" spans="1:44" s="1" customFormat="1" x14ac:dyDescent="0.25">
      <c r="A33" s="50" t="s">
        <v>118</v>
      </c>
      <c r="B33" s="133"/>
      <c r="C33" s="1" t="str">
        <f>VLOOKUP(C34,Master!$M:$N,2,FALSE)</f>
        <v>00651</v>
      </c>
      <c r="D33" s="1" t="str">
        <f>VLOOKUP(D34,Master!$M:$N,2,FALSE)</f>
        <v>00651</v>
      </c>
      <c r="E33" s="1" t="str">
        <f>VLOOKUP(E34,Master!$M:$N,2,FALSE)</f>
        <v>00651</v>
      </c>
      <c r="F33" s="1" t="str">
        <f>VLOOKUP(F34,Master!$M:$N,2,FALSE)</f>
        <v>00651</v>
      </c>
      <c r="G33" s="1" t="str">
        <f>VLOOKUP(G34,Master!$M:$N,2,FALSE)</f>
        <v>00651</v>
      </c>
      <c r="H33" s="1" t="str">
        <f>VLOOKUP(H34,Master!$M:$N,2,FALSE)</f>
        <v>00651</v>
      </c>
      <c r="I33" s="1" t="str">
        <f>VLOOKUP(I34,Master!$M:$N,2,FALSE)</f>
        <v>00651</v>
      </c>
      <c r="J33" s="1" t="str">
        <f>VLOOKUP(J34,Master!$M:$N,2,FALSE)</f>
        <v>00651</v>
      </c>
      <c r="K33" s="1" t="str">
        <f>VLOOKUP(K34,Master!$M:$N,2,FALSE)</f>
        <v>00651</v>
      </c>
      <c r="L33" s="1" t="str">
        <f>VLOOKUP(L34,Master!$M:$N,2,FALSE)</f>
        <v>00651</v>
      </c>
      <c r="M33" s="1" t="str">
        <f>VLOOKUP(M34,Master!$M:$N,2,FALSE)</f>
        <v>00651</v>
      </c>
      <c r="N33" s="1" t="str">
        <f>VLOOKUP(N34,Master!$M:$N,2,FALSE)</f>
        <v>00651</v>
      </c>
      <c r="O33" s="1" t="str">
        <f>VLOOKUP(O34,Master!$M:$N,2,FALSE)</f>
        <v>00651</v>
      </c>
      <c r="P33" s="1" t="str">
        <f>VLOOKUP(P34,Master!$M:$N,2,FALSE)</f>
        <v>00651</v>
      </c>
      <c r="Q33" s="1" t="str">
        <f>VLOOKUP(Q34,Master!$M:$N,2,FALSE)</f>
        <v>00651</v>
      </c>
      <c r="R33" s="1" t="str">
        <f>VLOOKUP(R34,Master!$M:$N,2,FALSE)</f>
        <v>00651</v>
      </c>
      <c r="S33" s="1" t="str">
        <f>VLOOKUP(S34,Master!$M:$N,2,FALSE)</f>
        <v>00651</v>
      </c>
      <c r="T33" s="1" t="str">
        <f>VLOOKUP(T34,Master!$M:$N,2,FALSE)</f>
        <v>00651</v>
      </c>
      <c r="U33" s="1" t="str">
        <f>VLOOKUP(U34,Master!$M:$N,2,FALSE)</f>
        <v>00651</v>
      </c>
      <c r="V33" s="1" t="str">
        <f>VLOOKUP(V34,Master!$M:$N,2,FALSE)</f>
        <v>00651</v>
      </c>
      <c r="W33" s="1" t="str">
        <f>VLOOKUP(W34,Master!$M:$N,2,FALSE)</f>
        <v>00651</v>
      </c>
      <c r="X33" s="1" t="str">
        <f>VLOOKUP(X34,Master!$M:$N,2,FALSE)</f>
        <v>00651</v>
      </c>
      <c r="Y33" s="1" t="str">
        <f>VLOOKUP(Y34,Master!$M:$N,2,FALSE)</f>
        <v>00651</v>
      </c>
      <c r="Z33" s="1" t="str">
        <f>VLOOKUP(Z34,Master!$M:$N,2,FALSE)</f>
        <v>00651</v>
      </c>
      <c r="AA33" s="1" t="str">
        <f>VLOOKUP(AA34,Master!$M:$N,2,FALSE)</f>
        <v>00651</v>
      </c>
      <c r="AB33" s="1" t="str">
        <f>VLOOKUP(AB34,Master!$M:$N,2,FALSE)</f>
        <v>00651</v>
      </c>
      <c r="AC33" s="1" t="str">
        <f>VLOOKUP(AC34,Master!$M:$N,2,FALSE)</f>
        <v>00651</v>
      </c>
      <c r="AD33" s="1" t="str">
        <f>VLOOKUP(AD34,Master!$M:$N,2,FALSE)</f>
        <v>00651</v>
      </c>
      <c r="AE33" s="1" t="str">
        <f>VLOOKUP(AE34,Master!$M:$N,2,FALSE)</f>
        <v>00651</v>
      </c>
      <c r="AF33" s="1" t="str">
        <f>VLOOKUP(AF34,Master!$M:$N,2,FALSE)</f>
        <v>00651</v>
      </c>
      <c r="AG33" s="1" t="str">
        <f>VLOOKUP(AG34,Master!$M:$N,2,FALSE)</f>
        <v>00651</v>
      </c>
      <c r="AH33" s="1" t="str">
        <f>VLOOKUP(AH34,Master!$M:$N,2,FALSE)</f>
        <v>00590</v>
      </c>
      <c r="AI33" s="1" t="str">
        <f>VLOOKUP(AI34,Master!$M:$N,2,FALSE)</f>
        <v>00651</v>
      </c>
      <c r="AJ33" s="1" t="str">
        <f>VLOOKUP(AJ34,Master!$M:$N,2,FALSE)</f>
        <v>00651</v>
      </c>
      <c r="AK33" s="1" t="str">
        <f>VLOOKUP(AK34,Master!$M:$N,2,FALSE)</f>
        <v>00651</v>
      </c>
      <c r="AL33" s="1" t="str">
        <f>VLOOKUP(AL34,Master!$M:$N,2,FALSE)</f>
        <v>00651</v>
      </c>
      <c r="AM33" s="1" t="str">
        <f>VLOOKUP(AM34,Master!$M:$N,2,FALSE)</f>
        <v>00651</v>
      </c>
      <c r="AN33" s="1" t="str">
        <f>VLOOKUP(AN34,Master!$M:$N,2,FALSE)</f>
        <v>00651</v>
      </c>
      <c r="AO33" s="1" t="str">
        <f>VLOOKUP(AO34,Master!$M:$N,2,FALSE)</f>
        <v>00651</v>
      </c>
      <c r="AP33" s="1" t="str">
        <f>VLOOKUP(AP34,Master!$M:$N,2,FALSE)</f>
        <v>00651</v>
      </c>
      <c r="AQ33" s="1" t="str">
        <f>VLOOKUP(AQ34,Master!$M:$N,2,FALSE)</f>
        <v>00651</v>
      </c>
      <c r="AR33" s="1" t="str">
        <f>VLOOKUP(AR34,Master!$M:$N,2,FALSE)</f>
        <v>00651</v>
      </c>
    </row>
    <row r="34" spans="1:44" s="1" customFormat="1" x14ac:dyDescent="0.25">
      <c r="A34" s="47" t="s">
        <v>119</v>
      </c>
      <c r="B34" s="133"/>
      <c r="C34" s="1" t="s">
        <v>120</v>
      </c>
      <c r="D34" s="1" t="s">
        <v>120</v>
      </c>
      <c r="E34" s="1" t="s">
        <v>120</v>
      </c>
      <c r="F34" s="1" t="s">
        <v>120</v>
      </c>
      <c r="G34" s="1" t="s">
        <v>120</v>
      </c>
      <c r="H34" s="1" t="s">
        <v>120</v>
      </c>
      <c r="I34" s="1" t="s">
        <v>120</v>
      </c>
      <c r="J34" s="1" t="s">
        <v>120</v>
      </c>
      <c r="K34" s="1" t="s">
        <v>120</v>
      </c>
      <c r="L34" s="1" t="s">
        <v>120</v>
      </c>
      <c r="M34" s="1" t="s">
        <v>120</v>
      </c>
      <c r="N34" s="1" t="s">
        <v>120</v>
      </c>
      <c r="O34" s="1" t="s">
        <v>120</v>
      </c>
      <c r="P34" s="1" t="s">
        <v>120</v>
      </c>
      <c r="Q34" s="1" t="s">
        <v>120</v>
      </c>
      <c r="R34" s="1" t="s">
        <v>120</v>
      </c>
      <c r="S34" s="1" t="s">
        <v>120</v>
      </c>
      <c r="T34" s="1" t="s">
        <v>120</v>
      </c>
      <c r="U34" s="1" t="s">
        <v>120</v>
      </c>
      <c r="V34" s="1" t="s">
        <v>120</v>
      </c>
      <c r="W34" s="1" t="s">
        <v>120</v>
      </c>
      <c r="X34" s="1" t="s">
        <v>120</v>
      </c>
      <c r="Y34" s="1" t="s">
        <v>120</v>
      </c>
      <c r="Z34" s="1" t="s">
        <v>120</v>
      </c>
      <c r="AA34" s="1" t="s">
        <v>120</v>
      </c>
      <c r="AB34" s="1" t="s">
        <v>120</v>
      </c>
      <c r="AC34" s="1" t="s">
        <v>120</v>
      </c>
      <c r="AD34" s="1" t="s">
        <v>120</v>
      </c>
      <c r="AE34" s="1" t="s">
        <v>120</v>
      </c>
      <c r="AF34" s="1" t="s">
        <v>120</v>
      </c>
      <c r="AG34" s="1" t="s">
        <v>120</v>
      </c>
      <c r="AH34" s="1" t="s">
        <v>121</v>
      </c>
      <c r="AI34" s="1" t="s">
        <v>120</v>
      </c>
      <c r="AJ34" s="1" t="s">
        <v>120</v>
      </c>
      <c r="AK34" s="1" t="s">
        <v>120</v>
      </c>
      <c r="AL34" s="1" t="s">
        <v>120</v>
      </c>
      <c r="AM34" s="1" t="s">
        <v>120</v>
      </c>
      <c r="AN34" s="1" t="s">
        <v>120</v>
      </c>
      <c r="AO34" s="1" t="s">
        <v>120</v>
      </c>
      <c r="AP34" s="1" t="s">
        <v>120</v>
      </c>
      <c r="AQ34" s="1" t="s">
        <v>120</v>
      </c>
      <c r="AR34" s="1" t="s">
        <v>120</v>
      </c>
    </row>
    <row r="35" spans="1:44" s="1" customFormat="1" x14ac:dyDescent="0.25">
      <c r="A35" s="50" t="s">
        <v>122</v>
      </c>
      <c r="B35" s="1" t="str">
        <f>VLOOKUP(B36,Master!$Q:$R,2,FALSE)</f>
        <v>00837</v>
      </c>
      <c r="C35" s="1" t="e">
        <f>VLOOKUP(C36,Master!$Q:$R,2,FALSE)</f>
        <v>#N/A</v>
      </c>
      <c r="D35" s="1" t="e">
        <f>VLOOKUP(D36,Master!$Q:$R,2,FALSE)</f>
        <v>#N/A</v>
      </c>
      <c r="E35" s="1" t="e">
        <f>VLOOKUP(E36,Master!$Q:$R,2,FALSE)</f>
        <v>#N/A</v>
      </c>
      <c r="F35" s="1" t="e">
        <f>VLOOKUP(F36,Master!$Q:$R,2,FALSE)</f>
        <v>#N/A</v>
      </c>
      <c r="G35" s="1" t="e">
        <f>VLOOKUP(G36,Master!$Q:$R,2,FALSE)</f>
        <v>#N/A</v>
      </c>
      <c r="H35" s="1" t="e">
        <f>VLOOKUP(H36,Master!$Q:$R,2,FALSE)</f>
        <v>#N/A</v>
      </c>
      <c r="I35" s="1" t="e">
        <f>VLOOKUP(I36,Master!$Q:$R,2,FALSE)</f>
        <v>#N/A</v>
      </c>
      <c r="J35" s="1" t="e">
        <f>VLOOKUP(J36,Master!$Q:$R,2,FALSE)</f>
        <v>#N/A</v>
      </c>
      <c r="K35" s="1" t="e">
        <f>VLOOKUP(K36,Master!$Q:$R,2,FALSE)</f>
        <v>#N/A</v>
      </c>
      <c r="L35" s="1" t="e">
        <f>VLOOKUP(L36,Master!$Q:$R,2,FALSE)</f>
        <v>#N/A</v>
      </c>
      <c r="M35" s="1" t="e">
        <f>VLOOKUP(M36,Master!$Q:$R,2,FALSE)</f>
        <v>#N/A</v>
      </c>
      <c r="N35" s="1" t="e">
        <f>VLOOKUP(N36,Master!$Q:$R,2,FALSE)</f>
        <v>#N/A</v>
      </c>
      <c r="O35" s="1" t="e">
        <f>VLOOKUP(O36,Master!$Q:$R,2,FALSE)</f>
        <v>#N/A</v>
      </c>
      <c r="P35" s="1" t="e">
        <f>VLOOKUP(P36,Master!$Q:$R,2,FALSE)</f>
        <v>#N/A</v>
      </c>
      <c r="Q35" s="1" t="e">
        <f>VLOOKUP(Q36,Master!$Q:$R,2,FALSE)</f>
        <v>#N/A</v>
      </c>
      <c r="R35" s="1" t="e">
        <f>VLOOKUP(R36,Master!$Q:$R,2,FALSE)</f>
        <v>#N/A</v>
      </c>
      <c r="S35" s="1" t="e">
        <f>VLOOKUP(S36,Master!$Q:$R,2,FALSE)</f>
        <v>#N/A</v>
      </c>
      <c r="T35" s="1" t="e">
        <f>VLOOKUP(T36,Master!$Q:$R,2,FALSE)</f>
        <v>#N/A</v>
      </c>
      <c r="U35" s="1" t="e">
        <f>VLOOKUP(U36,Master!$Q:$R,2,FALSE)</f>
        <v>#N/A</v>
      </c>
      <c r="V35" s="1" t="e">
        <f>VLOOKUP(V36,Master!$Q:$R,2,FALSE)</f>
        <v>#N/A</v>
      </c>
      <c r="W35" s="1" t="e">
        <f>VLOOKUP(W36,Master!$Q:$R,2,FALSE)</f>
        <v>#N/A</v>
      </c>
      <c r="X35" s="1" t="e">
        <f>VLOOKUP(X36,Master!$Q:$R,2,FALSE)</f>
        <v>#N/A</v>
      </c>
      <c r="Y35" s="1" t="e">
        <f>VLOOKUP(Y36,Master!$Q:$R,2,FALSE)</f>
        <v>#N/A</v>
      </c>
      <c r="Z35" s="1" t="e">
        <f>VLOOKUP(Z36,Master!$Q:$R,2,FALSE)</f>
        <v>#N/A</v>
      </c>
      <c r="AA35" s="1" t="e">
        <f>VLOOKUP(AA36,Master!$Q:$R,2,FALSE)</f>
        <v>#N/A</v>
      </c>
      <c r="AB35" s="1" t="e">
        <f>VLOOKUP(AB36,Master!$Q:$R,2,FALSE)</f>
        <v>#N/A</v>
      </c>
      <c r="AC35" s="1" t="e">
        <f>VLOOKUP(AC36,Master!$Q:$R,2,FALSE)</f>
        <v>#N/A</v>
      </c>
      <c r="AD35" s="1" t="e">
        <f>VLOOKUP(AD36,Master!$Q:$R,2,FALSE)</f>
        <v>#N/A</v>
      </c>
      <c r="AE35" s="1" t="e">
        <f>VLOOKUP(AE36,Master!$Q:$R,2,FALSE)</f>
        <v>#N/A</v>
      </c>
      <c r="AF35" s="1" t="e">
        <f>VLOOKUP(AF36,Master!$Q:$R,2,FALSE)</f>
        <v>#N/A</v>
      </c>
      <c r="AG35" s="1" t="e">
        <f>VLOOKUP(AG36,Master!$Q:$R,2,FALSE)</f>
        <v>#N/A</v>
      </c>
      <c r="AH35" s="1" t="e">
        <f>VLOOKUP(AH36,Master!$Q:$R,2,FALSE)</f>
        <v>#N/A</v>
      </c>
      <c r="AI35" s="1" t="e">
        <f>VLOOKUP(AI36,Master!$Q:$R,2,FALSE)</f>
        <v>#N/A</v>
      </c>
      <c r="AJ35" s="1" t="e">
        <f>VLOOKUP(AJ36,Master!$Q:$R,2,FALSE)</f>
        <v>#N/A</v>
      </c>
      <c r="AK35" s="1" t="e">
        <f>VLOOKUP(AK36,Master!$Q:$R,2,FALSE)</f>
        <v>#N/A</v>
      </c>
      <c r="AL35" s="1" t="e">
        <f>VLOOKUP(AL36,Master!$Q:$R,2,FALSE)</f>
        <v>#N/A</v>
      </c>
      <c r="AM35" s="1" t="e">
        <f>VLOOKUP(AM36,Master!$Q:$R,2,FALSE)</f>
        <v>#N/A</v>
      </c>
      <c r="AN35" s="1" t="e">
        <f>VLOOKUP(AN36,Master!$Q:$R,2,FALSE)</f>
        <v>#N/A</v>
      </c>
      <c r="AO35" s="1" t="e">
        <f>VLOOKUP(AO36,Master!$Q:$R,2,FALSE)</f>
        <v>#N/A</v>
      </c>
      <c r="AP35" s="1" t="e">
        <f>VLOOKUP(AP36,Master!$Q:$R,2,FALSE)</f>
        <v>#N/A</v>
      </c>
      <c r="AQ35" s="1" t="e">
        <f>VLOOKUP(AQ36,Master!$Q:$R,2,FALSE)</f>
        <v>#N/A</v>
      </c>
      <c r="AR35" s="1" t="e">
        <f>VLOOKUP(AR36,Master!$Q:$R,2,FALSE)</f>
        <v>#N/A</v>
      </c>
    </row>
    <row r="36" spans="1:44" s="1" customFormat="1" x14ac:dyDescent="0.25">
      <c r="A36" s="1" t="s">
        <v>123</v>
      </c>
      <c r="B36" s="1" t="s">
        <v>124</v>
      </c>
    </row>
    <row r="37" spans="1:44" s="98" customFormat="1" x14ac:dyDescent="0.25">
      <c r="A37" s="98" t="s">
        <v>125</v>
      </c>
      <c r="B37" s="138"/>
      <c r="C37" s="138"/>
    </row>
    <row r="38" spans="1:44" s="1" customFormat="1" x14ac:dyDescent="0.25">
      <c r="A38" s="48" t="s">
        <v>126</v>
      </c>
      <c r="B38" s="133"/>
      <c r="C38" s="1" t="s">
        <v>127</v>
      </c>
      <c r="D38" s="1" t="s">
        <v>127</v>
      </c>
      <c r="E38" s="1" t="s">
        <v>127</v>
      </c>
      <c r="F38" s="1" t="s">
        <v>127</v>
      </c>
      <c r="G38" s="1" t="s">
        <v>127</v>
      </c>
      <c r="H38" s="1" t="s">
        <v>127</v>
      </c>
      <c r="I38" s="1" t="s">
        <v>127</v>
      </c>
      <c r="J38" s="1" t="s">
        <v>127</v>
      </c>
      <c r="K38" s="1" t="s">
        <v>127</v>
      </c>
      <c r="L38" s="1" t="s">
        <v>127</v>
      </c>
      <c r="M38" s="1" t="s">
        <v>127</v>
      </c>
      <c r="N38" s="1" t="s">
        <v>127</v>
      </c>
      <c r="O38" s="1" t="s">
        <v>127</v>
      </c>
      <c r="P38" s="1" t="s">
        <v>127</v>
      </c>
      <c r="Q38" s="1" t="s">
        <v>127</v>
      </c>
      <c r="R38" s="1" t="s">
        <v>127</v>
      </c>
      <c r="S38" s="1" t="s">
        <v>127</v>
      </c>
      <c r="T38" s="1" t="s">
        <v>127</v>
      </c>
      <c r="U38" s="1" t="s">
        <v>127</v>
      </c>
      <c r="V38" s="1" t="s">
        <v>127</v>
      </c>
      <c r="W38" s="1" t="s">
        <v>127</v>
      </c>
      <c r="X38" s="1" t="s">
        <v>127</v>
      </c>
      <c r="Y38" s="1" t="s">
        <v>127</v>
      </c>
      <c r="Z38" s="1" t="s">
        <v>127</v>
      </c>
      <c r="AA38" s="1" t="s">
        <v>127</v>
      </c>
      <c r="AB38" s="1" t="s">
        <v>127</v>
      </c>
      <c r="AC38" s="1" t="s">
        <v>127</v>
      </c>
      <c r="AD38" s="1" t="s">
        <v>127</v>
      </c>
      <c r="AE38" s="1" t="s">
        <v>127</v>
      </c>
      <c r="AF38" s="1" t="s">
        <v>127</v>
      </c>
      <c r="AG38" s="1" t="s">
        <v>127</v>
      </c>
      <c r="AI38" s="1" t="s">
        <v>127</v>
      </c>
      <c r="AJ38" s="1" t="s">
        <v>127</v>
      </c>
      <c r="AK38" s="1" t="s">
        <v>127</v>
      </c>
      <c r="AL38" s="1" t="s">
        <v>127</v>
      </c>
      <c r="AM38" s="1" t="s">
        <v>127</v>
      </c>
      <c r="AN38" s="1" t="s">
        <v>127</v>
      </c>
      <c r="AO38" s="1" t="s">
        <v>127</v>
      </c>
      <c r="AQ38" s="1" t="s">
        <v>127</v>
      </c>
      <c r="AR38" s="1" t="s">
        <v>127</v>
      </c>
    </row>
    <row r="39" spans="1:44" s="1" customFormat="1" x14ac:dyDescent="0.25">
      <c r="A39" s="48" t="s">
        <v>128</v>
      </c>
      <c r="B39" s="133"/>
      <c r="C39" s="2" t="s">
        <v>129</v>
      </c>
      <c r="D39" s="2" t="s">
        <v>129</v>
      </c>
      <c r="E39" s="2" t="s">
        <v>129</v>
      </c>
      <c r="F39" s="2" t="s">
        <v>129</v>
      </c>
      <c r="G39" s="2" t="s">
        <v>129</v>
      </c>
      <c r="H39" s="2" t="s">
        <v>129</v>
      </c>
      <c r="I39" s="2" t="s">
        <v>129</v>
      </c>
      <c r="J39" s="2" t="s">
        <v>129</v>
      </c>
      <c r="K39" s="2" t="s">
        <v>129</v>
      </c>
      <c r="L39" s="2" t="s">
        <v>129</v>
      </c>
      <c r="M39" s="2" t="s">
        <v>129</v>
      </c>
      <c r="N39" s="2" t="s">
        <v>129</v>
      </c>
      <c r="O39" s="2" t="s">
        <v>129</v>
      </c>
      <c r="P39" s="2" t="s">
        <v>129</v>
      </c>
      <c r="Q39" s="2" t="s">
        <v>129</v>
      </c>
      <c r="R39" s="2" t="s">
        <v>129</v>
      </c>
      <c r="S39" s="2" t="s">
        <v>129</v>
      </c>
      <c r="T39" s="2" t="s">
        <v>129</v>
      </c>
      <c r="U39" s="2" t="s">
        <v>129</v>
      </c>
      <c r="V39" s="2" t="s">
        <v>129</v>
      </c>
      <c r="W39" s="2" t="s">
        <v>129</v>
      </c>
      <c r="X39" s="2" t="s">
        <v>129</v>
      </c>
      <c r="Y39" s="2" t="s">
        <v>129</v>
      </c>
      <c r="Z39" s="2" t="s">
        <v>129</v>
      </c>
      <c r="AA39" s="2" t="s">
        <v>129</v>
      </c>
      <c r="AB39" s="2" t="s">
        <v>129</v>
      </c>
      <c r="AC39" s="2" t="s">
        <v>129</v>
      </c>
      <c r="AD39" s="2" t="s">
        <v>129</v>
      </c>
      <c r="AE39" s="2" t="s">
        <v>129</v>
      </c>
      <c r="AF39" s="2" t="s">
        <v>129</v>
      </c>
      <c r="AG39" s="2" t="s">
        <v>129</v>
      </c>
      <c r="AH39" s="2"/>
      <c r="AI39" s="2" t="s">
        <v>129</v>
      </c>
      <c r="AJ39" s="2" t="s">
        <v>129</v>
      </c>
      <c r="AK39" s="2" t="s">
        <v>129</v>
      </c>
      <c r="AL39" s="2" t="s">
        <v>129</v>
      </c>
      <c r="AM39" s="2" t="s">
        <v>129</v>
      </c>
      <c r="AN39" s="2" t="s">
        <v>129</v>
      </c>
      <c r="AO39" s="2" t="s">
        <v>129</v>
      </c>
      <c r="AQ39" s="2" t="s">
        <v>129</v>
      </c>
      <c r="AR39" s="2" t="s">
        <v>129</v>
      </c>
    </row>
    <row r="40" spans="1:44" s="1" customFormat="1" x14ac:dyDescent="0.25">
      <c r="A40" s="48" t="s">
        <v>130</v>
      </c>
      <c r="B40" s="133"/>
      <c r="C40" s="2" t="s">
        <v>131</v>
      </c>
      <c r="D40" s="2" t="s">
        <v>131</v>
      </c>
      <c r="E40" s="2" t="s">
        <v>131</v>
      </c>
      <c r="F40" s="2" t="s">
        <v>131</v>
      </c>
      <c r="G40" s="2" t="s">
        <v>131</v>
      </c>
      <c r="H40" s="2" t="s">
        <v>131</v>
      </c>
      <c r="I40" s="2" t="s">
        <v>131</v>
      </c>
      <c r="J40" s="2" t="s">
        <v>131</v>
      </c>
      <c r="K40" s="2" t="s">
        <v>131</v>
      </c>
      <c r="L40" s="2" t="s">
        <v>131</v>
      </c>
      <c r="M40" s="2" t="s">
        <v>131</v>
      </c>
      <c r="N40" s="2" t="s">
        <v>131</v>
      </c>
      <c r="O40" s="2" t="s">
        <v>131</v>
      </c>
      <c r="P40" s="2" t="s">
        <v>131</v>
      </c>
      <c r="Q40" s="2" t="s">
        <v>131</v>
      </c>
      <c r="R40" s="2" t="s">
        <v>131</v>
      </c>
      <c r="S40" s="2" t="s">
        <v>131</v>
      </c>
      <c r="T40" s="2" t="s">
        <v>131</v>
      </c>
      <c r="U40" s="2" t="s">
        <v>131</v>
      </c>
      <c r="V40" s="2" t="s">
        <v>131</v>
      </c>
      <c r="W40" s="2" t="s">
        <v>131</v>
      </c>
      <c r="X40" s="2" t="s">
        <v>131</v>
      </c>
      <c r="Y40" s="2" t="s">
        <v>131</v>
      </c>
      <c r="Z40" s="2" t="s">
        <v>131</v>
      </c>
      <c r="AA40" s="2" t="s">
        <v>131</v>
      </c>
      <c r="AB40" s="2" t="s">
        <v>131</v>
      </c>
      <c r="AC40" s="2" t="s">
        <v>131</v>
      </c>
      <c r="AD40" s="2" t="s">
        <v>131</v>
      </c>
      <c r="AE40" s="2" t="s">
        <v>131</v>
      </c>
      <c r="AF40" s="2" t="s">
        <v>131</v>
      </c>
      <c r="AG40" s="2" t="s">
        <v>131</v>
      </c>
      <c r="AH40" s="2"/>
      <c r="AI40" s="2" t="s">
        <v>131</v>
      </c>
      <c r="AJ40" s="2" t="s">
        <v>131</v>
      </c>
      <c r="AK40" s="2" t="s">
        <v>131</v>
      </c>
      <c r="AL40" s="2" t="s">
        <v>131</v>
      </c>
      <c r="AM40" s="2" t="s">
        <v>131</v>
      </c>
      <c r="AN40" s="2" t="s">
        <v>131</v>
      </c>
      <c r="AO40" s="2" t="s">
        <v>131</v>
      </c>
      <c r="AQ40" s="2" t="s">
        <v>131</v>
      </c>
      <c r="AR40" s="2" t="s">
        <v>131</v>
      </c>
    </row>
    <row r="41" spans="1:44" s="1" customFormat="1" x14ac:dyDescent="0.25">
      <c r="A41" s="48" t="s">
        <v>132</v>
      </c>
      <c r="B41" s="133"/>
      <c r="C41" s="2">
        <v>11530</v>
      </c>
      <c r="D41" s="2">
        <v>11530</v>
      </c>
      <c r="E41" s="2">
        <v>11530</v>
      </c>
      <c r="F41" s="2">
        <v>11530</v>
      </c>
      <c r="G41" s="2">
        <v>11530</v>
      </c>
      <c r="H41" s="2">
        <v>11530</v>
      </c>
      <c r="I41" s="2">
        <v>11530</v>
      </c>
      <c r="J41" s="2">
        <v>11530</v>
      </c>
      <c r="K41" s="2">
        <v>11530</v>
      </c>
      <c r="L41" s="2">
        <v>11530</v>
      </c>
      <c r="M41" s="2">
        <v>11530</v>
      </c>
      <c r="N41" s="2">
        <v>11530</v>
      </c>
      <c r="O41" s="2">
        <v>11530</v>
      </c>
      <c r="P41" s="2">
        <v>11530</v>
      </c>
      <c r="Q41" s="2">
        <v>11530</v>
      </c>
      <c r="R41" s="2">
        <v>11530</v>
      </c>
      <c r="S41" s="2">
        <v>11530</v>
      </c>
      <c r="T41" s="2">
        <v>11530</v>
      </c>
      <c r="U41" s="2">
        <v>11530</v>
      </c>
      <c r="V41" s="2">
        <v>11530</v>
      </c>
      <c r="W41" s="2">
        <v>11530</v>
      </c>
      <c r="X41" s="2">
        <v>11530</v>
      </c>
      <c r="Y41" s="2">
        <v>11530</v>
      </c>
      <c r="Z41" s="2">
        <v>11530</v>
      </c>
      <c r="AA41" s="2">
        <v>11530</v>
      </c>
      <c r="AB41" s="2">
        <v>11530</v>
      </c>
      <c r="AC41" s="2">
        <v>11530</v>
      </c>
      <c r="AD41" s="2">
        <v>11530</v>
      </c>
      <c r="AE41" s="2">
        <v>11530</v>
      </c>
      <c r="AF41" s="2">
        <v>11530</v>
      </c>
      <c r="AG41" s="2">
        <v>11530</v>
      </c>
      <c r="AH41" s="2"/>
      <c r="AI41" s="2">
        <v>11530</v>
      </c>
      <c r="AJ41" s="2">
        <v>11530</v>
      </c>
      <c r="AK41" s="2">
        <v>11530</v>
      </c>
      <c r="AL41" s="2">
        <v>11530</v>
      </c>
      <c r="AM41" s="2">
        <v>11530</v>
      </c>
      <c r="AN41" s="2">
        <v>11530</v>
      </c>
      <c r="AO41" s="2">
        <v>11530</v>
      </c>
      <c r="AQ41" s="2">
        <v>11530</v>
      </c>
      <c r="AR41" s="2">
        <v>11530</v>
      </c>
    </row>
    <row r="42" spans="1:44" s="1" customFormat="1" x14ac:dyDescent="0.25">
      <c r="A42" s="48" t="s">
        <v>133</v>
      </c>
      <c r="B42" s="133"/>
      <c r="C42" s="1" t="s">
        <v>134</v>
      </c>
      <c r="D42" s="1" t="s">
        <v>134</v>
      </c>
      <c r="E42" s="1" t="s">
        <v>134</v>
      </c>
      <c r="F42" s="1" t="s">
        <v>134</v>
      </c>
      <c r="G42" s="1" t="s">
        <v>134</v>
      </c>
      <c r="H42" s="1" t="s">
        <v>134</v>
      </c>
      <c r="I42" s="1" t="s">
        <v>134</v>
      </c>
      <c r="J42" s="1" t="s">
        <v>134</v>
      </c>
      <c r="K42" s="1" t="s">
        <v>134</v>
      </c>
      <c r="L42" s="1" t="s">
        <v>134</v>
      </c>
      <c r="M42" s="1" t="s">
        <v>134</v>
      </c>
      <c r="N42" s="1" t="s">
        <v>134</v>
      </c>
      <c r="O42" s="1" t="s">
        <v>134</v>
      </c>
      <c r="P42" s="1" t="s">
        <v>134</v>
      </c>
      <c r="Q42" s="1" t="s">
        <v>134</v>
      </c>
      <c r="R42" s="1" t="s">
        <v>134</v>
      </c>
      <c r="S42" s="1" t="s">
        <v>134</v>
      </c>
      <c r="T42" s="1" t="s">
        <v>134</v>
      </c>
      <c r="U42" s="1" t="s">
        <v>134</v>
      </c>
      <c r="V42" s="1" t="s">
        <v>134</v>
      </c>
      <c r="W42" s="1" t="s">
        <v>134</v>
      </c>
      <c r="X42" s="1" t="s">
        <v>134</v>
      </c>
      <c r="Y42" s="1" t="s">
        <v>134</v>
      </c>
      <c r="Z42" s="1" t="s">
        <v>134</v>
      </c>
      <c r="AA42" s="1" t="s">
        <v>134</v>
      </c>
      <c r="AB42" s="1" t="s">
        <v>134</v>
      </c>
      <c r="AC42" s="1" t="s">
        <v>134</v>
      </c>
      <c r="AD42" s="1" t="s">
        <v>134</v>
      </c>
      <c r="AE42" s="1" t="s">
        <v>134</v>
      </c>
      <c r="AF42" s="1" t="s">
        <v>134</v>
      </c>
      <c r="AG42" s="1" t="s">
        <v>134</v>
      </c>
      <c r="AI42" s="1" t="s">
        <v>134</v>
      </c>
      <c r="AJ42" s="1" t="s">
        <v>134</v>
      </c>
      <c r="AK42" s="1" t="s">
        <v>134</v>
      </c>
      <c r="AL42" s="1" t="s">
        <v>134</v>
      </c>
      <c r="AM42" s="1" t="s">
        <v>134</v>
      </c>
      <c r="AN42" s="1" t="s">
        <v>134</v>
      </c>
      <c r="AO42" s="1" t="s">
        <v>134</v>
      </c>
      <c r="AQ42" s="1" t="s">
        <v>134</v>
      </c>
      <c r="AR42" s="1" t="s">
        <v>134</v>
      </c>
    </row>
    <row r="43" spans="1:44" s="1" customFormat="1" x14ac:dyDescent="0.25">
      <c r="A43" s="48" t="s">
        <v>135</v>
      </c>
      <c r="B43" s="133"/>
      <c r="C43" s="1" t="s">
        <v>134</v>
      </c>
      <c r="D43" s="1" t="s">
        <v>134</v>
      </c>
      <c r="E43" s="1" t="s">
        <v>134</v>
      </c>
      <c r="F43" s="1" t="s">
        <v>134</v>
      </c>
      <c r="G43" s="1" t="s">
        <v>134</v>
      </c>
      <c r="H43" s="1" t="s">
        <v>134</v>
      </c>
      <c r="I43" s="1" t="s">
        <v>134</v>
      </c>
      <c r="J43" s="1" t="s">
        <v>134</v>
      </c>
      <c r="K43" s="1" t="s">
        <v>134</v>
      </c>
      <c r="L43" s="1" t="s">
        <v>134</v>
      </c>
      <c r="M43" s="1" t="s">
        <v>134</v>
      </c>
      <c r="N43" s="1" t="s">
        <v>134</v>
      </c>
      <c r="O43" s="1" t="s">
        <v>134</v>
      </c>
      <c r="P43" s="1" t="s">
        <v>134</v>
      </c>
      <c r="Q43" s="1" t="s">
        <v>134</v>
      </c>
      <c r="R43" s="1" t="s">
        <v>134</v>
      </c>
      <c r="S43" s="1" t="s">
        <v>134</v>
      </c>
      <c r="T43" s="1" t="s">
        <v>134</v>
      </c>
      <c r="U43" s="1" t="s">
        <v>134</v>
      </c>
      <c r="V43" s="1" t="s">
        <v>134</v>
      </c>
      <c r="W43" s="1" t="s">
        <v>134</v>
      </c>
      <c r="X43" s="1" t="s">
        <v>134</v>
      </c>
      <c r="Y43" s="1" t="s">
        <v>134</v>
      </c>
      <c r="Z43" s="1" t="s">
        <v>134</v>
      </c>
      <c r="AA43" s="1" t="s">
        <v>134</v>
      </c>
      <c r="AB43" s="1" t="s">
        <v>134</v>
      </c>
      <c r="AC43" s="1" t="s">
        <v>134</v>
      </c>
      <c r="AD43" s="1" t="s">
        <v>134</v>
      </c>
      <c r="AE43" s="1" t="s">
        <v>134</v>
      </c>
      <c r="AF43" s="1" t="s">
        <v>134</v>
      </c>
      <c r="AG43" s="1" t="s">
        <v>134</v>
      </c>
      <c r="AI43" s="1" t="s">
        <v>134</v>
      </c>
      <c r="AJ43" s="1" t="s">
        <v>134</v>
      </c>
      <c r="AK43" s="1" t="s">
        <v>134</v>
      </c>
      <c r="AL43" s="1" t="s">
        <v>134</v>
      </c>
      <c r="AM43" s="1" t="s">
        <v>134</v>
      </c>
      <c r="AN43" s="1" t="s">
        <v>134</v>
      </c>
      <c r="AO43" s="1" t="s">
        <v>134</v>
      </c>
      <c r="AQ43" s="1" t="s">
        <v>134</v>
      </c>
      <c r="AR43" s="1" t="s">
        <v>134</v>
      </c>
    </row>
    <row r="44" spans="1:44" s="1" customFormat="1" x14ac:dyDescent="0.25">
      <c r="A44" s="48" t="s">
        <v>136</v>
      </c>
      <c r="B44" s="133"/>
      <c r="C44" s="1" t="s">
        <v>137</v>
      </c>
      <c r="D44" s="1" t="s">
        <v>137</v>
      </c>
      <c r="E44" s="1" t="s">
        <v>137</v>
      </c>
      <c r="F44" s="1" t="s">
        <v>137</v>
      </c>
      <c r="G44" s="1" t="s">
        <v>137</v>
      </c>
      <c r="H44" s="1" t="s">
        <v>137</v>
      </c>
      <c r="I44" s="1" t="s">
        <v>137</v>
      </c>
      <c r="J44" s="1" t="s">
        <v>137</v>
      </c>
      <c r="K44" s="1" t="s">
        <v>137</v>
      </c>
      <c r="L44" s="1" t="s">
        <v>137</v>
      </c>
      <c r="M44" s="1" t="s">
        <v>137</v>
      </c>
      <c r="N44" s="1" t="s">
        <v>137</v>
      </c>
      <c r="O44" s="1" t="s">
        <v>137</v>
      </c>
      <c r="P44" s="1" t="s">
        <v>137</v>
      </c>
      <c r="Q44" s="1" t="s">
        <v>137</v>
      </c>
      <c r="R44" s="1" t="s">
        <v>137</v>
      </c>
      <c r="S44" s="1" t="s">
        <v>137</v>
      </c>
      <c r="T44" s="1" t="s">
        <v>137</v>
      </c>
      <c r="U44" s="1" t="s">
        <v>137</v>
      </c>
      <c r="V44" s="1" t="s">
        <v>137</v>
      </c>
      <c r="W44" s="1" t="s">
        <v>137</v>
      </c>
      <c r="X44" s="1" t="s">
        <v>137</v>
      </c>
      <c r="Y44" s="1" t="s">
        <v>137</v>
      </c>
      <c r="Z44" s="1" t="s">
        <v>137</v>
      </c>
      <c r="AA44" s="1" t="s">
        <v>137</v>
      </c>
      <c r="AB44" s="1" t="s">
        <v>137</v>
      </c>
      <c r="AC44" s="1" t="s">
        <v>137</v>
      </c>
      <c r="AD44" s="1" t="s">
        <v>137</v>
      </c>
      <c r="AE44" s="1" t="s">
        <v>137</v>
      </c>
      <c r="AF44" s="1" t="s">
        <v>137</v>
      </c>
      <c r="AG44" s="1" t="s">
        <v>137</v>
      </c>
      <c r="AI44" s="1" t="s">
        <v>137</v>
      </c>
      <c r="AJ44" s="1" t="s">
        <v>137</v>
      </c>
      <c r="AK44" s="1" t="s">
        <v>137</v>
      </c>
      <c r="AL44" s="1" t="s">
        <v>137</v>
      </c>
      <c r="AM44" s="1" t="s">
        <v>137</v>
      </c>
      <c r="AN44" s="1" t="s">
        <v>137</v>
      </c>
      <c r="AO44" s="1" t="s">
        <v>137</v>
      </c>
      <c r="AQ44" s="1" t="s">
        <v>137</v>
      </c>
      <c r="AR44" s="1" t="s">
        <v>137</v>
      </c>
    </row>
    <row r="45" spans="1:44" s="1" customFormat="1" x14ac:dyDescent="0.25">
      <c r="A45" s="48" t="s">
        <v>138</v>
      </c>
      <c r="B45" s="133"/>
      <c r="C45" s="1" t="s">
        <v>139</v>
      </c>
      <c r="D45" s="1" t="s">
        <v>139</v>
      </c>
      <c r="E45" s="1" t="s">
        <v>139</v>
      </c>
      <c r="F45" s="1" t="s">
        <v>139</v>
      </c>
      <c r="G45" s="1" t="s">
        <v>139</v>
      </c>
      <c r="H45" s="1" t="s">
        <v>139</v>
      </c>
      <c r="I45" s="1" t="s">
        <v>139</v>
      </c>
      <c r="J45" s="1" t="s">
        <v>139</v>
      </c>
      <c r="K45" s="1" t="s">
        <v>139</v>
      </c>
      <c r="L45" s="1" t="s">
        <v>139</v>
      </c>
      <c r="M45" s="1" t="s">
        <v>139</v>
      </c>
      <c r="N45" s="1" t="s">
        <v>139</v>
      </c>
      <c r="O45" s="1" t="s">
        <v>139</v>
      </c>
      <c r="P45" s="1" t="s">
        <v>139</v>
      </c>
      <c r="Q45" s="1" t="s">
        <v>139</v>
      </c>
      <c r="R45" s="1" t="s">
        <v>139</v>
      </c>
      <c r="S45" s="1" t="s">
        <v>139</v>
      </c>
      <c r="T45" s="1" t="s">
        <v>139</v>
      </c>
      <c r="U45" s="1" t="s">
        <v>139</v>
      </c>
      <c r="V45" s="1" t="s">
        <v>139</v>
      </c>
      <c r="W45" s="1" t="s">
        <v>139</v>
      </c>
      <c r="X45" s="1" t="s">
        <v>139</v>
      </c>
      <c r="Y45" s="1" t="s">
        <v>139</v>
      </c>
      <c r="Z45" s="1" t="s">
        <v>139</v>
      </c>
      <c r="AA45" s="1" t="s">
        <v>139</v>
      </c>
      <c r="AB45" s="1" t="s">
        <v>139</v>
      </c>
      <c r="AC45" s="1" t="s">
        <v>139</v>
      </c>
      <c r="AD45" s="1" t="s">
        <v>139</v>
      </c>
      <c r="AE45" s="1" t="s">
        <v>139</v>
      </c>
      <c r="AF45" s="1" t="s">
        <v>139</v>
      </c>
      <c r="AG45" s="1" t="s">
        <v>139</v>
      </c>
      <c r="AI45" s="1" t="s">
        <v>139</v>
      </c>
      <c r="AJ45" s="1" t="s">
        <v>139</v>
      </c>
      <c r="AK45" s="1" t="s">
        <v>139</v>
      </c>
      <c r="AL45" s="1" t="s">
        <v>139</v>
      </c>
      <c r="AM45" s="1" t="s">
        <v>139</v>
      </c>
      <c r="AN45" s="1" t="s">
        <v>139</v>
      </c>
      <c r="AO45" s="1" t="s">
        <v>139</v>
      </c>
      <c r="AQ45" s="1" t="s">
        <v>139</v>
      </c>
      <c r="AR45" s="1" t="s">
        <v>139</v>
      </c>
    </row>
    <row r="47" spans="1:44" x14ac:dyDescent="0.25">
      <c r="H47" s="4"/>
      <c r="I47" s="4"/>
      <c r="J47" s="4"/>
      <c r="K47" s="4"/>
      <c r="L47" s="4"/>
      <c r="M47" s="4"/>
      <c r="N47" s="4"/>
      <c r="O47" s="4"/>
      <c r="P47" s="4"/>
      <c r="Q47" s="4"/>
      <c r="R47" s="4"/>
      <c r="S47" s="4"/>
      <c r="T47" s="4"/>
      <c r="U47" s="4"/>
      <c r="V47" s="4"/>
      <c r="W47" s="4"/>
      <c r="X47" s="4"/>
      <c r="Y47" s="4"/>
      <c r="Z47" s="4"/>
      <c r="AA47" s="4"/>
      <c r="AB47" s="4"/>
      <c r="AC47" s="4"/>
      <c r="AD47" s="4"/>
      <c r="AE47" s="4"/>
      <c r="AF47" s="4"/>
      <c r="AG47" s="4"/>
    </row>
    <row r="49" spans="8:33" x14ac:dyDescent="0.25">
      <c r="H49" s="4"/>
      <c r="I49" s="4"/>
      <c r="J49" s="4"/>
      <c r="K49" s="4"/>
      <c r="L49" s="4"/>
      <c r="M49" s="4"/>
      <c r="N49" s="4"/>
      <c r="O49" s="4"/>
      <c r="P49" s="4"/>
      <c r="Q49" s="4"/>
      <c r="R49" s="4"/>
      <c r="S49" s="4"/>
      <c r="T49" s="4"/>
      <c r="U49" s="4"/>
      <c r="V49" s="4"/>
      <c r="W49" s="4"/>
      <c r="X49" s="4"/>
      <c r="Y49" s="4"/>
      <c r="Z49" s="4"/>
      <c r="AA49" s="4"/>
      <c r="AB49" s="4"/>
      <c r="AC49" s="4"/>
      <c r="AD49" s="4"/>
      <c r="AE49" s="4"/>
      <c r="AF49" s="4"/>
      <c r="AG49" s="4"/>
    </row>
    <row r="52" spans="8:33" x14ac:dyDescent="0.25">
      <c r="H52" s="5"/>
      <c r="I52" s="5"/>
      <c r="J52" s="5"/>
      <c r="K52" s="5"/>
      <c r="L52" s="5"/>
      <c r="M52" s="5"/>
      <c r="N52" s="5"/>
      <c r="O52" s="5"/>
      <c r="P52" s="5"/>
      <c r="Q52" s="5"/>
      <c r="R52" s="5"/>
      <c r="S52" s="5"/>
      <c r="T52" s="5"/>
      <c r="U52" s="5"/>
      <c r="V52" s="5"/>
      <c r="W52" s="5"/>
      <c r="X52" s="5"/>
      <c r="Y52" s="5"/>
      <c r="Z52" s="5"/>
      <c r="AA52" s="5"/>
      <c r="AB52" s="5"/>
      <c r="AC52" s="5"/>
      <c r="AD52" s="5"/>
      <c r="AE52" s="5"/>
      <c r="AF52" s="5"/>
      <c r="AG52" s="5"/>
    </row>
    <row r="58" spans="8:33" x14ac:dyDescent="0.25">
      <c r="H58" s="4"/>
      <c r="I58" s="4"/>
      <c r="J58" s="4"/>
      <c r="K58" s="4"/>
      <c r="L58" s="4"/>
      <c r="M58" s="4"/>
      <c r="N58" s="4"/>
      <c r="O58" s="4"/>
      <c r="P58" s="4"/>
      <c r="Q58" s="4"/>
      <c r="R58" s="4"/>
      <c r="S58" s="4"/>
      <c r="T58" s="4"/>
      <c r="U58" s="4"/>
      <c r="V58" s="4"/>
      <c r="W58" s="4"/>
      <c r="X58" s="4"/>
      <c r="Y58" s="4"/>
      <c r="Z58" s="4"/>
      <c r="AA58" s="4"/>
      <c r="AB58" s="4"/>
      <c r="AC58" s="4"/>
      <c r="AD58" s="4"/>
      <c r="AE58" s="4"/>
      <c r="AF58" s="4"/>
      <c r="AG58" s="4"/>
    </row>
    <row r="59" spans="8:33" x14ac:dyDescent="0.25">
      <c r="H59" s="4"/>
      <c r="I59" s="4"/>
      <c r="J59" s="4"/>
      <c r="K59" s="4"/>
      <c r="L59" s="4"/>
      <c r="M59" s="4"/>
      <c r="N59" s="4"/>
      <c r="O59" s="4"/>
      <c r="P59" s="4"/>
      <c r="Q59" s="4"/>
      <c r="R59" s="4"/>
      <c r="S59" s="4"/>
      <c r="T59" s="4"/>
      <c r="U59" s="4"/>
      <c r="V59" s="4"/>
      <c r="W59" s="4"/>
      <c r="X59" s="4"/>
      <c r="Y59" s="4"/>
      <c r="Z59" s="4"/>
      <c r="AA59" s="4"/>
      <c r="AB59" s="4"/>
      <c r="AC59" s="4"/>
      <c r="AD59" s="4"/>
      <c r="AE59" s="4"/>
      <c r="AF59" s="4"/>
      <c r="AG59" s="4"/>
    </row>
    <row r="60" spans="8:33" x14ac:dyDescent="0.25">
      <c r="H60" s="4"/>
      <c r="I60" s="4"/>
      <c r="J60" s="4"/>
      <c r="K60" s="4"/>
      <c r="L60" s="4"/>
      <c r="M60" s="4"/>
      <c r="N60" s="4"/>
      <c r="O60" s="4"/>
      <c r="P60" s="4"/>
      <c r="Q60" s="4"/>
      <c r="R60" s="4"/>
      <c r="S60" s="4"/>
      <c r="T60" s="4"/>
      <c r="U60" s="4"/>
      <c r="V60" s="4"/>
      <c r="W60" s="4"/>
      <c r="X60" s="4"/>
      <c r="Y60" s="4"/>
      <c r="Z60" s="4"/>
      <c r="AA60" s="4"/>
      <c r="AB60" s="4"/>
      <c r="AC60" s="4"/>
      <c r="AD60" s="4"/>
      <c r="AE60" s="4"/>
      <c r="AF60" s="4"/>
      <c r="AG60" s="4"/>
    </row>
  </sheetData>
  <dataConsolidate/>
  <conditionalFormatting sqref="A16:I18 AG16:XFD18">
    <cfRule type="expression" dxfId="399" priority="85">
      <formula>A$14="Input Data"</formula>
    </cfRule>
  </conditionalFormatting>
  <conditionalFormatting sqref="AJ20:AJ24 A26:B31 AP26:AP31 AQ26:AR30 A19:B24 AG19:AI24 C20:I24 C26:I30 A38:I45 AG26:AO30 AS26:XFD31 AK19:XFD24 AG38:XFD45">
    <cfRule type="expression" dxfId="398" priority="84">
      <formula>A$14="LookUp"</formula>
    </cfRule>
  </conditionalFormatting>
  <conditionalFormatting sqref="A22:I22 AG22:XFD22">
    <cfRule type="expression" dxfId="397" priority="83">
      <formula>OR(A$21="E-KTP",A$21="AKTA",A$21="NPWP")</formula>
    </cfRule>
  </conditionalFormatting>
  <conditionalFormatting sqref="H19:I19">
    <cfRule type="expression" dxfId="396" priority="82">
      <formula>H$14="LookUp"</formula>
    </cfRule>
  </conditionalFormatting>
  <conditionalFormatting sqref="AJ19">
    <cfRule type="expression" dxfId="395" priority="81">
      <formula>AJ$14="LookUp"</formula>
    </cfRule>
  </conditionalFormatting>
  <conditionalFormatting sqref="C19">
    <cfRule type="expression" dxfId="394" priority="80">
      <formula>C$14="LookUp"</formula>
    </cfRule>
  </conditionalFormatting>
  <conditionalFormatting sqref="D19">
    <cfRule type="expression" dxfId="393" priority="79">
      <formula>D$14="LookUp"</formula>
    </cfRule>
  </conditionalFormatting>
  <conditionalFormatting sqref="E19">
    <cfRule type="expression" dxfId="392" priority="78">
      <formula>E$14="LookUp"</formula>
    </cfRule>
  </conditionalFormatting>
  <conditionalFormatting sqref="F19">
    <cfRule type="expression" dxfId="391" priority="77">
      <formula>F$14="LookUp"</formula>
    </cfRule>
  </conditionalFormatting>
  <conditionalFormatting sqref="G19">
    <cfRule type="expression" dxfId="390" priority="76">
      <formula>G$14="LookUp"</formula>
    </cfRule>
  </conditionalFormatting>
  <conditionalFormatting sqref="J16:J18">
    <cfRule type="expression" dxfId="389" priority="72">
      <formula>J$14="Input Data"</formula>
    </cfRule>
  </conditionalFormatting>
  <conditionalFormatting sqref="J20:J24 J26:J30 J38:J45">
    <cfRule type="expression" dxfId="388" priority="71">
      <formula>J$14="LookUp"</formula>
    </cfRule>
  </conditionalFormatting>
  <conditionalFormatting sqref="J22">
    <cfRule type="expression" dxfId="387" priority="70">
      <formula>OR(J$21="E-KTP",J$21="AKTA",J$21="NPWP")</formula>
    </cfRule>
  </conditionalFormatting>
  <conditionalFormatting sqref="J19">
    <cfRule type="expression" dxfId="386" priority="69">
      <formula>J$14="LookUp"</formula>
    </cfRule>
  </conditionalFormatting>
  <conditionalFormatting sqref="K16:K18">
    <cfRule type="expression" dxfId="385" priority="68">
      <formula>K$14="Input Data"</formula>
    </cfRule>
  </conditionalFormatting>
  <conditionalFormatting sqref="K20:K24 K26:K30 K38:K45">
    <cfRule type="expression" dxfId="384" priority="67">
      <formula>K$14="LookUp"</formula>
    </cfRule>
  </conditionalFormatting>
  <conditionalFormatting sqref="K22">
    <cfRule type="expression" dxfId="383" priority="66">
      <formula>OR(K$21="E-KTP",K$21="AKTA",K$21="NPWP")</formula>
    </cfRule>
  </conditionalFormatting>
  <conditionalFormatting sqref="K19">
    <cfRule type="expression" dxfId="382" priority="65">
      <formula>K$14="LookUp"</formula>
    </cfRule>
  </conditionalFormatting>
  <conditionalFormatting sqref="L16:L18">
    <cfRule type="expression" dxfId="381" priority="64">
      <formula>L$14="Input Data"</formula>
    </cfRule>
  </conditionalFormatting>
  <conditionalFormatting sqref="L20:L24 L26:L30 L38:L45">
    <cfRule type="expression" dxfId="380" priority="63">
      <formula>L$14="LookUp"</formula>
    </cfRule>
  </conditionalFormatting>
  <conditionalFormatting sqref="L22">
    <cfRule type="expression" dxfId="379" priority="62">
      <formula>OR(L$21="E-KTP",L$21="AKTA",L$21="NPWP")</formula>
    </cfRule>
  </conditionalFormatting>
  <conditionalFormatting sqref="L19">
    <cfRule type="expression" dxfId="378" priority="61">
      <formula>L$14="LookUp"</formula>
    </cfRule>
  </conditionalFormatting>
  <conditionalFormatting sqref="M16:M18">
    <cfRule type="expression" dxfId="377" priority="60">
      <formula>M$14="Input Data"</formula>
    </cfRule>
  </conditionalFormatting>
  <conditionalFormatting sqref="M20:M24 M26:M30 M38:M45">
    <cfRule type="expression" dxfId="376" priority="59">
      <formula>M$14="LookUp"</formula>
    </cfRule>
  </conditionalFormatting>
  <conditionalFormatting sqref="M22">
    <cfRule type="expression" dxfId="375" priority="58">
      <formula>OR(M$21="E-KTP",M$21="AKTA",M$21="NPWP")</formula>
    </cfRule>
  </conditionalFormatting>
  <conditionalFormatting sqref="M19">
    <cfRule type="expression" dxfId="374" priority="57">
      <formula>M$14="LookUp"</formula>
    </cfRule>
  </conditionalFormatting>
  <conditionalFormatting sqref="N16:N18">
    <cfRule type="expression" dxfId="373" priority="56">
      <formula>N$14="Input Data"</formula>
    </cfRule>
  </conditionalFormatting>
  <conditionalFormatting sqref="N20:N24 N26:N30 N38:N45">
    <cfRule type="expression" dxfId="372" priority="55">
      <formula>N$14="LookUp"</formula>
    </cfRule>
  </conditionalFormatting>
  <conditionalFormatting sqref="N22">
    <cfRule type="expression" dxfId="371" priority="54">
      <formula>OR(N$21="E-KTP",N$21="AKTA",N$21="NPWP")</formula>
    </cfRule>
  </conditionalFormatting>
  <conditionalFormatting sqref="N19">
    <cfRule type="expression" dxfId="370" priority="53">
      <formula>N$14="LookUp"</formula>
    </cfRule>
  </conditionalFormatting>
  <conditionalFormatting sqref="O16:O18">
    <cfRule type="expression" dxfId="369" priority="52">
      <formula>O$14="Input Data"</formula>
    </cfRule>
  </conditionalFormatting>
  <conditionalFormatting sqref="O20:O24 O26:O30 O38:O45">
    <cfRule type="expression" dxfId="368" priority="51">
      <formula>O$14="LookUp"</formula>
    </cfRule>
  </conditionalFormatting>
  <conditionalFormatting sqref="O22">
    <cfRule type="expression" dxfId="367" priority="50">
      <formula>OR(O$21="E-KTP",O$21="AKTA",O$21="NPWP")</formula>
    </cfRule>
  </conditionalFormatting>
  <conditionalFormatting sqref="O19">
    <cfRule type="expression" dxfId="366" priority="49">
      <formula>O$14="LookUp"</formula>
    </cfRule>
  </conditionalFormatting>
  <conditionalFormatting sqref="P16:P18">
    <cfRule type="expression" dxfId="365" priority="48">
      <formula>P$14="Input Data"</formula>
    </cfRule>
  </conditionalFormatting>
  <conditionalFormatting sqref="P20:P24 P26:P30 P38:P45">
    <cfRule type="expression" dxfId="364" priority="47">
      <formula>P$14="LookUp"</formula>
    </cfRule>
  </conditionalFormatting>
  <conditionalFormatting sqref="P22">
    <cfRule type="expression" dxfId="363" priority="46">
      <formula>OR(P$21="E-KTP",P$21="AKTA",P$21="NPWP")</formula>
    </cfRule>
  </conditionalFormatting>
  <conditionalFormatting sqref="P19">
    <cfRule type="expression" dxfId="362" priority="45">
      <formula>P$14="LookUp"</formula>
    </cfRule>
  </conditionalFormatting>
  <conditionalFormatting sqref="Q16:Q18">
    <cfRule type="expression" dxfId="361" priority="44">
      <formula>Q$14="Input Data"</formula>
    </cfRule>
  </conditionalFormatting>
  <conditionalFormatting sqref="Q20:Q24 Q26:Q30 Q38:Q45">
    <cfRule type="expression" dxfId="360" priority="43">
      <formula>Q$14="LookUp"</formula>
    </cfRule>
  </conditionalFormatting>
  <conditionalFormatting sqref="Q22">
    <cfRule type="expression" dxfId="359" priority="42">
      <formula>OR(Q$21="E-KTP",Q$21="AKTA",Q$21="NPWP")</formula>
    </cfRule>
  </conditionalFormatting>
  <conditionalFormatting sqref="Q19">
    <cfRule type="expression" dxfId="358" priority="41">
      <formula>Q$14="LookUp"</formula>
    </cfRule>
  </conditionalFormatting>
  <conditionalFormatting sqref="R16:R18">
    <cfRule type="expression" dxfId="357" priority="40">
      <formula>R$14="Input Data"</formula>
    </cfRule>
  </conditionalFormatting>
  <conditionalFormatting sqref="R20:R24 R26:R30 R38:R45">
    <cfRule type="expression" dxfId="356" priority="39">
      <formula>R$14="LookUp"</formula>
    </cfRule>
  </conditionalFormatting>
  <conditionalFormatting sqref="R22">
    <cfRule type="expression" dxfId="355" priority="38">
      <formula>OR(R$21="E-KTP",R$21="AKTA",R$21="NPWP")</formula>
    </cfRule>
  </conditionalFormatting>
  <conditionalFormatting sqref="R19">
    <cfRule type="expression" dxfId="354" priority="37">
      <formula>R$14="LookUp"</formula>
    </cfRule>
  </conditionalFormatting>
  <conditionalFormatting sqref="S16:S18">
    <cfRule type="expression" dxfId="353" priority="36">
      <formula>S$14="Input Data"</formula>
    </cfRule>
  </conditionalFormatting>
  <conditionalFormatting sqref="S20:S24 S26:S30 S38:S45">
    <cfRule type="expression" dxfId="352" priority="35">
      <formula>S$14="LookUp"</formula>
    </cfRule>
  </conditionalFormatting>
  <conditionalFormatting sqref="S22">
    <cfRule type="expression" dxfId="351" priority="34">
      <formula>OR(S$21="E-KTP",S$21="AKTA",S$21="NPWP")</formula>
    </cfRule>
  </conditionalFormatting>
  <conditionalFormatting sqref="S19">
    <cfRule type="expression" dxfId="350" priority="33">
      <formula>S$14="LookUp"</formula>
    </cfRule>
  </conditionalFormatting>
  <conditionalFormatting sqref="T16:T18">
    <cfRule type="expression" dxfId="349" priority="32">
      <formula>T$14="Input Data"</formula>
    </cfRule>
  </conditionalFormatting>
  <conditionalFormatting sqref="T20:T24 T26:T30 T38:T45">
    <cfRule type="expression" dxfId="348" priority="31">
      <formula>T$14="LookUp"</formula>
    </cfRule>
  </conditionalFormatting>
  <conditionalFormatting sqref="T22">
    <cfRule type="expression" dxfId="347" priority="30">
      <formula>OR(T$21="E-KTP",T$21="AKTA",T$21="NPWP")</formula>
    </cfRule>
  </conditionalFormatting>
  <conditionalFormatting sqref="T19">
    <cfRule type="expression" dxfId="346" priority="29">
      <formula>T$14="LookUp"</formula>
    </cfRule>
  </conditionalFormatting>
  <conditionalFormatting sqref="U16:U18">
    <cfRule type="expression" dxfId="345" priority="28">
      <formula>U$14="Input Data"</formula>
    </cfRule>
  </conditionalFormatting>
  <conditionalFormatting sqref="U20:U24 U26:U30 U38:U45">
    <cfRule type="expression" dxfId="344" priority="27">
      <formula>U$14="LookUp"</formula>
    </cfRule>
  </conditionalFormatting>
  <conditionalFormatting sqref="U22">
    <cfRule type="expression" dxfId="343" priority="26">
      <formula>OR(U$21="E-KTP",U$21="AKTA",U$21="NPWP")</formula>
    </cfRule>
  </conditionalFormatting>
  <conditionalFormatting sqref="U19">
    <cfRule type="expression" dxfId="342" priority="25">
      <formula>U$14="LookUp"</formula>
    </cfRule>
  </conditionalFormatting>
  <conditionalFormatting sqref="V16:V18">
    <cfRule type="expression" dxfId="341" priority="24">
      <formula>V$14="Input Data"</formula>
    </cfRule>
  </conditionalFormatting>
  <conditionalFormatting sqref="V20:V24 V26:V30 V38:V45">
    <cfRule type="expression" dxfId="340" priority="23">
      <formula>V$14="LookUp"</formula>
    </cfRule>
  </conditionalFormatting>
  <conditionalFormatting sqref="V22">
    <cfRule type="expression" dxfId="339" priority="22">
      <formula>OR(V$21="E-KTP",V$21="AKTA",V$21="NPWP")</formula>
    </cfRule>
  </conditionalFormatting>
  <conditionalFormatting sqref="V19">
    <cfRule type="expression" dxfId="338" priority="21">
      <formula>V$14="LookUp"</formula>
    </cfRule>
  </conditionalFormatting>
  <conditionalFormatting sqref="W16:W18">
    <cfRule type="expression" dxfId="337" priority="20">
      <formula>W$14="Input Data"</formula>
    </cfRule>
  </conditionalFormatting>
  <conditionalFormatting sqref="W20:W24 W26:W30 W38:W45">
    <cfRule type="expression" dxfId="336" priority="19">
      <formula>W$14="LookUp"</formula>
    </cfRule>
  </conditionalFormatting>
  <conditionalFormatting sqref="W22">
    <cfRule type="expression" dxfId="335" priority="18">
      <formula>OR(W$21="E-KTP",W$21="AKTA",W$21="NPWP")</formula>
    </cfRule>
  </conditionalFormatting>
  <conditionalFormatting sqref="W19">
    <cfRule type="expression" dxfId="334" priority="17">
      <formula>W$14="LookUp"</formula>
    </cfRule>
  </conditionalFormatting>
  <conditionalFormatting sqref="X16:X18">
    <cfRule type="expression" dxfId="333" priority="12">
      <formula>X$14="Input Data"</formula>
    </cfRule>
  </conditionalFormatting>
  <conditionalFormatting sqref="X20:X24 X26:X30 X38:X45">
    <cfRule type="expression" dxfId="332" priority="11">
      <formula>X$14="LookUp"</formula>
    </cfRule>
  </conditionalFormatting>
  <conditionalFormatting sqref="X22">
    <cfRule type="expression" dxfId="331" priority="10">
      <formula>OR(X$21="E-KTP",X$21="AKTA",X$21="NPWP")</formula>
    </cfRule>
  </conditionalFormatting>
  <conditionalFormatting sqref="X19">
    <cfRule type="expression" dxfId="330" priority="9">
      <formula>X$14="LookUp"</formula>
    </cfRule>
  </conditionalFormatting>
  <conditionalFormatting sqref="Y16:Y18 AA16:AF18">
    <cfRule type="expression" dxfId="329" priority="8">
      <formula>Y$14="Input Data"</formula>
    </cfRule>
  </conditionalFormatting>
  <conditionalFormatting sqref="Y20:Y24 Y26:Y30 Y38:Y45 AA38:AF45 AA26:AF30 AA20:AF24">
    <cfRule type="expression" dxfId="328" priority="7">
      <formula>Y$14="LookUp"</formula>
    </cfRule>
  </conditionalFormatting>
  <conditionalFormatting sqref="Y22 AA22:AF22">
    <cfRule type="expression" dxfId="327" priority="6">
      <formula>OR(Y$21="E-KTP",Y$21="AKTA",Y$21="NPWP")</formula>
    </cfRule>
  </conditionalFormatting>
  <conditionalFormatting sqref="Y19 AA19:AF19">
    <cfRule type="expression" dxfId="326" priority="5">
      <formula>Y$14="LookUp"</formula>
    </cfRule>
  </conditionalFormatting>
  <conditionalFormatting sqref="Z16:Z18">
    <cfRule type="expression" dxfId="325" priority="4">
      <formula>Z$14="Input Data"</formula>
    </cfRule>
  </conditionalFormatting>
  <conditionalFormatting sqref="Z20:Z24 Z26:Z30 Z38:Z45">
    <cfRule type="expression" dxfId="324" priority="3">
      <formula>Z$14="LookUp"</formula>
    </cfRule>
  </conditionalFormatting>
  <conditionalFormatting sqref="Z22">
    <cfRule type="expression" dxfId="323" priority="2">
      <formula>OR(Z$21="E-KTP",Z$21="AKTA",Z$21="NPWP")</formula>
    </cfRule>
  </conditionalFormatting>
  <conditionalFormatting sqref="Z19">
    <cfRule type="expression" dxfId="322" priority="1">
      <formula>Z$14="LookUp"</formula>
    </cfRule>
  </conditionalFormatting>
  <dataValidations count="33">
    <dataValidation type="custom" errorStyle="information" allowBlank="1" showInputMessage="1" showErrorMessage="1" sqref="AQ16:AR16 C16:AO16">
      <formula1>C14="LookUp"</formula1>
    </dataValidation>
    <dataValidation type="custom" errorStyle="information" allowBlank="1" showInputMessage="1" showErrorMessage="1" sqref="AQ17:AR17 C17:AO17">
      <formula1>C14="LookUp"</formula1>
    </dataValidation>
    <dataValidation type="custom" errorStyle="information" allowBlank="1" showInputMessage="1" showErrorMessage="1" sqref="AQ19:AR19 C19:AO19">
      <formula1>C14="Input Data"</formula1>
    </dataValidation>
    <dataValidation type="custom" errorStyle="information" allowBlank="1" showInputMessage="1" showErrorMessage="1" sqref="AQ20:AR20 C20:AO20">
      <formula1>C14="Input Data"</formula1>
    </dataValidation>
    <dataValidation type="custom" errorStyle="information" allowBlank="1" showInputMessage="1" showErrorMessage="1" sqref="AQ24:AR24 C24:AO24">
      <formula1>C14="Input Data"</formula1>
    </dataValidation>
    <dataValidation type="custom" errorStyle="information" allowBlank="1" showInputMessage="1" showErrorMessage="1" sqref="AQ27:AR27 C27:AO27">
      <formula1>C14="Input Data"</formula1>
    </dataValidation>
    <dataValidation type="custom" errorStyle="information" allowBlank="1" showInputMessage="1" showErrorMessage="1" sqref="AQ28:AR28 C28:AO28">
      <formula1>AND(C14="Input Data",IF(C21="E-KTP",LEN(C28)=16,IF(C21="NPWP",LEN(C28)=15,LEN(C28)&gt;0)))</formula1>
    </dataValidation>
    <dataValidation type="custom" errorStyle="information" allowBlank="1" showInputMessage="1" showErrorMessage="1" sqref="AQ29:AR29 C29:AO29">
      <formula1>AND(C14="Input Data",OR(LEN(C29)=15,LEN(C29)=0))</formula1>
    </dataValidation>
    <dataValidation type="custom" errorStyle="information" allowBlank="1" showInputMessage="1" showErrorMessage="1" sqref="AQ30:AR30 C30:AO30">
      <formula1>C14="Input Data"</formula1>
    </dataValidation>
    <dataValidation type="custom" errorStyle="information" allowBlank="1" showInputMessage="1" showErrorMessage="1" sqref="AQ38:AR38 C38:AO38">
      <formula1>C14="Input Data"</formula1>
    </dataValidation>
    <dataValidation type="custom" errorStyle="information" allowBlank="1" showInputMessage="1" showErrorMessage="1" sqref="AQ39:AR39 C39:AO39">
      <formula1>C14="Input Data"</formula1>
    </dataValidation>
    <dataValidation type="custom" errorStyle="information" allowBlank="1" showInputMessage="1" showErrorMessage="1" sqref="AQ40:AR40 C40:AO40">
      <formula1>C14="Input Data"</formula1>
    </dataValidation>
    <dataValidation type="custom" errorStyle="information" allowBlank="1" showInputMessage="1" showErrorMessage="1" sqref="AQ41:AR41 C41:AO41">
      <formula1>C14="Input Data"</formula1>
    </dataValidation>
    <dataValidation type="custom" errorStyle="information" allowBlank="1" showInputMessage="1" showErrorMessage="1" sqref="AQ42:AR42 C42:AO42">
      <formula1>C14="Input Data"</formula1>
    </dataValidation>
    <dataValidation type="custom" errorStyle="information" allowBlank="1" showInputMessage="1" showErrorMessage="1" sqref="AQ43:AR43 C43:AO43">
      <formula1>C14="Input Data"</formula1>
    </dataValidation>
    <dataValidation type="custom" errorStyle="information" allowBlank="1" showInputMessage="1" showErrorMessage="1" sqref="AQ44:AR44 C44:AO44">
      <formula1>C14="Input Data"</formula1>
    </dataValidation>
    <dataValidation errorStyle="information" allowBlank="1" showInputMessage="1" showErrorMessage="1" sqref="AQ18:AR18 AQ31:AR31 C18:AO18 C31:AO31"/>
    <dataValidation type="custom" errorStyle="information" allowBlank="1" showInputMessage="1" showErrorMessage="1" sqref="AQ22:AR22 C22:AO22">
      <formula1>AND(C14="Input Data",C21 &lt;&gt; "E-KTP",C21 &lt;&gt; "AKTA",C21&lt;&gt;"NPWP")</formula1>
    </dataValidation>
    <dataValidation type="list" errorStyle="information" allowBlank="1" showInputMessage="1" showErrorMessage="1" sqref="AQ21:AR21 B21:AO21">
      <formula1>ListIdType</formula1>
    </dataValidation>
    <dataValidation type="list" errorStyle="information" allowBlank="1" showInputMessage="1" showErrorMessage="1" sqref="AQ23:AR23 C23:AO23">
      <formula1>ListMaritalStatus</formula1>
    </dataValidation>
    <dataValidation type="list" errorStyle="information" allowBlank="1" showInputMessage="1" showErrorMessage="1" sqref="AQ26:AR26 C26:AO26">
      <formula1>ListGender</formula1>
    </dataValidation>
    <dataValidation type="list" errorStyle="information" allowBlank="1" showInputMessage="1" showErrorMessage="1" sqref="AQ45:AR45 C45:AO45">
      <formula1>ListOwnership</formula1>
    </dataValidation>
    <dataValidation type="list" allowBlank="1" showInputMessage="1" showErrorMessage="1" sqref="H7:AF7">
      <formula1>"CUST,FAM,GUAR,REF,APP,ASSET,INS,LFI,FIN,TC,UPL_DOC"</formula1>
    </dataValidation>
    <dataValidation type="list" allowBlank="1" showInputMessage="1" showErrorMessage="1" sqref="H64:AG64">
      <formula1>"DINAS, FAMILY, KPR, RENTED, OWNED"</formula1>
    </dataValidation>
    <dataValidation type="list" allowBlank="1" showInputMessage="1" showErrorMessage="1" sqref="H56:AG56">
      <formula1>"Master!$Q$2:$Q$9"</formula1>
    </dataValidation>
    <dataValidation type="list" allowBlank="1" showInputMessage="1" showErrorMessage="1" sqref="H54:AG54">
      <formula1>#REF!</formula1>
    </dataValidation>
    <dataValidation type="custom" errorStyle="information" allowBlank="1" showInputMessage="1" showErrorMessage="1" sqref="B35:AR35">
      <formula1>B14="Input Data"</formula1>
    </dataValidation>
    <dataValidation type="list" errorStyle="information" allowBlank="1" showInputMessage="1" showErrorMessage="1" sqref="C25:AR25">
      <formula1>ListCustomerModelPersonal</formula1>
    </dataValidation>
    <dataValidation type="list" errorStyle="information" allowBlank="1" showInputMessage="1" showErrorMessage="1" sqref="C34:AR34">
      <formula1>ListDepartmentAML</formula1>
    </dataValidation>
    <dataValidation type="list" errorStyle="information" allowBlank="1" showInputMessage="1" showErrorMessage="1" sqref="B36:AR36">
      <formula1>ListAuthorityAML</formula1>
    </dataValidation>
    <dataValidation type="list" errorStyle="information" allowBlank="1" showInputMessage="1" showErrorMessage="1" sqref="B14:AS14">
      <formula1>"Input Data, LookUp"</formula1>
    </dataValidation>
    <dataValidation type="custom" errorStyle="information" allowBlank="1" showInputMessage="1" showErrorMessage="1" sqref="C33:AR33">
      <formula1>C14="Input Data"</formula1>
    </dataValidation>
    <dataValidation type="list" allowBlank="1" showInputMessage="1" showErrorMessage="1" sqref="H10:AP10">
      <formula1>"Yes, No, Edit"</formula1>
    </dataValidation>
  </dataValidations>
  <hyperlinks>
    <hyperlink ref="H31" r:id="rId1"/>
    <hyperlink ref="AG31" r:id="rId2"/>
    <hyperlink ref="AH31" r:id="rId3"/>
    <hyperlink ref="AK31" r:id="rId4"/>
    <hyperlink ref="AL31" r:id="rId5"/>
    <hyperlink ref="AM31" r:id="rId6"/>
    <hyperlink ref="AN31" r:id="rId7"/>
    <hyperlink ref="AO31" r:id="rId8"/>
    <hyperlink ref="AI31" r:id="rId9"/>
    <hyperlink ref="AJ31" r:id="rId10"/>
    <hyperlink ref="AQ31" r:id="rId11"/>
    <hyperlink ref="AR31" r:id="rId12"/>
    <hyperlink ref="D31" r:id="rId13"/>
    <hyperlink ref="E31" r:id="rId14"/>
    <hyperlink ref="F31" r:id="rId15"/>
    <hyperlink ref="G31" r:id="rId16"/>
    <hyperlink ref="I31" r:id="rId17"/>
    <hyperlink ref="J31" r:id="rId18"/>
    <hyperlink ref="K31" r:id="rId19"/>
    <hyperlink ref="L31" r:id="rId20"/>
    <hyperlink ref="M31" r:id="rId21"/>
    <hyperlink ref="N31" r:id="rId22"/>
    <hyperlink ref="O31" r:id="rId23"/>
    <hyperlink ref="P31" r:id="rId24"/>
    <hyperlink ref="Q31" r:id="rId25"/>
    <hyperlink ref="R31" r:id="rId26"/>
    <hyperlink ref="S31" r:id="rId27"/>
    <hyperlink ref="T31" r:id="rId28"/>
    <hyperlink ref="U31" r:id="rId29"/>
    <hyperlink ref="V31" r:id="rId30"/>
    <hyperlink ref="W31" r:id="rId31"/>
    <hyperlink ref="X31" r:id="rId32"/>
    <hyperlink ref="Y31" r:id="rId33"/>
    <hyperlink ref="AA31" r:id="rId34"/>
    <hyperlink ref="AB31" r:id="rId35"/>
    <hyperlink ref="AC31" r:id="rId36"/>
    <hyperlink ref="AD31" r:id="rId37"/>
    <hyperlink ref="AE31" r:id="rId38"/>
    <hyperlink ref="AF31" r:id="rId39"/>
    <hyperlink ref="Z31" r:id="rId40"/>
  </hyperlinks>
  <pageMargins left="0.7" right="0.7" top="0.75" bottom="0.75" header="0.3" footer="0.3"/>
  <pageSetup paperSize="9" orientation="portrait" r:id="rId41"/>
  <legacyDrawing r:id="rId4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DQ492"/>
  <sheetViews>
    <sheetView workbookViewId="0">
      <pane ySplit="1" topLeftCell="A2" activePane="bottomLeft" state="frozen"/>
      <selection pane="bottomLeft" activeCell="E27" sqref="E27"/>
    </sheetView>
  </sheetViews>
  <sheetFormatPr defaultRowHeight="15" x14ac:dyDescent="0.25"/>
  <cols>
    <col min="1" max="1" width="42.140625" customWidth="1" collapsed="1"/>
    <col min="2" max="2" width="21.140625" customWidth="1" collapsed="1"/>
    <col min="5" max="5" width="43.28515625" bestFit="1" customWidth="1" collapsed="1"/>
    <col min="6" max="6" width="17.42578125" customWidth="1" collapsed="1"/>
    <col min="9" max="9" width="30" customWidth="1" collapsed="1"/>
    <col min="10" max="10" width="21.140625" customWidth="1" collapsed="1"/>
    <col min="13" max="13" width="89" bestFit="1" customWidth="1" collapsed="1"/>
    <col min="14" max="14" width="25.5703125" bestFit="1" customWidth="1" collapsed="1"/>
    <col min="17" max="17" width="23.140625" customWidth="1" collapsed="1"/>
    <col min="18" max="18" width="19.140625" customWidth="1" collapsed="1"/>
    <col min="20" max="20" width="25.85546875" customWidth="1" collapsed="1"/>
    <col min="22" max="22" width="18.5703125" customWidth="1" collapsed="1"/>
    <col min="24" max="24" width="15.42578125" customWidth="1" collapsed="1"/>
    <col min="26" max="26" width="25.7109375" customWidth="1" collapsed="1"/>
    <col min="28" max="28" width="39.7109375" customWidth="1" collapsed="1"/>
    <col min="30" max="30" width="10.5703125" customWidth="1" collapsed="1"/>
    <col min="32" max="32" width="30.42578125" customWidth="1" collapsed="1"/>
    <col min="34" max="34" width="39.85546875" customWidth="1" collapsed="1"/>
    <col min="36" max="36" width="30.5703125" customWidth="1" collapsed="1"/>
    <col min="38" max="38" width="18.42578125" customWidth="1" collapsed="1"/>
    <col min="40" max="40" width="28.7109375" customWidth="1" collapsed="1"/>
    <col min="42" max="42" width="31.5703125" customWidth="1" collapsed="1"/>
    <col min="44" max="44" width="99.7109375" customWidth="1" collapsed="1"/>
    <col min="45" max="45" width="26.140625" customWidth="1" collapsed="1"/>
    <col min="47" max="47" width="43.140625" customWidth="1" collapsed="1"/>
    <col min="48" max="48" width="28.85546875" customWidth="1" collapsed="1"/>
    <col min="50" max="50" width="23" customWidth="1" collapsed="1"/>
    <col min="52" max="52" width="25.85546875" customWidth="1" collapsed="1"/>
    <col min="54" max="54" width="23.7109375" customWidth="1" collapsed="1"/>
    <col min="56" max="56" width="27.85546875" customWidth="1" collapsed="1"/>
    <col min="58" max="58" width="15" customWidth="1" collapsed="1"/>
    <col min="60" max="60" width="30.85546875" customWidth="1" collapsed="1"/>
    <col min="62" max="62" width="19.5703125" customWidth="1" collapsed="1"/>
    <col min="64" max="64" width="13.140625" customWidth="1" collapsed="1"/>
    <col min="66" max="66" width="29.85546875" customWidth="1" collapsed="1"/>
    <col min="68" max="68" width="38" customWidth="1" collapsed="1"/>
    <col min="70" max="70" width="14.42578125" customWidth="1" collapsed="1"/>
    <col min="72" max="72" width="40.5703125" customWidth="1" collapsed="1"/>
    <col min="74" max="74" width="26.140625" customWidth="1" collapsed="1"/>
    <col min="76" max="76" width="11.7109375" customWidth="1" collapsed="1"/>
    <col min="78" max="78" width="22.85546875" customWidth="1" collapsed="1"/>
    <col min="80" max="80" width="16.140625" customWidth="1" collapsed="1"/>
    <col min="82" max="82" width="16.42578125" customWidth="1" collapsed="1"/>
    <col min="84" max="84" width="17" customWidth="1" collapsed="1"/>
    <col min="86" max="86" width="32.5703125" customWidth="1" collapsed="1"/>
    <col min="88" max="88" width="30" customWidth="1" collapsed="1"/>
    <col min="90" max="90" width="14.42578125" bestFit="1" customWidth="1" collapsed="1"/>
    <col min="93" max="93" width="23.85546875" customWidth="1" collapsed="1"/>
    <col min="95" max="95" width="19.85546875" customWidth="1" collapsed="1"/>
    <col min="97" max="97" width="14" customWidth="1" collapsed="1"/>
    <col min="99" max="99" width="20.140625" customWidth="1" collapsed="1"/>
    <col min="101" max="101" width="19.85546875" customWidth="1" collapsed="1"/>
    <col min="103" max="103" width="19.140625" customWidth="1" collapsed="1"/>
    <col min="105" max="105" width="42.28515625" customWidth="1" collapsed="1"/>
    <col min="107" max="107" width="19.7109375" customWidth="1" collapsed="1"/>
    <col min="109" max="109" width="16.140625" customWidth="1" collapsed="1"/>
    <col min="111" max="111" width="25.28515625" customWidth="1" collapsed="1"/>
    <col min="112" max="112" width="21.140625" customWidth="1" collapsed="1"/>
    <col min="114" max="114" width="28.140625" customWidth="1" collapsed="1"/>
    <col min="115" max="115" width="21.140625" customWidth="1" collapsed="1"/>
    <col min="117" max="117" width="33.5703125" customWidth="1" collapsed="1"/>
    <col min="118" max="118" width="21.140625" customWidth="1" collapsed="1"/>
    <col min="120" max="120" width="42.140625" customWidth="1" collapsed="1"/>
    <col min="121" max="121" width="21.140625" customWidth="1" collapsed="1"/>
  </cols>
  <sheetData>
    <row r="1" spans="1:121" x14ac:dyDescent="0.25">
      <c r="A1" t="s">
        <v>905</v>
      </c>
      <c r="B1" t="s">
        <v>906</v>
      </c>
      <c r="E1" t="s">
        <v>907</v>
      </c>
      <c r="F1" t="s">
        <v>908</v>
      </c>
      <c r="I1" t="s">
        <v>909</v>
      </c>
      <c r="J1" t="s">
        <v>906</v>
      </c>
      <c r="M1" t="s">
        <v>910</v>
      </c>
      <c r="N1" t="s">
        <v>911</v>
      </c>
      <c r="Q1" t="s">
        <v>912</v>
      </c>
      <c r="R1" t="s">
        <v>913</v>
      </c>
      <c r="T1" t="s">
        <v>914</v>
      </c>
      <c r="V1" t="s">
        <v>915</v>
      </c>
      <c r="X1" t="s">
        <v>916</v>
      </c>
      <c r="Z1" t="s">
        <v>917</v>
      </c>
      <c r="AB1" t="s">
        <v>918</v>
      </c>
      <c r="AD1" t="s">
        <v>919</v>
      </c>
      <c r="AF1" t="s">
        <v>920</v>
      </c>
      <c r="AH1" t="s">
        <v>921</v>
      </c>
      <c r="AJ1" t="s">
        <v>922</v>
      </c>
      <c r="AL1" t="s">
        <v>923</v>
      </c>
      <c r="AN1" t="s">
        <v>924</v>
      </c>
      <c r="AP1" t="s">
        <v>925</v>
      </c>
      <c r="AR1" t="s">
        <v>926</v>
      </c>
      <c r="AS1" t="s">
        <v>927</v>
      </c>
      <c r="AU1" t="s">
        <v>928</v>
      </c>
      <c r="AV1" t="s">
        <v>929</v>
      </c>
      <c r="AX1" t="s">
        <v>930</v>
      </c>
      <c r="AZ1" t="s">
        <v>931</v>
      </c>
      <c r="BB1" t="s">
        <v>932</v>
      </c>
      <c r="BD1" t="s">
        <v>933</v>
      </c>
      <c r="BF1" t="s">
        <v>348</v>
      </c>
      <c r="BH1" t="s">
        <v>934</v>
      </c>
      <c r="BJ1" t="s">
        <v>935</v>
      </c>
      <c r="BL1" t="s">
        <v>936</v>
      </c>
      <c r="BN1" t="s">
        <v>937</v>
      </c>
      <c r="BP1" t="s">
        <v>938</v>
      </c>
      <c r="BR1" s="24" t="s">
        <v>939</v>
      </c>
      <c r="BT1" t="s">
        <v>940</v>
      </c>
      <c r="BV1" t="s">
        <v>941</v>
      </c>
      <c r="BX1" s="24" t="s">
        <v>942</v>
      </c>
      <c r="BZ1" t="s">
        <v>943</v>
      </c>
      <c r="CB1" t="s">
        <v>944</v>
      </c>
      <c r="CD1" t="s">
        <v>945</v>
      </c>
      <c r="CF1" t="s">
        <v>946</v>
      </c>
      <c r="CH1" t="s">
        <v>947</v>
      </c>
      <c r="CJ1" t="s">
        <v>948</v>
      </c>
      <c r="CL1" s="36" t="s">
        <v>949</v>
      </c>
      <c r="CO1" t="s">
        <v>950</v>
      </c>
      <c r="CQ1" t="s">
        <v>951</v>
      </c>
      <c r="CS1" t="s">
        <v>952</v>
      </c>
      <c r="CU1" t="s">
        <v>953</v>
      </c>
      <c r="CW1" t="s">
        <v>954</v>
      </c>
      <c r="CY1" t="s">
        <v>955</v>
      </c>
      <c r="DA1" t="s">
        <v>956</v>
      </c>
      <c r="DC1" t="s">
        <v>957</v>
      </c>
      <c r="DE1" s="45" t="s">
        <v>958</v>
      </c>
      <c r="DG1" t="s">
        <v>959</v>
      </c>
      <c r="DH1" t="s">
        <v>906</v>
      </c>
      <c r="DJ1" t="s">
        <v>960</v>
      </c>
      <c r="DK1" t="s">
        <v>906</v>
      </c>
      <c r="DM1" t="s">
        <v>961</v>
      </c>
      <c r="DN1" t="s">
        <v>906</v>
      </c>
      <c r="DP1" t="s">
        <v>962</v>
      </c>
      <c r="DQ1" t="s">
        <v>906</v>
      </c>
    </row>
    <row r="2" spans="1:121" x14ac:dyDescent="0.25">
      <c r="A2" t="s">
        <v>963</v>
      </c>
      <c r="B2" t="s">
        <v>129</v>
      </c>
      <c r="E2" t="s">
        <v>964</v>
      </c>
      <c r="F2" t="s">
        <v>965</v>
      </c>
      <c r="I2" t="s">
        <v>966</v>
      </c>
      <c r="J2" t="s">
        <v>967</v>
      </c>
      <c r="M2" t="s">
        <v>121</v>
      </c>
      <c r="N2" t="s">
        <v>968</v>
      </c>
      <c r="Q2" t="s">
        <v>969</v>
      </c>
      <c r="R2" t="s">
        <v>970</v>
      </c>
      <c r="T2" t="s">
        <v>76</v>
      </c>
      <c r="V2" t="s">
        <v>79</v>
      </c>
      <c r="X2" t="s">
        <v>187</v>
      </c>
      <c r="Z2" t="s">
        <v>971</v>
      </c>
      <c r="AB2" t="s">
        <v>221</v>
      </c>
      <c r="AD2" t="s">
        <v>167</v>
      </c>
      <c r="AF2" t="s">
        <v>85</v>
      </c>
      <c r="AH2" t="s">
        <v>269</v>
      </c>
      <c r="AJ2" t="s">
        <v>282</v>
      </c>
      <c r="AL2" t="s">
        <v>279</v>
      </c>
      <c r="AN2" t="s">
        <v>972</v>
      </c>
      <c r="AP2" t="s">
        <v>663</v>
      </c>
      <c r="AR2" t="s">
        <v>973</v>
      </c>
      <c r="AS2" t="s">
        <v>974</v>
      </c>
      <c r="AU2" t="s">
        <v>404</v>
      </c>
      <c r="AV2" t="s">
        <v>975</v>
      </c>
      <c r="AX2" t="s">
        <v>976</v>
      </c>
      <c r="AZ2" t="s">
        <v>338</v>
      </c>
      <c r="BB2" t="s">
        <v>340</v>
      </c>
      <c r="BD2" t="s">
        <v>977</v>
      </c>
      <c r="BF2" t="s">
        <v>349</v>
      </c>
      <c r="BH2" t="s">
        <v>978</v>
      </c>
      <c r="BJ2" t="s">
        <v>340</v>
      </c>
      <c r="BL2" t="s">
        <v>354</v>
      </c>
      <c r="BN2" t="s">
        <v>979</v>
      </c>
      <c r="BP2" t="s">
        <v>977</v>
      </c>
      <c r="BR2" s="23"/>
      <c r="BT2" t="s">
        <v>385</v>
      </c>
      <c r="BV2" t="s">
        <v>390</v>
      </c>
      <c r="BX2" t="s">
        <v>980</v>
      </c>
      <c r="BZ2" t="s">
        <v>553</v>
      </c>
      <c r="CB2" t="s">
        <v>564</v>
      </c>
      <c r="CD2" t="s">
        <v>569</v>
      </c>
      <c r="CF2" t="s">
        <v>344</v>
      </c>
      <c r="CH2" t="s">
        <v>981</v>
      </c>
      <c r="CJ2" t="s">
        <v>580</v>
      </c>
      <c r="CL2" s="37" t="s">
        <v>398</v>
      </c>
      <c r="CO2" t="s">
        <v>148</v>
      </c>
      <c r="CQ2" t="s">
        <v>982</v>
      </c>
      <c r="CS2" t="s">
        <v>509</v>
      </c>
      <c r="CU2" t="s">
        <v>678</v>
      </c>
      <c r="CW2" t="s">
        <v>684</v>
      </c>
      <c r="CY2" t="s">
        <v>688</v>
      </c>
      <c r="DA2" t="s">
        <v>711</v>
      </c>
      <c r="DC2" t="s">
        <v>724</v>
      </c>
      <c r="DE2" s="23" t="s">
        <v>437</v>
      </c>
      <c r="DG2" t="s">
        <v>983</v>
      </c>
      <c r="DH2" t="s">
        <v>984</v>
      </c>
      <c r="DJ2" t="s">
        <v>985</v>
      </c>
      <c r="DK2" t="s">
        <v>986</v>
      </c>
      <c r="DM2" t="s">
        <v>165</v>
      </c>
      <c r="DN2" t="s">
        <v>987</v>
      </c>
      <c r="DP2" t="s">
        <v>988</v>
      </c>
      <c r="DQ2" t="s">
        <v>989</v>
      </c>
    </row>
    <row r="3" spans="1:121" x14ac:dyDescent="0.25">
      <c r="A3" t="s">
        <v>990</v>
      </c>
      <c r="B3" t="s">
        <v>991</v>
      </c>
      <c r="E3" t="s">
        <v>190</v>
      </c>
      <c r="F3" t="s">
        <v>992</v>
      </c>
      <c r="I3" t="s">
        <v>993</v>
      </c>
      <c r="J3" t="s">
        <v>994</v>
      </c>
      <c r="M3" t="s">
        <v>995</v>
      </c>
      <c r="N3" t="s">
        <v>996</v>
      </c>
      <c r="Q3" t="s">
        <v>124</v>
      </c>
      <c r="R3" t="s">
        <v>997</v>
      </c>
      <c r="T3" t="s">
        <v>998</v>
      </c>
      <c r="V3" t="s">
        <v>80</v>
      </c>
      <c r="X3" t="s">
        <v>186</v>
      </c>
      <c r="Z3" t="s">
        <v>999</v>
      </c>
      <c r="AB3" t="s">
        <v>224</v>
      </c>
      <c r="AD3" t="s">
        <v>90</v>
      </c>
      <c r="AF3" t="s">
        <v>87</v>
      </c>
      <c r="AH3" t="s">
        <v>270</v>
      </c>
      <c r="AJ3" t="s">
        <v>283</v>
      </c>
      <c r="AL3" t="s">
        <v>281</v>
      </c>
      <c r="AN3" t="s">
        <v>1000</v>
      </c>
      <c r="AP3" t="s">
        <v>662</v>
      </c>
      <c r="AR3" t="s">
        <v>1001</v>
      </c>
      <c r="AS3" t="s">
        <v>1002</v>
      </c>
      <c r="AU3" t="s">
        <v>1003</v>
      </c>
      <c r="AV3" t="s">
        <v>1004</v>
      </c>
      <c r="AX3" t="s">
        <v>1005</v>
      </c>
      <c r="AZ3" t="s">
        <v>337</v>
      </c>
      <c r="BB3" t="s">
        <v>341</v>
      </c>
      <c r="BD3" t="s">
        <v>363</v>
      </c>
      <c r="BF3" t="s">
        <v>1006</v>
      </c>
      <c r="BH3" t="s">
        <v>1007</v>
      </c>
      <c r="BJ3" t="s">
        <v>341</v>
      </c>
      <c r="BL3" t="s">
        <v>355</v>
      </c>
      <c r="BN3" t="s">
        <v>360</v>
      </c>
      <c r="BP3" t="s">
        <v>363</v>
      </c>
      <c r="BR3" t="s">
        <v>1008</v>
      </c>
      <c r="BT3" t="s">
        <v>386</v>
      </c>
      <c r="BV3" t="s">
        <v>389</v>
      </c>
      <c r="BX3" t="s">
        <v>1009</v>
      </c>
      <c r="BZ3" t="s">
        <v>311</v>
      </c>
      <c r="CB3" t="s">
        <v>565</v>
      </c>
      <c r="CD3" t="s">
        <v>567</v>
      </c>
      <c r="CF3" t="s">
        <v>1010</v>
      </c>
      <c r="CH3" t="s">
        <v>1011</v>
      </c>
      <c r="CJ3" t="s">
        <v>1012</v>
      </c>
      <c r="CL3" s="37" t="s">
        <v>397</v>
      </c>
      <c r="CO3" t="s">
        <v>504</v>
      </c>
      <c r="CQ3" t="s">
        <v>1013</v>
      </c>
      <c r="CS3" t="s">
        <v>508</v>
      </c>
      <c r="CU3" t="s">
        <v>553</v>
      </c>
      <c r="CW3" t="s">
        <v>685</v>
      </c>
      <c r="CY3" t="s">
        <v>1014</v>
      </c>
      <c r="DA3" t="s">
        <v>710</v>
      </c>
      <c r="DC3" t="s">
        <v>725</v>
      </c>
      <c r="DE3" s="23" t="s">
        <v>438</v>
      </c>
      <c r="DG3" t="s">
        <v>1015</v>
      </c>
      <c r="DH3" t="s">
        <v>1016</v>
      </c>
      <c r="DJ3" t="s">
        <v>1017</v>
      </c>
      <c r="DK3" t="s">
        <v>1018</v>
      </c>
      <c r="DM3" t="s">
        <v>1019</v>
      </c>
      <c r="DN3" t="s">
        <v>1020</v>
      </c>
      <c r="DP3" t="s">
        <v>963</v>
      </c>
      <c r="DQ3" t="s">
        <v>129</v>
      </c>
    </row>
    <row r="4" spans="1:121" x14ac:dyDescent="0.25">
      <c r="A4" t="s">
        <v>515</v>
      </c>
      <c r="B4" t="s">
        <v>1021</v>
      </c>
      <c r="E4" t="s">
        <v>1022</v>
      </c>
      <c r="F4" t="s">
        <v>1023</v>
      </c>
      <c r="I4" t="s">
        <v>1024</v>
      </c>
      <c r="J4" t="s">
        <v>1025</v>
      </c>
      <c r="M4" t="s">
        <v>120</v>
      </c>
      <c r="N4" t="s">
        <v>1026</v>
      </c>
      <c r="Q4" t="s">
        <v>256</v>
      </c>
      <c r="R4" t="s">
        <v>1027</v>
      </c>
      <c r="T4" t="s">
        <v>1028</v>
      </c>
      <c r="V4" t="s">
        <v>1029</v>
      </c>
      <c r="X4" t="s">
        <v>1030</v>
      </c>
      <c r="Z4" t="s">
        <v>1031</v>
      </c>
      <c r="AB4" t="s">
        <v>1032</v>
      </c>
      <c r="AF4" t="s">
        <v>86</v>
      </c>
      <c r="AH4" t="s">
        <v>85</v>
      </c>
      <c r="AL4" t="s">
        <v>280</v>
      </c>
      <c r="AN4" t="s">
        <v>1033</v>
      </c>
      <c r="AP4" t="s">
        <v>664</v>
      </c>
      <c r="AR4" t="s">
        <v>1034</v>
      </c>
      <c r="AS4" t="s">
        <v>1035</v>
      </c>
      <c r="AU4" t="s">
        <v>1036</v>
      </c>
      <c r="AV4" t="s">
        <v>1037</v>
      </c>
      <c r="AX4" t="s">
        <v>1038</v>
      </c>
      <c r="BB4" t="s">
        <v>342</v>
      </c>
      <c r="BD4" t="s">
        <v>1039</v>
      </c>
      <c r="BH4" t="s">
        <v>1040</v>
      </c>
      <c r="BJ4" t="s">
        <v>342</v>
      </c>
      <c r="BL4" t="s">
        <v>356</v>
      </c>
      <c r="BN4" t="s">
        <v>361</v>
      </c>
      <c r="BP4" t="s">
        <v>1039</v>
      </c>
      <c r="BR4" t="s">
        <v>1041</v>
      </c>
      <c r="BV4" t="s">
        <v>386</v>
      </c>
      <c r="BX4" t="s">
        <v>526</v>
      </c>
      <c r="BZ4" t="s">
        <v>554</v>
      </c>
      <c r="CB4" t="s">
        <v>1042</v>
      </c>
      <c r="CD4" t="s">
        <v>344</v>
      </c>
      <c r="CH4" t="s">
        <v>1043</v>
      </c>
      <c r="CJ4" t="s">
        <v>579</v>
      </c>
      <c r="CL4" s="37" t="s">
        <v>1044</v>
      </c>
      <c r="CO4" t="s">
        <v>1032</v>
      </c>
      <c r="CQ4" t="s">
        <v>1045</v>
      </c>
      <c r="CU4" t="s">
        <v>1046</v>
      </c>
      <c r="CW4" t="s">
        <v>682</v>
      </c>
      <c r="CY4" t="s">
        <v>1047</v>
      </c>
      <c r="DG4" t="s">
        <v>1048</v>
      </c>
      <c r="DH4" t="s">
        <v>1049</v>
      </c>
      <c r="DJ4" t="s">
        <v>164</v>
      </c>
      <c r="DK4" t="s">
        <v>1050</v>
      </c>
      <c r="DM4" t="s">
        <v>1051</v>
      </c>
      <c r="DN4" t="s">
        <v>1052</v>
      </c>
      <c r="DP4" t="s">
        <v>165</v>
      </c>
      <c r="DQ4" t="s">
        <v>987</v>
      </c>
    </row>
    <row r="5" spans="1:121" x14ac:dyDescent="0.25">
      <c r="A5" t="s">
        <v>1053</v>
      </c>
      <c r="B5" t="s">
        <v>1054</v>
      </c>
      <c r="E5" t="s">
        <v>1055</v>
      </c>
      <c r="F5" t="s">
        <v>1056</v>
      </c>
      <c r="I5" t="s">
        <v>1057</v>
      </c>
      <c r="J5" t="s">
        <v>1058</v>
      </c>
      <c r="M5" t="s">
        <v>254</v>
      </c>
      <c r="N5" t="s">
        <v>1059</v>
      </c>
      <c r="Q5" t="s">
        <v>199</v>
      </c>
      <c r="R5" t="s">
        <v>1060</v>
      </c>
      <c r="T5" t="s">
        <v>1061</v>
      </c>
      <c r="Z5" t="s">
        <v>286</v>
      </c>
      <c r="AB5" t="s">
        <v>223</v>
      </c>
      <c r="AF5" t="s">
        <v>88</v>
      </c>
      <c r="AH5" t="s">
        <v>1024</v>
      </c>
      <c r="AL5" t="s">
        <v>1062</v>
      </c>
      <c r="AN5" t="s">
        <v>1063</v>
      </c>
      <c r="AR5" t="s">
        <v>1064</v>
      </c>
      <c r="AS5" t="s">
        <v>1065</v>
      </c>
      <c r="AU5" t="s">
        <v>1066</v>
      </c>
      <c r="AV5" t="s">
        <v>1067</v>
      </c>
      <c r="AX5" t="s">
        <v>1068</v>
      </c>
      <c r="BB5" t="s">
        <v>343</v>
      </c>
      <c r="BD5" t="s">
        <v>1069</v>
      </c>
      <c r="BH5" t="s">
        <v>352</v>
      </c>
      <c r="BJ5" t="s">
        <v>343</v>
      </c>
      <c r="BL5" t="s">
        <v>357</v>
      </c>
      <c r="BP5" t="s">
        <v>1069</v>
      </c>
      <c r="BR5" t="s">
        <v>366</v>
      </c>
      <c r="BX5" t="s">
        <v>1070</v>
      </c>
      <c r="BZ5" t="s">
        <v>555</v>
      </c>
      <c r="CB5" t="s">
        <v>1071</v>
      </c>
      <c r="CD5" t="s">
        <v>568</v>
      </c>
      <c r="CH5" t="s">
        <v>1072</v>
      </c>
      <c r="CL5" s="37" t="s">
        <v>13</v>
      </c>
      <c r="CO5" t="s">
        <v>503</v>
      </c>
      <c r="CQ5" t="s">
        <v>1073</v>
      </c>
      <c r="CU5" t="s">
        <v>677</v>
      </c>
      <c r="CW5" t="s">
        <v>683</v>
      </c>
      <c r="CY5" t="s">
        <v>1074</v>
      </c>
      <c r="DG5" t="s">
        <v>1075</v>
      </c>
      <c r="DH5" t="s">
        <v>1076</v>
      </c>
      <c r="DJ5" t="s">
        <v>1077</v>
      </c>
      <c r="DK5" t="s">
        <v>1078</v>
      </c>
      <c r="DM5" t="s">
        <v>1079</v>
      </c>
      <c r="DN5" t="s">
        <v>1080</v>
      </c>
      <c r="DP5" t="s">
        <v>1081</v>
      </c>
      <c r="DQ5" t="s">
        <v>1082</v>
      </c>
    </row>
    <row r="6" spans="1:121" x14ac:dyDescent="0.25">
      <c r="A6" t="s">
        <v>516</v>
      </c>
      <c r="B6" t="s">
        <v>1083</v>
      </c>
      <c r="E6" t="s">
        <v>1084</v>
      </c>
      <c r="F6" t="s">
        <v>1085</v>
      </c>
      <c r="I6" t="s">
        <v>1086</v>
      </c>
      <c r="J6" t="s">
        <v>1086</v>
      </c>
      <c r="M6" t="s">
        <v>1087</v>
      </c>
      <c r="N6" t="s">
        <v>1088</v>
      </c>
      <c r="Q6" t="s">
        <v>1089</v>
      </c>
      <c r="R6" t="s">
        <v>1090</v>
      </c>
      <c r="T6" t="s">
        <v>232</v>
      </c>
      <c r="Z6" t="s">
        <v>209</v>
      </c>
      <c r="AB6" t="s">
        <v>150</v>
      </c>
      <c r="AH6" t="s">
        <v>504</v>
      </c>
      <c r="AL6" t="s">
        <v>1091</v>
      </c>
      <c r="AN6" t="s">
        <v>1092</v>
      </c>
      <c r="AR6" t="s">
        <v>1093</v>
      </c>
      <c r="AS6" t="s">
        <v>1094</v>
      </c>
      <c r="AX6" t="s">
        <v>1095</v>
      </c>
      <c r="BB6" t="s">
        <v>1096</v>
      </c>
      <c r="BD6" t="s">
        <v>1097</v>
      </c>
      <c r="BH6" t="s">
        <v>1098</v>
      </c>
      <c r="BJ6" t="s">
        <v>1096</v>
      </c>
      <c r="BL6" t="s">
        <v>1099</v>
      </c>
      <c r="BP6" t="s">
        <v>1097</v>
      </c>
      <c r="BR6" t="s">
        <v>1100</v>
      </c>
      <c r="BX6" t="s">
        <v>1101</v>
      </c>
      <c r="CH6" t="s">
        <v>1102</v>
      </c>
      <c r="CL6" s="37" t="s">
        <v>44</v>
      </c>
      <c r="CO6" t="s">
        <v>1103</v>
      </c>
      <c r="CQ6" t="s">
        <v>209</v>
      </c>
      <c r="CU6" t="s">
        <v>1104</v>
      </c>
      <c r="CW6" t="s">
        <v>17</v>
      </c>
      <c r="CY6" t="s">
        <v>687</v>
      </c>
      <c r="DG6" t="s">
        <v>1105</v>
      </c>
      <c r="DH6" t="s">
        <v>1106</v>
      </c>
      <c r="DJ6" t="s">
        <v>1107</v>
      </c>
      <c r="DK6" t="s">
        <v>1108</v>
      </c>
      <c r="DM6" t="s">
        <v>1109</v>
      </c>
      <c r="DN6" t="s">
        <v>1110</v>
      </c>
      <c r="DP6" t="s">
        <v>1111</v>
      </c>
      <c r="DQ6" t="s">
        <v>1112</v>
      </c>
    </row>
    <row r="7" spans="1:121" x14ac:dyDescent="0.25">
      <c r="A7" t="s">
        <v>1113</v>
      </c>
      <c r="B7" t="s">
        <v>1114</v>
      </c>
      <c r="E7" t="s">
        <v>1115</v>
      </c>
      <c r="F7" t="s">
        <v>1116</v>
      </c>
      <c r="I7" t="s">
        <v>1117</v>
      </c>
      <c r="J7" t="s">
        <v>1118</v>
      </c>
      <c r="M7" t="s">
        <v>1119</v>
      </c>
      <c r="N7" t="s">
        <v>1120</v>
      </c>
      <c r="Q7" t="s">
        <v>200</v>
      </c>
      <c r="R7" t="s">
        <v>1121</v>
      </c>
      <c r="T7" t="s">
        <v>1122</v>
      </c>
      <c r="Z7" t="s">
        <v>139</v>
      </c>
      <c r="AB7" t="s">
        <v>1123</v>
      </c>
      <c r="AH7" t="s">
        <v>1124</v>
      </c>
      <c r="AN7" t="s">
        <v>1125</v>
      </c>
      <c r="AR7" t="s">
        <v>1126</v>
      </c>
      <c r="AS7" t="s">
        <v>1127</v>
      </c>
      <c r="AX7" t="s">
        <v>1128</v>
      </c>
      <c r="BB7" t="s">
        <v>344</v>
      </c>
      <c r="BD7" t="s">
        <v>1129</v>
      </c>
      <c r="BH7" t="s">
        <v>1130</v>
      </c>
      <c r="BJ7" t="s">
        <v>344</v>
      </c>
      <c r="BP7" t="s">
        <v>1129</v>
      </c>
      <c r="BR7" t="s">
        <v>1131</v>
      </c>
      <c r="BX7" t="s">
        <v>1132</v>
      </c>
      <c r="CH7" t="s">
        <v>1133</v>
      </c>
      <c r="CO7" t="s">
        <v>150</v>
      </c>
      <c r="CQ7" t="s">
        <v>1134</v>
      </c>
      <c r="CY7" t="s">
        <v>1135</v>
      </c>
      <c r="DG7" t="s">
        <v>1136</v>
      </c>
      <c r="DH7" t="s">
        <v>1137</v>
      </c>
      <c r="DM7" t="s">
        <v>1138</v>
      </c>
      <c r="DN7" t="s">
        <v>1139</v>
      </c>
      <c r="DP7" t="s">
        <v>1140</v>
      </c>
      <c r="DQ7" t="s">
        <v>1141</v>
      </c>
    </row>
    <row r="8" spans="1:121" x14ac:dyDescent="0.25">
      <c r="A8" t="s">
        <v>162</v>
      </c>
      <c r="B8" t="s">
        <v>1142</v>
      </c>
      <c r="E8" t="s">
        <v>1143</v>
      </c>
      <c r="F8" t="s">
        <v>1144</v>
      </c>
      <c r="I8" t="s">
        <v>1145</v>
      </c>
      <c r="J8" t="s">
        <v>1146</v>
      </c>
      <c r="M8" t="s">
        <v>1147</v>
      </c>
      <c r="N8" t="s">
        <v>1148</v>
      </c>
      <c r="Q8" t="s">
        <v>120</v>
      </c>
      <c r="R8" t="s">
        <v>1149</v>
      </c>
      <c r="T8" t="s">
        <v>1150</v>
      </c>
      <c r="Z8" t="s">
        <v>263</v>
      </c>
      <c r="AB8" t="s">
        <v>1151</v>
      </c>
      <c r="AN8" t="s">
        <v>1152</v>
      </c>
      <c r="AR8" t="s">
        <v>1153</v>
      </c>
      <c r="AS8" t="s">
        <v>1154</v>
      </c>
      <c r="AX8" t="s">
        <v>334</v>
      </c>
      <c r="BB8" t="s">
        <v>1155</v>
      </c>
      <c r="BD8" t="s">
        <v>347</v>
      </c>
      <c r="BH8" t="s">
        <v>1156</v>
      </c>
      <c r="BJ8" t="s">
        <v>1155</v>
      </c>
      <c r="BP8" t="s">
        <v>347</v>
      </c>
      <c r="BR8" t="s">
        <v>1157</v>
      </c>
      <c r="BX8" t="s">
        <v>1158</v>
      </c>
      <c r="CH8" t="s">
        <v>1159</v>
      </c>
      <c r="CO8" t="s">
        <v>1151</v>
      </c>
      <c r="CQ8" t="s">
        <v>1160</v>
      </c>
      <c r="CY8" t="s">
        <v>1161</v>
      </c>
      <c r="DG8" t="s">
        <v>1162</v>
      </c>
      <c r="DH8" t="s">
        <v>1163</v>
      </c>
      <c r="DM8" t="s">
        <v>1164</v>
      </c>
      <c r="DN8" t="s">
        <v>1165</v>
      </c>
      <c r="DP8" t="s">
        <v>1166</v>
      </c>
      <c r="DQ8" t="s">
        <v>1167</v>
      </c>
    </row>
    <row r="9" spans="1:121" x14ac:dyDescent="0.25">
      <c r="A9" t="s">
        <v>988</v>
      </c>
      <c r="B9" t="s">
        <v>989</v>
      </c>
      <c r="E9" t="s">
        <v>1168</v>
      </c>
      <c r="F9" t="s">
        <v>1169</v>
      </c>
      <c r="I9" t="s">
        <v>195</v>
      </c>
      <c r="J9" t="s">
        <v>1170</v>
      </c>
      <c r="M9" t="s">
        <v>1171</v>
      </c>
      <c r="N9" t="s">
        <v>1172</v>
      </c>
      <c r="Q9" t="s">
        <v>1173</v>
      </c>
      <c r="R9" t="s">
        <v>1174</v>
      </c>
      <c r="T9" t="s">
        <v>1175</v>
      </c>
      <c r="Z9" t="s">
        <v>1176</v>
      </c>
      <c r="AB9" t="s">
        <v>149</v>
      </c>
      <c r="AN9" t="s">
        <v>1177</v>
      </c>
      <c r="AR9" t="s">
        <v>1178</v>
      </c>
      <c r="AS9" t="s">
        <v>1179</v>
      </c>
      <c r="AX9" t="s">
        <v>335</v>
      </c>
      <c r="BB9" t="s">
        <v>1180</v>
      </c>
      <c r="BD9" t="s">
        <v>1181</v>
      </c>
      <c r="BJ9" t="s">
        <v>1180</v>
      </c>
      <c r="BP9" t="s">
        <v>1181</v>
      </c>
      <c r="BR9" t="s">
        <v>1182</v>
      </c>
      <c r="BX9" t="s">
        <v>1183</v>
      </c>
      <c r="CH9" t="s">
        <v>1184</v>
      </c>
      <c r="CO9" t="s">
        <v>221</v>
      </c>
      <c r="CQ9" t="s">
        <v>1068</v>
      </c>
      <c r="DG9" t="s">
        <v>1185</v>
      </c>
      <c r="DH9" t="s">
        <v>1186</v>
      </c>
      <c r="DM9" t="s">
        <v>1187</v>
      </c>
      <c r="DN9" t="s">
        <v>1188</v>
      </c>
      <c r="DP9" t="s">
        <v>1189</v>
      </c>
      <c r="DQ9" t="s">
        <v>1190</v>
      </c>
    </row>
    <row r="10" spans="1:121" x14ac:dyDescent="0.25">
      <c r="A10" t="s">
        <v>1111</v>
      </c>
      <c r="B10" t="s">
        <v>1112</v>
      </c>
      <c r="E10" t="s">
        <v>1191</v>
      </c>
      <c r="F10" t="s">
        <v>1192</v>
      </c>
      <c r="I10" t="s">
        <v>1193</v>
      </c>
      <c r="J10" t="s">
        <v>1194</v>
      </c>
      <c r="M10" t="s">
        <v>1195</v>
      </c>
      <c r="N10" t="s">
        <v>1196</v>
      </c>
      <c r="T10" t="s">
        <v>1197</v>
      </c>
      <c r="AB10" t="s">
        <v>503</v>
      </c>
      <c r="AN10" t="s">
        <v>1198</v>
      </c>
      <c r="AR10" t="s">
        <v>1199</v>
      </c>
      <c r="AS10" t="s">
        <v>1200</v>
      </c>
      <c r="AX10" t="s">
        <v>1201</v>
      </c>
      <c r="BB10" t="s">
        <v>1202</v>
      </c>
      <c r="BD10" t="s">
        <v>1203</v>
      </c>
      <c r="BJ10" t="s">
        <v>1202</v>
      </c>
      <c r="BP10" t="s">
        <v>1203</v>
      </c>
      <c r="BR10" t="s">
        <v>1183</v>
      </c>
      <c r="BU10" s="22"/>
      <c r="BX10" t="s">
        <v>1204</v>
      </c>
      <c r="CH10" t="s">
        <v>1205</v>
      </c>
      <c r="CO10" t="s">
        <v>224</v>
      </c>
      <c r="DG10" t="s">
        <v>1206</v>
      </c>
      <c r="DH10" t="s">
        <v>1207</v>
      </c>
      <c r="DM10" t="s">
        <v>1208</v>
      </c>
      <c r="DN10" t="s">
        <v>1208</v>
      </c>
      <c r="DP10" t="s">
        <v>983</v>
      </c>
      <c r="DQ10" t="s">
        <v>984</v>
      </c>
    </row>
    <row r="11" spans="1:121" x14ac:dyDescent="0.25">
      <c r="A11" t="s">
        <v>1209</v>
      </c>
      <c r="B11" t="s">
        <v>1210</v>
      </c>
      <c r="E11" t="s">
        <v>1211</v>
      </c>
      <c r="F11" t="s">
        <v>1212</v>
      </c>
      <c r="I11" t="s">
        <v>1213</v>
      </c>
      <c r="J11" t="s">
        <v>1214</v>
      </c>
      <c r="M11" t="s">
        <v>1215</v>
      </c>
      <c r="N11" t="s">
        <v>1216</v>
      </c>
      <c r="T11" t="s">
        <v>1217</v>
      </c>
      <c r="AB11" t="s">
        <v>504</v>
      </c>
      <c r="AN11" t="s">
        <v>1218</v>
      </c>
      <c r="AR11" t="s">
        <v>1219</v>
      </c>
      <c r="AS11" t="s">
        <v>1220</v>
      </c>
      <c r="AX11" t="s">
        <v>1036</v>
      </c>
      <c r="BB11" t="s">
        <v>1221</v>
      </c>
      <c r="BJ11" t="s">
        <v>1221</v>
      </c>
      <c r="BR11" t="s">
        <v>1222</v>
      </c>
      <c r="CH11" t="s">
        <v>1223</v>
      </c>
      <c r="CO11" t="s">
        <v>223</v>
      </c>
      <c r="DG11" t="s">
        <v>1224</v>
      </c>
      <c r="DH11" t="s">
        <v>1225</v>
      </c>
      <c r="DM11" t="s">
        <v>1226</v>
      </c>
      <c r="DN11" t="s">
        <v>1226</v>
      </c>
      <c r="DP11" t="s">
        <v>1017</v>
      </c>
      <c r="DQ11" t="s">
        <v>1018</v>
      </c>
    </row>
    <row r="12" spans="1:121" x14ac:dyDescent="0.25">
      <c r="A12" t="s">
        <v>163</v>
      </c>
      <c r="B12" t="s">
        <v>1227</v>
      </c>
      <c r="E12" t="s">
        <v>1228</v>
      </c>
      <c r="F12" t="s">
        <v>1229</v>
      </c>
      <c r="I12" t="s">
        <v>1230</v>
      </c>
      <c r="J12" t="s">
        <v>1231</v>
      </c>
      <c r="M12" t="s">
        <v>1232</v>
      </c>
      <c r="N12" t="s">
        <v>1233</v>
      </c>
      <c r="T12" t="s">
        <v>1234</v>
      </c>
      <c r="AB12" t="s">
        <v>1103</v>
      </c>
      <c r="AN12" t="s">
        <v>1235</v>
      </c>
      <c r="AR12" t="s">
        <v>1236</v>
      </c>
      <c r="AS12" t="s">
        <v>1237</v>
      </c>
      <c r="AX12" t="s">
        <v>1238</v>
      </c>
      <c r="BB12" t="s">
        <v>1239</v>
      </c>
      <c r="BJ12" t="s">
        <v>1239</v>
      </c>
      <c r="CH12" t="s">
        <v>1240</v>
      </c>
      <c r="CO12" t="s">
        <v>1123</v>
      </c>
      <c r="DG12" t="s">
        <v>1241</v>
      </c>
      <c r="DH12" t="s">
        <v>1242</v>
      </c>
      <c r="DM12" t="s">
        <v>1243</v>
      </c>
      <c r="DN12" t="s">
        <v>1244</v>
      </c>
      <c r="DP12" t="s">
        <v>1245</v>
      </c>
      <c r="DQ12" t="s">
        <v>1246</v>
      </c>
    </row>
    <row r="13" spans="1:121" x14ac:dyDescent="0.25">
      <c r="A13" t="s">
        <v>1247</v>
      </c>
      <c r="B13" t="s">
        <v>1248</v>
      </c>
      <c r="E13" t="s">
        <v>1249</v>
      </c>
      <c r="F13" t="s">
        <v>1250</v>
      </c>
      <c r="I13" t="s">
        <v>1251</v>
      </c>
      <c r="J13" t="s">
        <v>1252</v>
      </c>
      <c r="M13" t="s">
        <v>1253</v>
      </c>
      <c r="N13" t="s">
        <v>1254</v>
      </c>
      <c r="T13" t="s">
        <v>1255</v>
      </c>
      <c r="AB13" t="s">
        <v>222</v>
      </c>
      <c r="AN13" t="s">
        <v>1256</v>
      </c>
      <c r="AR13" t="s">
        <v>1257</v>
      </c>
      <c r="AS13" t="s">
        <v>1258</v>
      </c>
      <c r="AX13" t="s">
        <v>1259</v>
      </c>
      <c r="BB13" t="s">
        <v>1260</v>
      </c>
      <c r="BJ13" t="s">
        <v>1260</v>
      </c>
      <c r="CH13" t="s">
        <v>1261</v>
      </c>
      <c r="CO13" t="s">
        <v>149</v>
      </c>
      <c r="DG13" t="s">
        <v>1262</v>
      </c>
      <c r="DH13" t="s">
        <v>1263</v>
      </c>
      <c r="DM13" t="s">
        <v>1264</v>
      </c>
      <c r="DN13" t="s">
        <v>1264</v>
      </c>
      <c r="DP13" t="s">
        <v>1265</v>
      </c>
      <c r="DQ13" t="s">
        <v>1266</v>
      </c>
    </row>
    <row r="14" spans="1:121" x14ac:dyDescent="0.25">
      <c r="A14" t="s">
        <v>1265</v>
      </c>
      <c r="B14" t="s">
        <v>1266</v>
      </c>
      <c r="E14" t="s">
        <v>1267</v>
      </c>
      <c r="F14" t="s">
        <v>1268</v>
      </c>
      <c r="I14" t="s">
        <v>1269</v>
      </c>
      <c r="J14" t="s">
        <v>1270</v>
      </c>
      <c r="M14" t="s">
        <v>1271</v>
      </c>
      <c r="N14" t="s">
        <v>1272</v>
      </c>
      <c r="T14" t="s">
        <v>1273</v>
      </c>
      <c r="AB14" t="s">
        <v>148</v>
      </c>
      <c r="AN14" t="s">
        <v>1274</v>
      </c>
      <c r="AR14" t="s">
        <v>1275</v>
      </c>
      <c r="AS14" t="s">
        <v>1276</v>
      </c>
      <c r="AX14" t="s">
        <v>1277</v>
      </c>
      <c r="BB14" t="s">
        <v>1278</v>
      </c>
      <c r="BJ14" t="s">
        <v>1278</v>
      </c>
      <c r="CH14" t="s">
        <v>1279</v>
      </c>
      <c r="CL14" s="22"/>
      <c r="CO14" t="s">
        <v>222</v>
      </c>
      <c r="DG14" t="s">
        <v>1280</v>
      </c>
      <c r="DH14" t="s">
        <v>1281</v>
      </c>
      <c r="DM14" t="s">
        <v>1282</v>
      </c>
      <c r="DN14" t="s">
        <v>1283</v>
      </c>
      <c r="DP14" t="s">
        <v>1247</v>
      </c>
      <c r="DQ14" t="s">
        <v>1248</v>
      </c>
    </row>
    <row r="15" spans="1:121" x14ac:dyDescent="0.25">
      <c r="A15" t="s">
        <v>1284</v>
      </c>
      <c r="B15" t="s">
        <v>1285</v>
      </c>
      <c r="E15" t="s">
        <v>1286</v>
      </c>
      <c r="F15" t="s">
        <v>1287</v>
      </c>
      <c r="I15" t="s">
        <v>1288</v>
      </c>
      <c r="J15" t="s">
        <v>1289</v>
      </c>
      <c r="M15" t="s">
        <v>1290</v>
      </c>
      <c r="N15" t="s">
        <v>1291</v>
      </c>
      <c r="T15" t="s">
        <v>1292</v>
      </c>
      <c r="AN15" t="s">
        <v>1293</v>
      </c>
      <c r="AR15" t="s">
        <v>1294</v>
      </c>
      <c r="AS15" t="s">
        <v>1295</v>
      </c>
      <c r="AX15" t="s">
        <v>1296</v>
      </c>
      <c r="BB15" t="s">
        <v>1297</v>
      </c>
      <c r="BJ15" t="s">
        <v>1297</v>
      </c>
      <c r="CH15" t="s">
        <v>1298</v>
      </c>
      <c r="DG15" t="s">
        <v>1086</v>
      </c>
      <c r="DH15" t="s">
        <v>1299</v>
      </c>
      <c r="DM15" t="s">
        <v>1300</v>
      </c>
      <c r="DN15" t="s">
        <v>1301</v>
      </c>
      <c r="DP15" t="s">
        <v>1209</v>
      </c>
      <c r="DQ15" t="s">
        <v>1210</v>
      </c>
    </row>
    <row r="16" spans="1:121" x14ac:dyDescent="0.25">
      <c r="A16" t="s">
        <v>1302</v>
      </c>
      <c r="B16" t="s">
        <v>1303</v>
      </c>
      <c r="E16" t="s">
        <v>1304</v>
      </c>
      <c r="F16" t="s">
        <v>1305</v>
      </c>
      <c r="I16" t="s">
        <v>1306</v>
      </c>
      <c r="J16" t="s">
        <v>1307</v>
      </c>
      <c r="M16" t="s">
        <v>1308</v>
      </c>
      <c r="N16" t="s">
        <v>1309</v>
      </c>
      <c r="AN16" t="s">
        <v>1310</v>
      </c>
      <c r="AR16" t="s">
        <v>1311</v>
      </c>
      <c r="AS16" t="s">
        <v>1312</v>
      </c>
      <c r="AX16" t="s">
        <v>1313</v>
      </c>
      <c r="BB16" t="s">
        <v>1314</v>
      </c>
      <c r="BJ16" t="s">
        <v>1314</v>
      </c>
      <c r="CH16" t="s">
        <v>571</v>
      </c>
      <c r="DG16" t="s">
        <v>1166</v>
      </c>
      <c r="DH16" t="s">
        <v>1167</v>
      </c>
      <c r="DP16" t="s">
        <v>163</v>
      </c>
      <c r="DQ16" t="s">
        <v>1227</v>
      </c>
    </row>
    <row r="17" spans="1:121" x14ac:dyDescent="0.25">
      <c r="A17" t="s">
        <v>1315</v>
      </c>
      <c r="B17" t="s">
        <v>1316</v>
      </c>
      <c r="E17" t="s">
        <v>1317</v>
      </c>
      <c r="F17" t="s">
        <v>1318</v>
      </c>
      <c r="I17" t="s">
        <v>1319</v>
      </c>
      <c r="J17" t="s">
        <v>1045</v>
      </c>
      <c r="M17" t="s">
        <v>1320</v>
      </c>
      <c r="N17" t="s">
        <v>1321</v>
      </c>
      <c r="AN17" t="s">
        <v>660</v>
      </c>
      <c r="AR17" t="s">
        <v>1322</v>
      </c>
      <c r="AS17" t="s">
        <v>1323</v>
      </c>
      <c r="BB17" t="s">
        <v>1324</v>
      </c>
      <c r="BJ17" t="s">
        <v>1324</v>
      </c>
      <c r="CH17" t="s">
        <v>1325</v>
      </c>
      <c r="DG17" t="s">
        <v>1189</v>
      </c>
      <c r="DH17" t="s">
        <v>1190</v>
      </c>
      <c r="DP17" t="s">
        <v>1015</v>
      </c>
      <c r="DQ17" t="s">
        <v>1016</v>
      </c>
    </row>
    <row r="18" spans="1:121" x14ac:dyDescent="0.25">
      <c r="A18" t="s">
        <v>1326</v>
      </c>
      <c r="B18" t="s">
        <v>1327</v>
      </c>
      <c r="E18" t="s">
        <v>1328</v>
      </c>
      <c r="F18" t="s">
        <v>1329</v>
      </c>
      <c r="I18" t="s">
        <v>1330</v>
      </c>
      <c r="J18" t="s">
        <v>1331</v>
      </c>
      <c r="M18" t="s">
        <v>1332</v>
      </c>
      <c r="N18" t="s">
        <v>1333</v>
      </c>
      <c r="AN18" t="s">
        <v>1334</v>
      </c>
      <c r="AR18" t="s">
        <v>1335</v>
      </c>
      <c r="AS18" t="s">
        <v>1336</v>
      </c>
      <c r="CH18" t="s">
        <v>1337</v>
      </c>
      <c r="DG18" t="s">
        <v>1245</v>
      </c>
      <c r="DH18" t="s">
        <v>1246</v>
      </c>
      <c r="DP18" t="s">
        <v>1338</v>
      </c>
      <c r="DQ18" t="s">
        <v>1339</v>
      </c>
    </row>
    <row r="19" spans="1:121" x14ac:dyDescent="0.25">
      <c r="A19" t="s">
        <v>1340</v>
      </c>
      <c r="B19" t="s">
        <v>1341</v>
      </c>
      <c r="E19" t="s">
        <v>1342</v>
      </c>
      <c r="F19" t="s">
        <v>1343</v>
      </c>
      <c r="I19" t="s">
        <v>1344</v>
      </c>
      <c r="J19" t="s">
        <v>1345</v>
      </c>
      <c r="M19" t="s">
        <v>1346</v>
      </c>
      <c r="N19" t="s">
        <v>1347</v>
      </c>
      <c r="AN19" t="s">
        <v>1348</v>
      </c>
      <c r="AR19" t="s">
        <v>1349</v>
      </c>
      <c r="AS19" t="s">
        <v>1350</v>
      </c>
      <c r="CH19" t="s">
        <v>1351</v>
      </c>
      <c r="DG19" t="s">
        <v>1338</v>
      </c>
      <c r="DH19" t="s">
        <v>1339</v>
      </c>
      <c r="DP19" t="s">
        <v>1048</v>
      </c>
      <c r="DQ19" t="s">
        <v>1049</v>
      </c>
    </row>
    <row r="20" spans="1:121" x14ac:dyDescent="0.25">
      <c r="A20" t="s">
        <v>1352</v>
      </c>
      <c r="B20" t="s">
        <v>1353</v>
      </c>
      <c r="E20" t="s">
        <v>1354</v>
      </c>
      <c r="F20" t="s">
        <v>1355</v>
      </c>
      <c r="I20" t="s">
        <v>1356</v>
      </c>
      <c r="J20" t="s">
        <v>1357</v>
      </c>
      <c r="M20" t="s">
        <v>1358</v>
      </c>
      <c r="N20" t="s">
        <v>1359</v>
      </c>
      <c r="AN20" t="s">
        <v>1360</v>
      </c>
      <c r="AR20" t="s">
        <v>1361</v>
      </c>
      <c r="AS20" t="s">
        <v>1362</v>
      </c>
      <c r="CH20" t="s">
        <v>1363</v>
      </c>
      <c r="DG20" t="s">
        <v>1364</v>
      </c>
      <c r="DH20" t="s">
        <v>1365</v>
      </c>
      <c r="DP20" t="s">
        <v>1075</v>
      </c>
      <c r="DQ20" t="s">
        <v>1076</v>
      </c>
    </row>
    <row r="21" spans="1:121" x14ac:dyDescent="0.25">
      <c r="A21" t="s">
        <v>1366</v>
      </c>
      <c r="B21" t="s">
        <v>1367</v>
      </c>
      <c r="E21" t="s">
        <v>1368</v>
      </c>
      <c r="F21" t="s">
        <v>1369</v>
      </c>
      <c r="I21" t="s">
        <v>1370</v>
      </c>
      <c r="J21" t="s">
        <v>1371</v>
      </c>
      <c r="M21" t="s">
        <v>1372</v>
      </c>
      <c r="N21" t="s">
        <v>1373</v>
      </c>
      <c r="AN21" t="s">
        <v>1374</v>
      </c>
      <c r="AR21" t="s">
        <v>1375</v>
      </c>
      <c r="AS21" t="s">
        <v>1376</v>
      </c>
      <c r="CH21" t="s">
        <v>1377</v>
      </c>
      <c r="DG21" t="s">
        <v>1378</v>
      </c>
      <c r="DH21" t="s">
        <v>1379</v>
      </c>
      <c r="DP21" t="s">
        <v>1280</v>
      </c>
      <c r="DQ21" t="s">
        <v>1281</v>
      </c>
    </row>
    <row r="22" spans="1:121" x14ac:dyDescent="0.25">
      <c r="A22" t="s">
        <v>1380</v>
      </c>
      <c r="B22" t="s">
        <v>1381</v>
      </c>
      <c r="E22" t="s">
        <v>1382</v>
      </c>
      <c r="F22" t="s">
        <v>1383</v>
      </c>
      <c r="I22" t="s">
        <v>1384</v>
      </c>
      <c r="J22" t="s">
        <v>1385</v>
      </c>
      <c r="M22" t="s">
        <v>1386</v>
      </c>
      <c r="N22" t="s">
        <v>1387</v>
      </c>
      <c r="AN22" t="s">
        <v>1388</v>
      </c>
      <c r="AR22" t="s">
        <v>1389</v>
      </c>
      <c r="AS22" t="s">
        <v>1390</v>
      </c>
      <c r="CH22" t="s">
        <v>1391</v>
      </c>
      <c r="DG22" t="s">
        <v>1392</v>
      </c>
      <c r="DH22" t="s">
        <v>1393</v>
      </c>
      <c r="DP22" t="s">
        <v>1394</v>
      </c>
      <c r="DQ22" t="s">
        <v>1395</v>
      </c>
    </row>
    <row r="23" spans="1:121" x14ac:dyDescent="0.25">
      <c r="A23" t="s">
        <v>1396</v>
      </c>
      <c r="B23" t="s">
        <v>1397</v>
      </c>
      <c r="E23" t="s">
        <v>1398</v>
      </c>
      <c r="F23" t="s">
        <v>1399</v>
      </c>
      <c r="I23" t="s">
        <v>1400</v>
      </c>
      <c r="J23" t="s">
        <v>1401</v>
      </c>
      <c r="M23" t="s">
        <v>1402</v>
      </c>
      <c r="N23" t="s">
        <v>1403</v>
      </c>
      <c r="AN23" t="s">
        <v>1404</v>
      </c>
      <c r="AR23" t="s">
        <v>1405</v>
      </c>
      <c r="AS23" t="s">
        <v>1406</v>
      </c>
      <c r="CH23" t="s">
        <v>1407</v>
      </c>
      <c r="DG23" t="s">
        <v>1408</v>
      </c>
      <c r="DH23" t="s">
        <v>1409</v>
      </c>
      <c r="DP23" t="s">
        <v>162</v>
      </c>
      <c r="DQ23" t="s">
        <v>1142</v>
      </c>
    </row>
    <row r="24" spans="1:121" x14ac:dyDescent="0.25">
      <c r="A24" t="s">
        <v>1410</v>
      </c>
      <c r="B24" t="s">
        <v>1411</v>
      </c>
      <c r="E24" t="s">
        <v>1412</v>
      </c>
      <c r="F24" t="s">
        <v>1413</v>
      </c>
      <c r="I24" t="s">
        <v>1414</v>
      </c>
      <c r="J24" t="s">
        <v>1415</v>
      </c>
      <c r="M24" t="s">
        <v>1416</v>
      </c>
      <c r="N24" t="s">
        <v>1417</v>
      </c>
      <c r="AN24" t="s">
        <v>1418</v>
      </c>
      <c r="AR24" t="s">
        <v>1419</v>
      </c>
      <c r="AS24" t="s">
        <v>1420</v>
      </c>
      <c r="CH24" t="s">
        <v>1388</v>
      </c>
      <c r="DG24" t="s">
        <v>1421</v>
      </c>
      <c r="DH24" t="s">
        <v>1422</v>
      </c>
      <c r="DP24" t="s">
        <v>1364</v>
      </c>
      <c r="DQ24" t="s">
        <v>1365</v>
      </c>
    </row>
    <row r="25" spans="1:121" x14ac:dyDescent="0.25">
      <c r="A25" t="s">
        <v>1423</v>
      </c>
      <c r="B25" t="s">
        <v>1424</v>
      </c>
      <c r="E25" t="s">
        <v>1425</v>
      </c>
      <c r="F25" t="s">
        <v>1426</v>
      </c>
      <c r="I25" t="s">
        <v>1058</v>
      </c>
      <c r="J25" t="s">
        <v>1058</v>
      </c>
      <c r="M25" t="s">
        <v>1427</v>
      </c>
      <c r="N25" t="s">
        <v>1428</v>
      </c>
      <c r="AN25" t="s">
        <v>1429</v>
      </c>
      <c r="AR25" t="s">
        <v>1430</v>
      </c>
      <c r="AS25" t="s">
        <v>1431</v>
      </c>
      <c r="CH25" t="s">
        <v>1432</v>
      </c>
      <c r="DG25" t="s">
        <v>1433</v>
      </c>
      <c r="DH25" t="s">
        <v>1434</v>
      </c>
      <c r="DP25" t="s">
        <v>1435</v>
      </c>
      <c r="DQ25" t="s">
        <v>1436</v>
      </c>
    </row>
    <row r="26" spans="1:121" x14ac:dyDescent="0.25">
      <c r="A26" t="s">
        <v>1437</v>
      </c>
      <c r="B26" t="s">
        <v>1438</v>
      </c>
      <c r="E26" t="s">
        <v>1439</v>
      </c>
      <c r="F26" t="s">
        <v>1440</v>
      </c>
      <c r="I26" t="s">
        <v>194</v>
      </c>
      <c r="J26" t="s">
        <v>1441</v>
      </c>
      <c r="M26" t="s">
        <v>1442</v>
      </c>
      <c r="N26" t="s">
        <v>1443</v>
      </c>
      <c r="AN26" t="s">
        <v>1444</v>
      </c>
      <c r="AR26" t="s">
        <v>1445</v>
      </c>
      <c r="AS26" t="s">
        <v>1446</v>
      </c>
      <c r="CH26" t="s">
        <v>1447</v>
      </c>
      <c r="DG26" t="s">
        <v>1448</v>
      </c>
      <c r="DH26" t="s">
        <v>1449</v>
      </c>
      <c r="DP26" t="s">
        <v>990</v>
      </c>
      <c r="DQ26" t="s">
        <v>991</v>
      </c>
    </row>
    <row r="27" spans="1:121" x14ac:dyDescent="0.25">
      <c r="A27" t="s">
        <v>1435</v>
      </c>
      <c r="B27" t="s">
        <v>1436</v>
      </c>
      <c r="E27" t="s">
        <v>1450</v>
      </c>
      <c r="F27" t="s">
        <v>1451</v>
      </c>
      <c r="I27" t="s">
        <v>1452</v>
      </c>
      <c r="J27" t="s">
        <v>1453</v>
      </c>
      <c r="M27" t="s">
        <v>1454</v>
      </c>
      <c r="N27" t="s">
        <v>1455</v>
      </c>
      <c r="AN27" t="s">
        <v>1456</v>
      </c>
      <c r="AR27" t="s">
        <v>1457</v>
      </c>
      <c r="AS27" t="s">
        <v>1458</v>
      </c>
      <c r="CH27" t="s">
        <v>1459</v>
      </c>
      <c r="DG27" t="s">
        <v>1460</v>
      </c>
      <c r="DH27" t="s">
        <v>1460</v>
      </c>
      <c r="DP27" t="s">
        <v>1378</v>
      </c>
      <c r="DQ27" t="s">
        <v>1379</v>
      </c>
    </row>
    <row r="28" spans="1:121" x14ac:dyDescent="0.25">
      <c r="A28" t="s">
        <v>1394</v>
      </c>
      <c r="B28" t="s">
        <v>1395</v>
      </c>
      <c r="E28" t="s">
        <v>1461</v>
      </c>
      <c r="F28" t="s">
        <v>1462</v>
      </c>
      <c r="I28" t="s">
        <v>1463</v>
      </c>
      <c r="J28" t="s">
        <v>1464</v>
      </c>
      <c r="M28" t="s">
        <v>1465</v>
      </c>
      <c r="N28" t="s">
        <v>1466</v>
      </c>
      <c r="AN28" t="s">
        <v>1467</v>
      </c>
      <c r="AR28" t="s">
        <v>1468</v>
      </c>
      <c r="AS28" t="s">
        <v>1469</v>
      </c>
      <c r="CH28" t="s">
        <v>313</v>
      </c>
      <c r="DG28" t="s">
        <v>1470</v>
      </c>
      <c r="DH28" t="s">
        <v>1471</v>
      </c>
      <c r="DP28" t="s">
        <v>1262</v>
      </c>
      <c r="DQ28" t="s">
        <v>1263</v>
      </c>
    </row>
    <row r="29" spans="1:121" x14ac:dyDescent="0.25">
      <c r="A29" t="s">
        <v>1472</v>
      </c>
      <c r="B29" t="s">
        <v>1473</v>
      </c>
      <c r="E29" t="s">
        <v>1474</v>
      </c>
      <c r="F29" t="s">
        <v>1475</v>
      </c>
      <c r="I29" t="s">
        <v>1476</v>
      </c>
      <c r="J29" t="s">
        <v>1477</v>
      </c>
      <c r="M29" t="s">
        <v>1478</v>
      </c>
      <c r="N29" t="s">
        <v>1479</v>
      </c>
      <c r="AN29" t="s">
        <v>1480</v>
      </c>
      <c r="AR29" t="s">
        <v>1481</v>
      </c>
      <c r="AS29" t="s">
        <v>1482</v>
      </c>
      <c r="CH29" t="s">
        <v>1483</v>
      </c>
      <c r="DG29" t="s">
        <v>1484</v>
      </c>
      <c r="DH29" t="s">
        <v>1484</v>
      </c>
      <c r="DP29" t="s">
        <v>1284</v>
      </c>
      <c r="DQ29" t="s">
        <v>1285</v>
      </c>
    </row>
    <row r="30" spans="1:121" x14ac:dyDescent="0.25">
      <c r="A30" t="s">
        <v>1485</v>
      </c>
      <c r="B30" t="s">
        <v>1486</v>
      </c>
      <c r="E30" t="s">
        <v>1487</v>
      </c>
      <c r="F30" t="s">
        <v>1488</v>
      </c>
      <c r="I30" t="s">
        <v>1489</v>
      </c>
      <c r="J30" t="s">
        <v>1490</v>
      </c>
      <c r="M30" t="s">
        <v>1491</v>
      </c>
      <c r="N30" t="s">
        <v>1492</v>
      </c>
      <c r="AN30" t="s">
        <v>1493</v>
      </c>
      <c r="AR30" t="s">
        <v>1494</v>
      </c>
      <c r="AS30" t="s">
        <v>1495</v>
      </c>
      <c r="CH30" t="s">
        <v>1496</v>
      </c>
      <c r="DG30" t="s">
        <v>1081</v>
      </c>
      <c r="DH30" t="s">
        <v>1082</v>
      </c>
      <c r="DP30" t="s">
        <v>515</v>
      </c>
      <c r="DQ30" t="s">
        <v>1021</v>
      </c>
    </row>
    <row r="31" spans="1:121" x14ac:dyDescent="0.25">
      <c r="A31" t="s">
        <v>1497</v>
      </c>
      <c r="B31" t="s">
        <v>1498</v>
      </c>
      <c r="E31" t="s">
        <v>1499</v>
      </c>
      <c r="F31" t="s">
        <v>1500</v>
      </c>
      <c r="M31" t="s">
        <v>1501</v>
      </c>
      <c r="N31" t="s">
        <v>1502</v>
      </c>
      <c r="AR31" t="s">
        <v>1503</v>
      </c>
      <c r="AS31" t="s">
        <v>1504</v>
      </c>
      <c r="DG31" t="s">
        <v>1505</v>
      </c>
      <c r="DH31" t="s">
        <v>1506</v>
      </c>
      <c r="DP31" t="s">
        <v>1136</v>
      </c>
      <c r="DQ31" t="s">
        <v>1137</v>
      </c>
    </row>
    <row r="32" spans="1:121" x14ac:dyDescent="0.25">
      <c r="A32" t="s">
        <v>1507</v>
      </c>
      <c r="B32" t="s">
        <v>1508</v>
      </c>
      <c r="E32" t="s">
        <v>1509</v>
      </c>
      <c r="F32" t="s">
        <v>1510</v>
      </c>
      <c r="M32" t="s">
        <v>1511</v>
      </c>
      <c r="N32" t="s">
        <v>1512</v>
      </c>
      <c r="AR32" t="s">
        <v>1513</v>
      </c>
      <c r="AS32" t="s">
        <v>1514</v>
      </c>
      <c r="DG32" t="s">
        <v>1140</v>
      </c>
      <c r="DH32" t="s">
        <v>1141</v>
      </c>
      <c r="DP32" t="s">
        <v>1302</v>
      </c>
      <c r="DQ32" t="s">
        <v>1303</v>
      </c>
    </row>
    <row r="33" spans="1:121" x14ac:dyDescent="0.25">
      <c r="A33" t="s">
        <v>1515</v>
      </c>
      <c r="B33" t="s">
        <v>1516</v>
      </c>
      <c r="E33" t="s">
        <v>1517</v>
      </c>
      <c r="F33" t="s">
        <v>1518</v>
      </c>
      <c r="M33" t="s">
        <v>1519</v>
      </c>
      <c r="N33" t="s">
        <v>1520</v>
      </c>
      <c r="AR33" t="s">
        <v>1521</v>
      </c>
      <c r="AS33" t="s">
        <v>1522</v>
      </c>
      <c r="DG33" t="s">
        <v>1523</v>
      </c>
      <c r="DH33" t="s">
        <v>1524</v>
      </c>
      <c r="DP33" t="s">
        <v>1315</v>
      </c>
      <c r="DQ33" t="s">
        <v>1316</v>
      </c>
    </row>
    <row r="34" spans="1:121" x14ac:dyDescent="0.25">
      <c r="A34" t="s">
        <v>1525</v>
      </c>
      <c r="B34" t="s">
        <v>1526</v>
      </c>
      <c r="E34" t="s">
        <v>1527</v>
      </c>
      <c r="F34" t="s">
        <v>1528</v>
      </c>
      <c r="M34" t="s">
        <v>1529</v>
      </c>
      <c r="N34" t="s">
        <v>1530</v>
      </c>
      <c r="AR34" t="s">
        <v>1531</v>
      </c>
      <c r="AS34" t="s">
        <v>1532</v>
      </c>
      <c r="DP34" t="s">
        <v>1523</v>
      </c>
      <c r="DQ34" t="s">
        <v>1524</v>
      </c>
    </row>
    <row r="35" spans="1:121" x14ac:dyDescent="0.25">
      <c r="A35" t="s">
        <v>1533</v>
      </c>
      <c r="B35" t="s">
        <v>1534</v>
      </c>
      <c r="E35" t="s">
        <v>1535</v>
      </c>
      <c r="F35" t="s">
        <v>1536</v>
      </c>
      <c r="M35" t="s">
        <v>1537</v>
      </c>
      <c r="N35" t="s">
        <v>1538</v>
      </c>
      <c r="AR35" t="s">
        <v>1539</v>
      </c>
      <c r="AS35" t="s">
        <v>1540</v>
      </c>
      <c r="DP35" t="s">
        <v>1392</v>
      </c>
      <c r="DQ35" t="s">
        <v>1393</v>
      </c>
    </row>
    <row r="36" spans="1:121" x14ac:dyDescent="0.25">
      <c r="A36" t="s">
        <v>1541</v>
      </c>
      <c r="B36" t="s">
        <v>1542</v>
      </c>
      <c r="E36" t="s">
        <v>1543</v>
      </c>
      <c r="F36" t="s">
        <v>1544</v>
      </c>
      <c r="M36" t="s">
        <v>1545</v>
      </c>
      <c r="N36" t="s">
        <v>1546</v>
      </c>
      <c r="AR36" t="s">
        <v>1547</v>
      </c>
      <c r="AS36" t="s">
        <v>1548</v>
      </c>
      <c r="DP36" t="s">
        <v>1408</v>
      </c>
      <c r="DQ36" t="s">
        <v>1409</v>
      </c>
    </row>
    <row r="37" spans="1:121" x14ac:dyDescent="0.25">
      <c r="A37" t="s">
        <v>1549</v>
      </c>
      <c r="B37" t="s">
        <v>1550</v>
      </c>
      <c r="E37" t="s">
        <v>1551</v>
      </c>
      <c r="F37" t="s">
        <v>1552</v>
      </c>
      <c r="M37" t="s">
        <v>1553</v>
      </c>
      <c r="N37" t="s">
        <v>1554</v>
      </c>
      <c r="AR37" t="s">
        <v>1555</v>
      </c>
      <c r="AS37" t="s">
        <v>1556</v>
      </c>
      <c r="DP37" t="s">
        <v>1109</v>
      </c>
      <c r="DQ37" t="s">
        <v>1110</v>
      </c>
    </row>
    <row r="38" spans="1:121" x14ac:dyDescent="0.25">
      <c r="A38" t="s">
        <v>1557</v>
      </c>
      <c r="B38" t="s">
        <v>1558</v>
      </c>
      <c r="E38" t="s">
        <v>1559</v>
      </c>
      <c r="F38" t="s">
        <v>1560</v>
      </c>
      <c r="M38" t="s">
        <v>1561</v>
      </c>
      <c r="N38" t="s">
        <v>1562</v>
      </c>
      <c r="AR38" t="s">
        <v>1563</v>
      </c>
      <c r="AS38" t="s">
        <v>1564</v>
      </c>
      <c r="DP38" t="s">
        <v>1162</v>
      </c>
      <c r="DQ38" t="s">
        <v>1163</v>
      </c>
    </row>
    <row r="39" spans="1:121" x14ac:dyDescent="0.25">
      <c r="A39" t="s">
        <v>1565</v>
      </c>
      <c r="B39" t="s">
        <v>1566</v>
      </c>
      <c r="E39" t="s">
        <v>1567</v>
      </c>
      <c r="F39" t="s">
        <v>1568</v>
      </c>
      <c r="M39" t="s">
        <v>1569</v>
      </c>
      <c r="N39" t="s">
        <v>1570</v>
      </c>
      <c r="AR39" t="s">
        <v>1571</v>
      </c>
      <c r="AS39" t="s">
        <v>1572</v>
      </c>
      <c r="DP39" t="s">
        <v>1086</v>
      </c>
      <c r="DQ39" t="s">
        <v>1299</v>
      </c>
    </row>
    <row r="40" spans="1:121" x14ac:dyDescent="0.25">
      <c r="A40" t="s">
        <v>1573</v>
      </c>
      <c r="B40" t="s">
        <v>1574</v>
      </c>
      <c r="E40" t="s">
        <v>1575</v>
      </c>
      <c r="F40" t="s">
        <v>1576</v>
      </c>
      <c r="M40" t="s">
        <v>1577</v>
      </c>
      <c r="N40" t="s">
        <v>1578</v>
      </c>
      <c r="AR40" t="s">
        <v>1579</v>
      </c>
      <c r="AS40" t="s">
        <v>1580</v>
      </c>
      <c r="DP40" t="s">
        <v>1053</v>
      </c>
      <c r="DQ40" t="s">
        <v>1054</v>
      </c>
    </row>
    <row r="41" spans="1:121" x14ac:dyDescent="0.25">
      <c r="A41" t="s">
        <v>1581</v>
      </c>
      <c r="B41" t="s">
        <v>1582</v>
      </c>
      <c r="E41" t="s">
        <v>1583</v>
      </c>
      <c r="F41" t="s">
        <v>1584</v>
      </c>
      <c r="M41" t="s">
        <v>1585</v>
      </c>
      <c r="N41" t="s">
        <v>1586</v>
      </c>
      <c r="AR41" t="s">
        <v>1587</v>
      </c>
      <c r="AS41" t="s">
        <v>1588</v>
      </c>
      <c r="DP41" t="s">
        <v>1226</v>
      </c>
      <c r="DQ41" t="s">
        <v>1226</v>
      </c>
    </row>
    <row r="42" spans="1:121" x14ac:dyDescent="0.25">
      <c r="A42" t="s">
        <v>1589</v>
      </c>
      <c r="B42" t="s">
        <v>1590</v>
      </c>
      <c r="E42" t="s">
        <v>1591</v>
      </c>
      <c r="F42" t="s">
        <v>1592</v>
      </c>
      <c r="M42" t="s">
        <v>1593</v>
      </c>
      <c r="N42" t="s">
        <v>1594</v>
      </c>
      <c r="AR42" t="s">
        <v>1595</v>
      </c>
      <c r="AS42" t="s">
        <v>1596</v>
      </c>
      <c r="DP42" t="s">
        <v>1300</v>
      </c>
      <c r="DQ42" t="s">
        <v>1301</v>
      </c>
    </row>
    <row r="43" spans="1:121" x14ac:dyDescent="0.25">
      <c r="A43" t="s">
        <v>1597</v>
      </c>
      <c r="B43" t="s">
        <v>1598</v>
      </c>
      <c r="E43" t="s">
        <v>1599</v>
      </c>
      <c r="F43" t="s">
        <v>1600</v>
      </c>
      <c r="M43" t="s">
        <v>1601</v>
      </c>
      <c r="N43" t="s">
        <v>1602</v>
      </c>
      <c r="AR43" t="s">
        <v>1603</v>
      </c>
      <c r="AS43" t="s">
        <v>1604</v>
      </c>
      <c r="DP43" t="s">
        <v>1549</v>
      </c>
      <c r="DQ43" t="s">
        <v>1550</v>
      </c>
    </row>
    <row r="44" spans="1:121" x14ac:dyDescent="0.25">
      <c r="E44" t="s">
        <v>1605</v>
      </c>
      <c r="F44" t="s">
        <v>1606</v>
      </c>
      <c r="M44" t="s">
        <v>1607</v>
      </c>
      <c r="N44" t="s">
        <v>1608</v>
      </c>
      <c r="AR44" t="s">
        <v>1609</v>
      </c>
      <c r="AS44" t="s">
        <v>1610</v>
      </c>
      <c r="DP44" t="s">
        <v>1573</v>
      </c>
      <c r="DQ44" t="s">
        <v>1574</v>
      </c>
    </row>
    <row r="45" spans="1:121" x14ac:dyDescent="0.25">
      <c r="E45" t="s">
        <v>1611</v>
      </c>
      <c r="F45" t="s">
        <v>1612</v>
      </c>
      <c r="M45" t="s">
        <v>1613</v>
      </c>
      <c r="N45" t="s">
        <v>1614</v>
      </c>
      <c r="AR45" t="s">
        <v>1615</v>
      </c>
      <c r="AS45" t="s">
        <v>1616</v>
      </c>
      <c r="DP45" t="s">
        <v>1557</v>
      </c>
      <c r="DQ45" t="s">
        <v>1558</v>
      </c>
    </row>
    <row r="46" spans="1:121" x14ac:dyDescent="0.25">
      <c r="E46" t="s">
        <v>1617</v>
      </c>
      <c r="F46" t="s">
        <v>1618</v>
      </c>
      <c r="M46" t="s">
        <v>1619</v>
      </c>
      <c r="N46" t="s">
        <v>1620</v>
      </c>
      <c r="AR46" t="s">
        <v>1621</v>
      </c>
      <c r="AS46" t="s">
        <v>1622</v>
      </c>
      <c r="DP46" t="s">
        <v>1565</v>
      </c>
      <c r="DQ46" t="s">
        <v>1566</v>
      </c>
    </row>
    <row r="47" spans="1:121" x14ac:dyDescent="0.25">
      <c r="E47" t="s">
        <v>1623</v>
      </c>
      <c r="F47" t="s">
        <v>1624</v>
      </c>
      <c r="M47" t="s">
        <v>1625</v>
      </c>
      <c r="N47" t="s">
        <v>1626</v>
      </c>
      <c r="AR47" t="s">
        <v>1627</v>
      </c>
      <c r="AS47" t="s">
        <v>1628</v>
      </c>
      <c r="DP47" t="s">
        <v>1326</v>
      </c>
      <c r="DQ47" t="s">
        <v>1327</v>
      </c>
    </row>
    <row r="48" spans="1:121" x14ac:dyDescent="0.25">
      <c r="E48" t="s">
        <v>1629</v>
      </c>
      <c r="F48" t="s">
        <v>1630</v>
      </c>
      <c r="M48" t="s">
        <v>1631</v>
      </c>
      <c r="N48" t="s">
        <v>1632</v>
      </c>
      <c r="AR48" t="s">
        <v>1633</v>
      </c>
      <c r="AS48" t="s">
        <v>1634</v>
      </c>
      <c r="DP48" t="s">
        <v>1533</v>
      </c>
      <c r="DQ48" t="s">
        <v>1534</v>
      </c>
    </row>
    <row r="49" spans="5:121" x14ac:dyDescent="0.25">
      <c r="E49" t="s">
        <v>1635</v>
      </c>
      <c r="F49" t="s">
        <v>1636</v>
      </c>
      <c r="M49" t="s">
        <v>1637</v>
      </c>
      <c r="N49" t="s">
        <v>1638</v>
      </c>
      <c r="AR49" t="s">
        <v>1639</v>
      </c>
      <c r="AS49" t="s">
        <v>1640</v>
      </c>
      <c r="DP49" t="s">
        <v>1525</v>
      </c>
      <c r="DQ49" t="s">
        <v>1526</v>
      </c>
    </row>
    <row r="50" spans="5:121" x14ac:dyDescent="0.25">
      <c r="E50" t="s">
        <v>1641</v>
      </c>
      <c r="F50" t="s">
        <v>1642</v>
      </c>
      <c r="M50" t="s">
        <v>1643</v>
      </c>
      <c r="N50" t="s">
        <v>1644</v>
      </c>
      <c r="AR50" t="s">
        <v>1645</v>
      </c>
      <c r="AS50" t="s">
        <v>1646</v>
      </c>
      <c r="DP50" t="s">
        <v>1515</v>
      </c>
      <c r="DQ50" t="s">
        <v>1516</v>
      </c>
    </row>
    <row r="51" spans="5:121" x14ac:dyDescent="0.25">
      <c r="E51" t="s">
        <v>1647</v>
      </c>
      <c r="F51" t="s">
        <v>1648</v>
      </c>
      <c r="M51" t="s">
        <v>1649</v>
      </c>
      <c r="N51" t="s">
        <v>1650</v>
      </c>
      <c r="AR51" t="s">
        <v>1651</v>
      </c>
      <c r="AS51" t="s">
        <v>1652</v>
      </c>
      <c r="DP51" t="s">
        <v>1541</v>
      </c>
      <c r="DQ51" t="s">
        <v>1542</v>
      </c>
    </row>
    <row r="52" spans="5:121" x14ac:dyDescent="0.25">
      <c r="E52" t="s">
        <v>1653</v>
      </c>
      <c r="F52" t="s">
        <v>1654</v>
      </c>
      <c r="M52" t="s">
        <v>1655</v>
      </c>
      <c r="N52" t="s">
        <v>1656</v>
      </c>
      <c r="AR52" t="s">
        <v>1657</v>
      </c>
      <c r="AS52" t="s">
        <v>1658</v>
      </c>
      <c r="DP52" t="s">
        <v>1472</v>
      </c>
      <c r="DQ52" t="s">
        <v>1473</v>
      </c>
    </row>
    <row r="53" spans="5:121" x14ac:dyDescent="0.25">
      <c r="E53" t="s">
        <v>1659</v>
      </c>
      <c r="F53" t="s">
        <v>1660</v>
      </c>
      <c r="M53" t="s">
        <v>1661</v>
      </c>
      <c r="N53" t="s">
        <v>1662</v>
      </c>
      <c r="AR53" t="s">
        <v>1663</v>
      </c>
      <c r="AS53" t="s">
        <v>1664</v>
      </c>
      <c r="DP53" t="s">
        <v>1485</v>
      </c>
      <c r="DQ53" t="s">
        <v>1486</v>
      </c>
    </row>
    <row r="54" spans="5:121" x14ac:dyDescent="0.25">
      <c r="E54" t="s">
        <v>1665</v>
      </c>
      <c r="F54" t="s">
        <v>1666</v>
      </c>
      <c r="M54" t="s">
        <v>1667</v>
      </c>
      <c r="N54" t="s">
        <v>1668</v>
      </c>
      <c r="AR54" t="s">
        <v>1669</v>
      </c>
      <c r="AS54" t="s">
        <v>1670</v>
      </c>
      <c r="DP54" t="s">
        <v>1507</v>
      </c>
      <c r="DQ54" t="s">
        <v>1508</v>
      </c>
    </row>
    <row r="55" spans="5:121" x14ac:dyDescent="0.25">
      <c r="E55" t="s">
        <v>1671</v>
      </c>
      <c r="F55" t="s">
        <v>1672</v>
      </c>
      <c r="M55" t="s">
        <v>1673</v>
      </c>
      <c r="N55" t="s">
        <v>1674</v>
      </c>
      <c r="AR55" t="s">
        <v>1675</v>
      </c>
      <c r="AS55" t="s">
        <v>1676</v>
      </c>
      <c r="DP55" t="s">
        <v>1497</v>
      </c>
      <c r="DQ55" t="s">
        <v>1498</v>
      </c>
    </row>
    <row r="56" spans="5:121" x14ac:dyDescent="0.25">
      <c r="E56" t="s">
        <v>1677</v>
      </c>
      <c r="F56" t="s">
        <v>1678</v>
      </c>
      <c r="M56" t="s">
        <v>1679</v>
      </c>
      <c r="N56" t="s">
        <v>1680</v>
      </c>
      <c r="AR56" t="s">
        <v>1681</v>
      </c>
      <c r="AS56" t="s">
        <v>1682</v>
      </c>
      <c r="DP56" t="s">
        <v>1589</v>
      </c>
      <c r="DQ56" t="s">
        <v>1590</v>
      </c>
    </row>
    <row r="57" spans="5:121" x14ac:dyDescent="0.25">
      <c r="E57" t="s">
        <v>1683</v>
      </c>
      <c r="F57" t="s">
        <v>1684</v>
      </c>
      <c r="M57" t="s">
        <v>1685</v>
      </c>
      <c r="N57" t="s">
        <v>1686</v>
      </c>
      <c r="AR57" t="s">
        <v>1687</v>
      </c>
      <c r="AS57" t="s">
        <v>1688</v>
      </c>
      <c r="DP57" t="s">
        <v>1597</v>
      </c>
      <c r="DQ57" t="s">
        <v>1598</v>
      </c>
    </row>
    <row r="58" spans="5:121" x14ac:dyDescent="0.25">
      <c r="E58" t="s">
        <v>1689</v>
      </c>
      <c r="F58" t="s">
        <v>1690</v>
      </c>
      <c r="M58" t="s">
        <v>1691</v>
      </c>
      <c r="N58" t="s">
        <v>1692</v>
      </c>
      <c r="AR58" t="s">
        <v>1693</v>
      </c>
      <c r="AS58" t="s">
        <v>1694</v>
      </c>
      <c r="DP58" t="s">
        <v>1581</v>
      </c>
      <c r="DQ58" t="s">
        <v>1582</v>
      </c>
    </row>
    <row r="59" spans="5:121" x14ac:dyDescent="0.25">
      <c r="E59" t="s">
        <v>1695</v>
      </c>
      <c r="F59" t="s">
        <v>1696</v>
      </c>
      <c r="M59" t="s">
        <v>1697</v>
      </c>
      <c r="N59" t="s">
        <v>1698</v>
      </c>
      <c r="AR59" t="s">
        <v>1699</v>
      </c>
      <c r="AS59" t="s">
        <v>1700</v>
      </c>
      <c r="DP59" t="s">
        <v>164</v>
      </c>
      <c r="DQ59" t="s">
        <v>1050</v>
      </c>
    </row>
    <row r="60" spans="5:121" x14ac:dyDescent="0.25">
      <c r="E60" t="s">
        <v>1701</v>
      </c>
      <c r="F60" t="s">
        <v>1702</v>
      </c>
      <c r="M60" t="s">
        <v>1703</v>
      </c>
      <c r="N60" t="s">
        <v>1704</v>
      </c>
      <c r="AR60" t="s">
        <v>1705</v>
      </c>
      <c r="AS60" t="s">
        <v>1706</v>
      </c>
      <c r="DP60" t="s">
        <v>1421</v>
      </c>
      <c r="DQ60" t="s">
        <v>1422</v>
      </c>
    </row>
    <row r="61" spans="5:121" x14ac:dyDescent="0.25">
      <c r="E61" t="s">
        <v>1707</v>
      </c>
      <c r="F61" t="s">
        <v>1708</v>
      </c>
      <c r="M61" t="s">
        <v>1709</v>
      </c>
      <c r="N61" t="s">
        <v>1710</v>
      </c>
      <c r="AR61" t="s">
        <v>1711</v>
      </c>
      <c r="AS61" t="s">
        <v>1712</v>
      </c>
      <c r="DP61" t="s">
        <v>1340</v>
      </c>
      <c r="DQ61" t="s">
        <v>1341</v>
      </c>
    </row>
    <row r="62" spans="5:121" x14ac:dyDescent="0.25">
      <c r="E62" t="s">
        <v>1713</v>
      </c>
      <c r="F62" t="s">
        <v>1714</v>
      </c>
      <c r="M62" t="s">
        <v>1715</v>
      </c>
      <c r="N62" t="s">
        <v>1716</v>
      </c>
      <c r="AR62" t="s">
        <v>1717</v>
      </c>
      <c r="AS62" t="s">
        <v>1718</v>
      </c>
      <c r="DP62" t="s">
        <v>1019</v>
      </c>
      <c r="DQ62" t="s">
        <v>1020</v>
      </c>
    </row>
    <row r="63" spans="5:121" x14ac:dyDescent="0.25">
      <c r="E63" t="s">
        <v>1719</v>
      </c>
      <c r="F63" t="s">
        <v>1720</v>
      </c>
      <c r="M63" t="s">
        <v>1721</v>
      </c>
      <c r="N63" t="s">
        <v>1722</v>
      </c>
      <c r="AR63" t="s">
        <v>1723</v>
      </c>
      <c r="AS63" t="s">
        <v>1724</v>
      </c>
      <c r="DP63" t="s">
        <v>1079</v>
      </c>
      <c r="DQ63" t="s">
        <v>1080</v>
      </c>
    </row>
    <row r="64" spans="5:121" x14ac:dyDescent="0.25">
      <c r="E64" t="s">
        <v>1725</v>
      </c>
      <c r="F64" t="s">
        <v>1726</v>
      </c>
      <c r="M64" t="s">
        <v>1727</v>
      </c>
      <c r="N64" t="s">
        <v>1728</v>
      </c>
      <c r="AR64" t="s">
        <v>1729</v>
      </c>
      <c r="AS64" t="s">
        <v>1730</v>
      </c>
      <c r="DP64" t="s">
        <v>1138</v>
      </c>
      <c r="DQ64" t="s">
        <v>1139</v>
      </c>
    </row>
    <row r="65" spans="5:121" x14ac:dyDescent="0.25">
      <c r="E65" t="s">
        <v>1731</v>
      </c>
      <c r="F65" t="s">
        <v>1732</v>
      </c>
      <c r="M65" t="s">
        <v>1733</v>
      </c>
      <c r="N65" t="s">
        <v>1734</v>
      </c>
      <c r="AR65" t="s">
        <v>1735</v>
      </c>
      <c r="AS65" t="s">
        <v>1736</v>
      </c>
      <c r="DP65" t="s">
        <v>1187</v>
      </c>
      <c r="DQ65" t="s">
        <v>1188</v>
      </c>
    </row>
    <row r="66" spans="5:121" x14ac:dyDescent="0.25">
      <c r="E66" t="s">
        <v>1737</v>
      </c>
      <c r="F66" t="s">
        <v>1738</v>
      </c>
      <c r="M66" t="s">
        <v>1739</v>
      </c>
      <c r="N66" t="s">
        <v>1740</v>
      </c>
      <c r="AR66" t="s">
        <v>1741</v>
      </c>
      <c r="AS66" t="s">
        <v>1742</v>
      </c>
      <c r="DP66" t="s">
        <v>1164</v>
      </c>
      <c r="DQ66" t="s">
        <v>1165</v>
      </c>
    </row>
    <row r="67" spans="5:121" x14ac:dyDescent="0.25">
      <c r="E67" t="s">
        <v>1743</v>
      </c>
      <c r="F67" t="s">
        <v>1744</v>
      </c>
      <c r="M67" t="s">
        <v>1745</v>
      </c>
      <c r="N67" t="s">
        <v>1746</v>
      </c>
      <c r="AR67" t="s">
        <v>1747</v>
      </c>
      <c r="AS67" t="s">
        <v>1748</v>
      </c>
      <c r="DP67" t="s">
        <v>1433</v>
      </c>
      <c r="DQ67" t="s">
        <v>1434</v>
      </c>
    </row>
    <row r="68" spans="5:121" x14ac:dyDescent="0.25">
      <c r="E68" t="s">
        <v>1749</v>
      </c>
      <c r="F68" t="s">
        <v>1750</v>
      </c>
      <c r="M68" t="s">
        <v>1751</v>
      </c>
      <c r="N68" t="s">
        <v>1752</v>
      </c>
      <c r="AR68" t="s">
        <v>1753</v>
      </c>
      <c r="AS68" t="s">
        <v>1754</v>
      </c>
      <c r="DP68" t="s">
        <v>1448</v>
      </c>
      <c r="DQ68" t="s">
        <v>1449</v>
      </c>
    </row>
    <row r="69" spans="5:121" x14ac:dyDescent="0.25">
      <c r="E69" t="s">
        <v>1755</v>
      </c>
      <c r="F69" t="s">
        <v>1756</v>
      </c>
      <c r="M69" t="s">
        <v>1757</v>
      </c>
      <c r="N69" t="s">
        <v>1758</v>
      </c>
      <c r="AR69" t="s">
        <v>1759</v>
      </c>
      <c r="AS69" t="s">
        <v>1760</v>
      </c>
      <c r="DP69" t="s">
        <v>1185</v>
      </c>
      <c r="DQ69" t="s">
        <v>1186</v>
      </c>
    </row>
    <row r="70" spans="5:121" x14ac:dyDescent="0.25">
      <c r="E70" t="s">
        <v>1761</v>
      </c>
      <c r="F70" t="s">
        <v>1762</v>
      </c>
      <c r="M70" t="s">
        <v>1763</v>
      </c>
      <c r="N70" t="s">
        <v>1764</v>
      </c>
      <c r="AR70" t="s">
        <v>1765</v>
      </c>
      <c r="AS70" t="s">
        <v>1766</v>
      </c>
      <c r="DP70" t="s">
        <v>1051</v>
      </c>
      <c r="DQ70" t="s">
        <v>1052</v>
      </c>
    </row>
    <row r="71" spans="5:121" x14ac:dyDescent="0.25">
      <c r="E71" t="s">
        <v>1767</v>
      </c>
      <c r="F71" t="s">
        <v>1768</v>
      </c>
      <c r="M71" t="s">
        <v>1769</v>
      </c>
      <c r="N71" t="s">
        <v>1770</v>
      </c>
      <c r="AR71" t="s">
        <v>1771</v>
      </c>
      <c r="AS71" t="s">
        <v>1772</v>
      </c>
      <c r="DP71" t="s">
        <v>985</v>
      </c>
      <c r="DQ71" t="s">
        <v>986</v>
      </c>
    </row>
    <row r="72" spans="5:121" x14ac:dyDescent="0.25">
      <c r="E72" t="s">
        <v>1773</v>
      </c>
      <c r="F72" t="s">
        <v>1774</v>
      </c>
      <c r="M72" t="s">
        <v>1775</v>
      </c>
      <c r="N72" t="s">
        <v>1776</v>
      </c>
      <c r="AR72" t="s">
        <v>1777</v>
      </c>
      <c r="AS72" t="s">
        <v>1778</v>
      </c>
      <c r="DP72" t="s">
        <v>1352</v>
      </c>
      <c r="DQ72" t="s">
        <v>1353</v>
      </c>
    </row>
    <row r="73" spans="5:121" x14ac:dyDescent="0.25">
      <c r="E73" t="s">
        <v>1779</v>
      </c>
      <c r="F73" t="s">
        <v>1780</v>
      </c>
      <c r="M73" t="s">
        <v>1781</v>
      </c>
      <c r="N73" t="s">
        <v>1782</v>
      </c>
      <c r="AR73" t="s">
        <v>1783</v>
      </c>
      <c r="AS73" t="s">
        <v>1784</v>
      </c>
      <c r="DP73" t="s">
        <v>1113</v>
      </c>
      <c r="DQ73" t="s">
        <v>1114</v>
      </c>
    </row>
    <row r="74" spans="5:121" x14ac:dyDescent="0.25">
      <c r="E74" t="s">
        <v>1785</v>
      </c>
      <c r="F74" t="s">
        <v>1786</v>
      </c>
      <c r="M74" t="s">
        <v>1787</v>
      </c>
      <c r="N74" t="s">
        <v>1788</v>
      </c>
      <c r="AR74" t="s">
        <v>1789</v>
      </c>
      <c r="AS74" t="s">
        <v>1790</v>
      </c>
      <c r="DP74" t="s">
        <v>1460</v>
      </c>
      <c r="DQ74" t="s">
        <v>1460</v>
      </c>
    </row>
    <row r="75" spans="5:121" x14ac:dyDescent="0.25">
      <c r="E75" t="s">
        <v>1791</v>
      </c>
      <c r="F75" t="s">
        <v>1792</v>
      </c>
      <c r="M75" t="s">
        <v>1793</v>
      </c>
      <c r="N75" t="s">
        <v>1794</v>
      </c>
      <c r="AR75" t="s">
        <v>1795</v>
      </c>
      <c r="AS75" t="s">
        <v>1796</v>
      </c>
      <c r="DP75" t="s">
        <v>1208</v>
      </c>
      <c r="DQ75" t="s">
        <v>1208</v>
      </c>
    </row>
    <row r="76" spans="5:121" x14ac:dyDescent="0.25">
      <c r="E76" t="s">
        <v>1797</v>
      </c>
      <c r="F76" t="s">
        <v>1798</v>
      </c>
      <c r="M76" t="s">
        <v>1799</v>
      </c>
      <c r="N76" t="s">
        <v>1800</v>
      </c>
      <c r="AR76" t="s">
        <v>1801</v>
      </c>
      <c r="AS76" t="s">
        <v>1802</v>
      </c>
      <c r="DP76" t="s">
        <v>1206</v>
      </c>
      <c r="DQ76" t="s">
        <v>1207</v>
      </c>
    </row>
    <row r="77" spans="5:121" x14ac:dyDescent="0.25">
      <c r="E77" t="s">
        <v>1803</v>
      </c>
      <c r="F77" t="s">
        <v>1804</v>
      </c>
      <c r="M77" t="s">
        <v>1805</v>
      </c>
      <c r="N77" t="s">
        <v>1806</v>
      </c>
      <c r="AR77" t="s">
        <v>1807</v>
      </c>
      <c r="AS77" t="s">
        <v>1808</v>
      </c>
      <c r="DP77" t="s">
        <v>1437</v>
      </c>
      <c r="DQ77" t="s">
        <v>1438</v>
      </c>
    </row>
    <row r="78" spans="5:121" x14ac:dyDescent="0.25">
      <c r="E78" t="s">
        <v>1809</v>
      </c>
      <c r="F78" t="s">
        <v>1810</v>
      </c>
      <c r="M78" t="s">
        <v>1811</v>
      </c>
      <c r="N78" t="s">
        <v>1812</v>
      </c>
      <c r="AR78" t="s">
        <v>1813</v>
      </c>
      <c r="AS78" t="s">
        <v>1814</v>
      </c>
      <c r="DP78" t="s">
        <v>1423</v>
      </c>
      <c r="DQ78" t="s">
        <v>1424</v>
      </c>
    </row>
    <row r="79" spans="5:121" x14ac:dyDescent="0.25">
      <c r="E79" t="s">
        <v>1815</v>
      </c>
      <c r="F79" t="s">
        <v>1816</v>
      </c>
      <c r="M79" t="s">
        <v>1817</v>
      </c>
      <c r="N79" t="s">
        <v>1818</v>
      </c>
      <c r="AR79" t="s">
        <v>1819</v>
      </c>
      <c r="AS79" t="s">
        <v>1820</v>
      </c>
      <c r="DP79" t="s">
        <v>1077</v>
      </c>
      <c r="DQ79" t="s">
        <v>1078</v>
      </c>
    </row>
    <row r="80" spans="5:121" x14ac:dyDescent="0.25">
      <c r="E80" t="s">
        <v>1821</v>
      </c>
      <c r="F80" t="s">
        <v>1822</v>
      </c>
      <c r="M80" t="s">
        <v>1823</v>
      </c>
      <c r="N80" t="s">
        <v>1824</v>
      </c>
      <c r="AR80" t="s">
        <v>1825</v>
      </c>
      <c r="AS80" t="s">
        <v>1826</v>
      </c>
      <c r="DP80" t="s">
        <v>1105</v>
      </c>
      <c r="DQ80" t="s">
        <v>1106</v>
      </c>
    </row>
    <row r="81" spans="5:121" x14ac:dyDescent="0.25">
      <c r="E81" t="s">
        <v>1827</v>
      </c>
      <c r="F81" t="s">
        <v>1828</v>
      </c>
      <c r="M81" t="s">
        <v>1829</v>
      </c>
      <c r="N81" t="s">
        <v>1830</v>
      </c>
      <c r="AR81" t="s">
        <v>1831</v>
      </c>
      <c r="AS81" t="s">
        <v>1832</v>
      </c>
      <c r="DP81" t="s">
        <v>1224</v>
      </c>
      <c r="DQ81" t="s">
        <v>1225</v>
      </c>
    </row>
    <row r="82" spans="5:121" x14ac:dyDescent="0.25">
      <c r="E82" t="s">
        <v>1833</v>
      </c>
      <c r="F82" t="s">
        <v>1834</v>
      </c>
      <c r="M82" t="s">
        <v>1835</v>
      </c>
      <c r="N82" t="s">
        <v>1836</v>
      </c>
      <c r="AR82" t="s">
        <v>1837</v>
      </c>
      <c r="AS82" t="s">
        <v>1838</v>
      </c>
      <c r="DP82" t="s">
        <v>1107</v>
      </c>
      <c r="DQ82" t="s">
        <v>1108</v>
      </c>
    </row>
    <row r="83" spans="5:121" x14ac:dyDescent="0.25">
      <c r="E83" t="s">
        <v>1839</v>
      </c>
      <c r="F83" t="s">
        <v>1840</v>
      </c>
      <c r="M83" t="s">
        <v>1841</v>
      </c>
      <c r="N83" t="s">
        <v>1842</v>
      </c>
      <c r="AR83" t="s">
        <v>1843</v>
      </c>
      <c r="AS83" t="s">
        <v>1844</v>
      </c>
      <c r="DP83" t="s">
        <v>1366</v>
      </c>
      <c r="DQ83" t="s">
        <v>1367</v>
      </c>
    </row>
    <row r="84" spans="5:121" x14ac:dyDescent="0.25">
      <c r="E84" t="s">
        <v>1845</v>
      </c>
      <c r="F84" t="s">
        <v>1846</v>
      </c>
      <c r="M84" t="s">
        <v>1847</v>
      </c>
      <c r="N84" t="s">
        <v>1848</v>
      </c>
      <c r="AR84" t="s">
        <v>1849</v>
      </c>
      <c r="AS84" t="s">
        <v>1850</v>
      </c>
      <c r="DP84" t="s">
        <v>1241</v>
      </c>
      <c r="DQ84" t="s">
        <v>1242</v>
      </c>
    </row>
    <row r="85" spans="5:121" x14ac:dyDescent="0.25">
      <c r="E85" t="s">
        <v>191</v>
      </c>
      <c r="F85" t="s">
        <v>1851</v>
      </c>
      <c r="M85" t="s">
        <v>1852</v>
      </c>
      <c r="N85" t="s">
        <v>1853</v>
      </c>
      <c r="AR85" t="s">
        <v>1854</v>
      </c>
      <c r="AS85" t="s">
        <v>1855</v>
      </c>
      <c r="DP85" t="s">
        <v>1470</v>
      </c>
      <c r="DQ85" t="s">
        <v>1471</v>
      </c>
    </row>
    <row r="86" spans="5:121" x14ac:dyDescent="0.25">
      <c r="E86" t="s">
        <v>1856</v>
      </c>
      <c r="F86" t="s">
        <v>1857</v>
      </c>
      <c r="M86" t="s">
        <v>1858</v>
      </c>
      <c r="N86" t="s">
        <v>1859</v>
      </c>
      <c r="AR86" t="s">
        <v>1860</v>
      </c>
      <c r="AS86" t="s">
        <v>1861</v>
      </c>
      <c r="DP86" t="s">
        <v>1380</v>
      </c>
      <c r="DQ86" t="s">
        <v>1381</v>
      </c>
    </row>
    <row r="87" spans="5:121" x14ac:dyDescent="0.25">
      <c r="E87" t="s">
        <v>1862</v>
      </c>
      <c r="F87" t="s">
        <v>1863</v>
      </c>
      <c r="M87" t="s">
        <v>1864</v>
      </c>
      <c r="N87" t="s">
        <v>1865</v>
      </c>
      <c r="AR87" t="s">
        <v>1866</v>
      </c>
      <c r="AS87" t="s">
        <v>1867</v>
      </c>
      <c r="DP87" t="s">
        <v>1396</v>
      </c>
      <c r="DQ87" t="s">
        <v>1397</v>
      </c>
    </row>
    <row r="88" spans="5:121" x14ac:dyDescent="0.25">
      <c r="E88" t="s">
        <v>1868</v>
      </c>
      <c r="F88" t="s">
        <v>1869</v>
      </c>
      <c r="M88" t="s">
        <v>1870</v>
      </c>
      <c r="N88" t="s">
        <v>1871</v>
      </c>
      <c r="AR88" t="s">
        <v>1872</v>
      </c>
      <c r="AS88" t="s">
        <v>1873</v>
      </c>
      <c r="DP88" t="s">
        <v>516</v>
      </c>
      <c r="DQ88" t="s">
        <v>1083</v>
      </c>
    </row>
    <row r="89" spans="5:121" x14ac:dyDescent="0.25">
      <c r="E89" t="s">
        <v>1874</v>
      </c>
      <c r="F89" t="s">
        <v>1875</v>
      </c>
      <c r="M89" t="s">
        <v>1876</v>
      </c>
      <c r="N89" t="s">
        <v>1877</v>
      </c>
      <c r="AR89" t="s">
        <v>1878</v>
      </c>
      <c r="AS89" t="s">
        <v>1879</v>
      </c>
      <c r="DP89" t="s">
        <v>1243</v>
      </c>
      <c r="DQ89" t="s">
        <v>1244</v>
      </c>
    </row>
    <row r="90" spans="5:121" x14ac:dyDescent="0.25">
      <c r="E90" t="s">
        <v>1880</v>
      </c>
      <c r="F90" t="s">
        <v>1881</v>
      </c>
      <c r="M90" t="s">
        <v>1882</v>
      </c>
      <c r="N90" t="s">
        <v>1883</v>
      </c>
      <c r="AR90" t="s">
        <v>1884</v>
      </c>
      <c r="AS90" t="s">
        <v>1885</v>
      </c>
      <c r="DP90" t="s">
        <v>1264</v>
      </c>
      <c r="DQ90" t="s">
        <v>1264</v>
      </c>
    </row>
    <row r="91" spans="5:121" x14ac:dyDescent="0.25">
      <c r="E91" t="s">
        <v>1886</v>
      </c>
      <c r="F91" t="s">
        <v>1887</v>
      </c>
      <c r="M91" t="s">
        <v>1888</v>
      </c>
      <c r="N91" t="s">
        <v>1889</v>
      </c>
      <c r="AR91" t="s">
        <v>1890</v>
      </c>
      <c r="AS91" t="s">
        <v>1891</v>
      </c>
      <c r="DP91" t="s">
        <v>1484</v>
      </c>
      <c r="DQ91" t="s">
        <v>1484</v>
      </c>
    </row>
    <row r="92" spans="5:121" x14ac:dyDescent="0.25">
      <c r="E92" t="s">
        <v>1892</v>
      </c>
      <c r="F92" t="s">
        <v>1893</v>
      </c>
      <c r="M92" t="s">
        <v>1894</v>
      </c>
      <c r="N92" t="s">
        <v>1895</v>
      </c>
      <c r="AR92" t="s">
        <v>1896</v>
      </c>
      <c r="AS92" t="s">
        <v>1897</v>
      </c>
      <c r="DP92" t="s">
        <v>1505</v>
      </c>
      <c r="DQ92" t="s">
        <v>1506</v>
      </c>
    </row>
    <row r="93" spans="5:121" x14ac:dyDescent="0.25">
      <c r="E93" t="s">
        <v>1898</v>
      </c>
      <c r="F93" t="s">
        <v>1899</v>
      </c>
      <c r="M93" t="s">
        <v>1900</v>
      </c>
      <c r="N93" t="s">
        <v>1901</v>
      </c>
      <c r="AR93" t="s">
        <v>1902</v>
      </c>
      <c r="AS93" t="s">
        <v>1903</v>
      </c>
      <c r="DP93" t="s">
        <v>1410</v>
      </c>
      <c r="DQ93" t="s">
        <v>1411</v>
      </c>
    </row>
    <row r="94" spans="5:121" x14ac:dyDescent="0.25">
      <c r="E94" t="s">
        <v>1904</v>
      </c>
      <c r="F94" t="s">
        <v>1905</v>
      </c>
      <c r="M94" t="s">
        <v>1906</v>
      </c>
      <c r="N94" t="s">
        <v>1907</v>
      </c>
      <c r="AR94" t="s">
        <v>1908</v>
      </c>
      <c r="AS94" t="s">
        <v>1909</v>
      </c>
      <c r="DP94" t="s">
        <v>1282</v>
      </c>
      <c r="DQ94" t="s">
        <v>1283</v>
      </c>
    </row>
    <row r="95" spans="5:121" x14ac:dyDescent="0.25">
      <c r="E95" t="s">
        <v>1910</v>
      </c>
      <c r="F95" t="s">
        <v>1911</v>
      </c>
      <c r="M95" t="s">
        <v>1912</v>
      </c>
      <c r="N95" t="s">
        <v>1913</v>
      </c>
      <c r="AR95" t="s">
        <v>1914</v>
      </c>
      <c r="AS95" t="s">
        <v>1915</v>
      </c>
    </row>
    <row r="96" spans="5:121" x14ac:dyDescent="0.25">
      <c r="E96" t="s">
        <v>1916</v>
      </c>
      <c r="F96" t="s">
        <v>1917</v>
      </c>
      <c r="M96" t="s">
        <v>1918</v>
      </c>
      <c r="N96" t="s">
        <v>1919</v>
      </c>
      <c r="AR96" t="s">
        <v>1920</v>
      </c>
      <c r="AS96" t="s">
        <v>1921</v>
      </c>
    </row>
    <row r="97" spans="5:88" x14ac:dyDescent="0.25">
      <c r="E97" t="s">
        <v>1922</v>
      </c>
      <c r="F97" t="s">
        <v>1923</v>
      </c>
      <c r="M97" t="s">
        <v>1924</v>
      </c>
      <c r="N97" t="s">
        <v>1925</v>
      </c>
      <c r="AR97" t="s">
        <v>1926</v>
      </c>
      <c r="AS97" t="s">
        <v>1927</v>
      </c>
    </row>
    <row r="98" spans="5:88" x14ac:dyDescent="0.25">
      <c r="E98" t="s">
        <v>1928</v>
      </c>
      <c r="F98" t="s">
        <v>1929</v>
      </c>
      <c r="M98" t="s">
        <v>1930</v>
      </c>
      <c r="N98" t="s">
        <v>1931</v>
      </c>
      <c r="AR98" t="s">
        <v>1932</v>
      </c>
      <c r="AS98" t="s">
        <v>1933</v>
      </c>
    </row>
    <row r="99" spans="5:88" x14ac:dyDescent="0.25">
      <c r="E99" t="s">
        <v>1934</v>
      </c>
      <c r="F99" t="s">
        <v>1935</v>
      </c>
      <c r="M99" t="s">
        <v>1936</v>
      </c>
      <c r="N99" t="s">
        <v>1937</v>
      </c>
      <c r="AR99" t="s">
        <v>1938</v>
      </c>
      <c r="AS99" t="s">
        <v>1939</v>
      </c>
    </row>
    <row r="100" spans="5:88" x14ac:dyDescent="0.25">
      <c r="E100" t="s">
        <v>1940</v>
      </c>
      <c r="F100" t="s">
        <v>1941</v>
      </c>
      <c r="M100" t="s">
        <v>1942</v>
      </c>
      <c r="N100" t="s">
        <v>1943</v>
      </c>
      <c r="AR100" t="s">
        <v>1944</v>
      </c>
      <c r="AS100" t="s">
        <v>1945</v>
      </c>
    </row>
    <row r="101" spans="5:88" x14ac:dyDescent="0.25">
      <c r="E101" t="s">
        <v>1946</v>
      </c>
      <c r="F101" t="s">
        <v>1947</v>
      </c>
      <c r="M101" t="s">
        <v>1948</v>
      </c>
      <c r="N101" t="s">
        <v>1949</v>
      </c>
      <c r="AR101" t="s">
        <v>1950</v>
      </c>
      <c r="AS101" t="s">
        <v>1951</v>
      </c>
    </row>
    <row r="102" spans="5:88" x14ac:dyDescent="0.25">
      <c r="E102" t="s">
        <v>1952</v>
      </c>
      <c r="F102" t="s">
        <v>1953</v>
      </c>
      <c r="I102" t="s">
        <v>1954</v>
      </c>
      <c r="J102" t="s">
        <v>1954</v>
      </c>
      <c r="M102" t="s">
        <v>1955</v>
      </c>
      <c r="N102" t="s">
        <v>1956</v>
      </c>
      <c r="Y102" t="s">
        <v>1954</v>
      </c>
      <c r="AR102" t="s">
        <v>1957</v>
      </c>
      <c r="AS102" t="s">
        <v>1958</v>
      </c>
      <c r="CI102" t="s">
        <v>1954</v>
      </c>
      <c r="CJ102" t="s">
        <v>1954</v>
      </c>
    </row>
    <row r="103" spans="5:88" x14ac:dyDescent="0.25">
      <c r="E103" t="s">
        <v>1959</v>
      </c>
      <c r="F103" t="s">
        <v>1960</v>
      </c>
      <c r="M103" t="s">
        <v>1961</v>
      </c>
      <c r="N103" t="s">
        <v>1962</v>
      </c>
      <c r="Z103" t="s">
        <v>1954</v>
      </c>
      <c r="AR103" t="s">
        <v>1963</v>
      </c>
      <c r="AS103" t="s">
        <v>1964</v>
      </c>
    </row>
    <row r="104" spans="5:88" x14ac:dyDescent="0.25">
      <c r="E104" t="s">
        <v>1965</v>
      </c>
      <c r="F104" t="s">
        <v>1966</v>
      </c>
      <c r="M104" t="s">
        <v>1967</v>
      </c>
      <c r="N104" t="s">
        <v>1968</v>
      </c>
      <c r="AR104" t="s">
        <v>1969</v>
      </c>
      <c r="AS104" t="s">
        <v>1970</v>
      </c>
    </row>
    <row r="105" spans="5:88" x14ac:dyDescent="0.25">
      <c r="E105" t="s">
        <v>1971</v>
      </c>
      <c r="F105" t="s">
        <v>1972</v>
      </c>
      <c r="M105" t="s">
        <v>1973</v>
      </c>
      <c r="N105" t="s">
        <v>1974</v>
      </c>
      <c r="AR105" t="s">
        <v>1975</v>
      </c>
      <c r="AS105" t="s">
        <v>1976</v>
      </c>
    </row>
    <row r="106" spans="5:88" x14ac:dyDescent="0.25">
      <c r="E106" t="s">
        <v>1977</v>
      </c>
      <c r="F106" t="s">
        <v>1978</v>
      </c>
      <c r="M106" t="s">
        <v>1979</v>
      </c>
      <c r="N106" t="s">
        <v>1980</v>
      </c>
      <c r="AR106" t="s">
        <v>1981</v>
      </c>
      <c r="AS106" t="s">
        <v>1982</v>
      </c>
    </row>
    <row r="107" spans="5:88" x14ac:dyDescent="0.25">
      <c r="E107" t="s">
        <v>1983</v>
      </c>
      <c r="F107" t="s">
        <v>1984</v>
      </c>
      <c r="M107" t="s">
        <v>1985</v>
      </c>
      <c r="N107" t="s">
        <v>1986</v>
      </c>
      <c r="AR107" t="s">
        <v>1987</v>
      </c>
      <c r="AS107" t="s">
        <v>1988</v>
      </c>
    </row>
    <row r="108" spans="5:88" x14ac:dyDescent="0.25">
      <c r="E108" t="s">
        <v>1989</v>
      </c>
      <c r="F108" t="s">
        <v>1990</v>
      </c>
      <c r="M108" t="s">
        <v>1991</v>
      </c>
      <c r="N108" t="s">
        <v>1992</v>
      </c>
      <c r="AR108" t="s">
        <v>1993</v>
      </c>
      <c r="AS108" t="s">
        <v>1994</v>
      </c>
    </row>
    <row r="109" spans="5:88" x14ac:dyDescent="0.25">
      <c r="E109" t="s">
        <v>1995</v>
      </c>
      <c r="F109" t="s">
        <v>1996</v>
      </c>
      <c r="M109" t="s">
        <v>1997</v>
      </c>
      <c r="N109" t="s">
        <v>1998</v>
      </c>
      <c r="AR109" t="s">
        <v>1999</v>
      </c>
      <c r="AS109" t="s">
        <v>2000</v>
      </c>
    </row>
    <row r="110" spans="5:88" x14ac:dyDescent="0.25">
      <c r="E110" t="s">
        <v>2001</v>
      </c>
      <c r="F110" t="s">
        <v>2002</v>
      </c>
      <c r="M110" t="s">
        <v>2003</v>
      </c>
      <c r="N110" t="s">
        <v>2004</v>
      </c>
      <c r="AR110" t="s">
        <v>2005</v>
      </c>
      <c r="AS110" t="s">
        <v>2006</v>
      </c>
    </row>
    <row r="111" spans="5:88" x14ac:dyDescent="0.25">
      <c r="E111" t="s">
        <v>2007</v>
      </c>
      <c r="F111" t="s">
        <v>2008</v>
      </c>
      <c r="M111" t="s">
        <v>2009</v>
      </c>
      <c r="N111" t="s">
        <v>2010</v>
      </c>
      <c r="AR111" t="s">
        <v>2011</v>
      </c>
      <c r="AS111" t="s">
        <v>2012</v>
      </c>
    </row>
    <row r="112" spans="5:88" x14ac:dyDescent="0.25">
      <c r="E112" t="s">
        <v>2013</v>
      </c>
      <c r="F112" t="s">
        <v>2014</v>
      </c>
      <c r="M112" t="s">
        <v>2015</v>
      </c>
      <c r="N112" t="s">
        <v>2016</v>
      </c>
      <c r="AR112" t="s">
        <v>2017</v>
      </c>
      <c r="AS112" t="s">
        <v>2018</v>
      </c>
    </row>
    <row r="113" spans="5:45" x14ac:dyDescent="0.25">
      <c r="E113" t="s">
        <v>2019</v>
      </c>
      <c r="F113" t="s">
        <v>2020</v>
      </c>
      <c r="M113" t="s">
        <v>2021</v>
      </c>
      <c r="N113" t="s">
        <v>2022</v>
      </c>
      <c r="AR113" t="s">
        <v>2023</v>
      </c>
      <c r="AS113" t="s">
        <v>2024</v>
      </c>
    </row>
    <row r="114" spans="5:45" x14ac:dyDescent="0.25">
      <c r="E114" t="s">
        <v>2025</v>
      </c>
      <c r="F114" t="s">
        <v>2026</v>
      </c>
      <c r="M114" t="s">
        <v>2021</v>
      </c>
      <c r="N114" t="s">
        <v>2027</v>
      </c>
      <c r="AR114" t="s">
        <v>2028</v>
      </c>
      <c r="AS114" t="s">
        <v>2029</v>
      </c>
    </row>
    <row r="115" spans="5:45" x14ac:dyDescent="0.25">
      <c r="E115" t="s">
        <v>2030</v>
      </c>
      <c r="F115" t="s">
        <v>2031</v>
      </c>
      <c r="M115" t="s">
        <v>2032</v>
      </c>
      <c r="N115" t="s">
        <v>2033</v>
      </c>
      <c r="AR115" t="s">
        <v>2034</v>
      </c>
      <c r="AS115" t="s">
        <v>2035</v>
      </c>
    </row>
    <row r="116" spans="5:45" x14ac:dyDescent="0.25">
      <c r="E116" t="s">
        <v>2036</v>
      </c>
      <c r="F116" t="s">
        <v>2037</v>
      </c>
      <c r="M116" t="s">
        <v>2038</v>
      </c>
      <c r="N116" t="s">
        <v>2039</v>
      </c>
      <c r="AR116" t="s">
        <v>2040</v>
      </c>
      <c r="AS116" t="s">
        <v>2041</v>
      </c>
    </row>
    <row r="117" spans="5:45" x14ac:dyDescent="0.25">
      <c r="E117" t="s">
        <v>2042</v>
      </c>
      <c r="F117" t="s">
        <v>2043</v>
      </c>
      <c r="M117" t="s">
        <v>2044</v>
      </c>
      <c r="N117" t="s">
        <v>2045</v>
      </c>
      <c r="AR117" t="s">
        <v>2046</v>
      </c>
      <c r="AS117" t="s">
        <v>2047</v>
      </c>
    </row>
    <row r="118" spans="5:45" x14ac:dyDescent="0.25">
      <c r="E118" t="s">
        <v>2048</v>
      </c>
      <c r="F118" t="s">
        <v>2049</v>
      </c>
      <c r="M118" t="s">
        <v>2050</v>
      </c>
      <c r="N118" t="s">
        <v>2051</v>
      </c>
      <c r="AR118" t="s">
        <v>2052</v>
      </c>
      <c r="AS118" t="s">
        <v>2053</v>
      </c>
    </row>
    <row r="119" spans="5:45" x14ac:dyDescent="0.25">
      <c r="E119" t="s">
        <v>2054</v>
      </c>
      <c r="F119" t="s">
        <v>2055</v>
      </c>
      <c r="M119" t="s">
        <v>2056</v>
      </c>
      <c r="N119" t="s">
        <v>2057</v>
      </c>
      <c r="AR119" t="s">
        <v>2058</v>
      </c>
      <c r="AS119" t="s">
        <v>2059</v>
      </c>
    </row>
    <row r="120" spans="5:45" x14ac:dyDescent="0.25">
      <c r="E120" t="s">
        <v>2060</v>
      </c>
      <c r="F120" t="s">
        <v>2061</v>
      </c>
      <c r="M120" t="s">
        <v>2062</v>
      </c>
      <c r="N120" t="s">
        <v>2063</v>
      </c>
      <c r="AR120" t="s">
        <v>2064</v>
      </c>
      <c r="AS120" t="s">
        <v>2065</v>
      </c>
    </row>
    <row r="121" spans="5:45" x14ac:dyDescent="0.25">
      <c r="E121" t="s">
        <v>2066</v>
      </c>
      <c r="F121" t="s">
        <v>2067</v>
      </c>
      <c r="M121" t="s">
        <v>2068</v>
      </c>
      <c r="N121" t="s">
        <v>2069</v>
      </c>
      <c r="AR121" t="s">
        <v>2070</v>
      </c>
      <c r="AS121" t="s">
        <v>2071</v>
      </c>
    </row>
    <row r="122" spans="5:45" x14ac:dyDescent="0.25">
      <c r="E122" t="s">
        <v>2072</v>
      </c>
      <c r="F122" t="s">
        <v>2073</v>
      </c>
      <c r="M122" t="s">
        <v>2074</v>
      </c>
      <c r="N122" t="s">
        <v>2075</v>
      </c>
      <c r="AR122" t="s">
        <v>2076</v>
      </c>
      <c r="AS122" t="s">
        <v>2077</v>
      </c>
    </row>
    <row r="123" spans="5:45" x14ac:dyDescent="0.25">
      <c r="E123" t="s">
        <v>2078</v>
      </c>
      <c r="F123" t="s">
        <v>2079</v>
      </c>
      <c r="M123" t="s">
        <v>2080</v>
      </c>
      <c r="N123" t="s">
        <v>2081</v>
      </c>
      <c r="AR123" t="s">
        <v>2082</v>
      </c>
      <c r="AS123" t="s">
        <v>2083</v>
      </c>
    </row>
    <row r="124" spans="5:45" x14ac:dyDescent="0.25">
      <c r="E124" t="s">
        <v>2084</v>
      </c>
      <c r="F124" t="s">
        <v>2085</v>
      </c>
      <c r="M124" t="s">
        <v>2086</v>
      </c>
      <c r="N124" t="s">
        <v>2087</v>
      </c>
      <c r="AR124" t="s">
        <v>2088</v>
      </c>
      <c r="AS124" t="s">
        <v>2089</v>
      </c>
    </row>
    <row r="125" spans="5:45" x14ac:dyDescent="0.25">
      <c r="E125" t="s">
        <v>2090</v>
      </c>
      <c r="F125" t="s">
        <v>2091</v>
      </c>
      <c r="M125" t="s">
        <v>2092</v>
      </c>
      <c r="N125" t="s">
        <v>2093</v>
      </c>
      <c r="AR125" t="s">
        <v>2094</v>
      </c>
      <c r="AS125" t="s">
        <v>2095</v>
      </c>
    </row>
    <row r="126" spans="5:45" x14ac:dyDescent="0.25">
      <c r="E126" t="s">
        <v>2096</v>
      </c>
      <c r="F126" t="s">
        <v>2097</v>
      </c>
      <c r="M126" t="s">
        <v>2098</v>
      </c>
      <c r="N126" t="s">
        <v>2099</v>
      </c>
      <c r="AR126" t="s">
        <v>2100</v>
      </c>
      <c r="AS126" t="s">
        <v>2101</v>
      </c>
    </row>
    <row r="127" spans="5:45" x14ac:dyDescent="0.25">
      <c r="E127" t="s">
        <v>2102</v>
      </c>
      <c r="F127" t="s">
        <v>2103</v>
      </c>
      <c r="M127" t="s">
        <v>2104</v>
      </c>
      <c r="N127" t="s">
        <v>2105</v>
      </c>
      <c r="AR127" t="s">
        <v>2106</v>
      </c>
      <c r="AS127" t="s">
        <v>2107</v>
      </c>
    </row>
    <row r="128" spans="5:45" x14ac:dyDescent="0.25">
      <c r="E128" t="s">
        <v>2108</v>
      </c>
      <c r="F128" t="s">
        <v>2109</v>
      </c>
      <c r="M128" t="s">
        <v>2110</v>
      </c>
      <c r="N128" t="s">
        <v>2111</v>
      </c>
      <c r="AR128" t="s">
        <v>2112</v>
      </c>
      <c r="AS128" t="s">
        <v>2113</v>
      </c>
    </row>
    <row r="129" spans="5:45" x14ac:dyDescent="0.25">
      <c r="E129" t="s">
        <v>2114</v>
      </c>
      <c r="F129" t="s">
        <v>2115</v>
      </c>
      <c r="M129" t="s">
        <v>2116</v>
      </c>
      <c r="N129" t="s">
        <v>2117</v>
      </c>
      <c r="AR129" t="s">
        <v>2118</v>
      </c>
      <c r="AS129" t="s">
        <v>2119</v>
      </c>
    </row>
    <row r="130" spans="5:45" x14ac:dyDescent="0.25">
      <c r="E130" t="s">
        <v>2120</v>
      </c>
      <c r="F130" t="s">
        <v>2121</v>
      </c>
      <c r="M130" t="s">
        <v>2122</v>
      </c>
      <c r="N130" t="s">
        <v>2123</v>
      </c>
      <c r="AR130" t="s">
        <v>2124</v>
      </c>
      <c r="AS130" t="s">
        <v>2125</v>
      </c>
    </row>
    <row r="131" spans="5:45" x14ac:dyDescent="0.25">
      <c r="E131" t="s">
        <v>2126</v>
      </c>
      <c r="F131" t="s">
        <v>2127</v>
      </c>
      <c r="M131" t="s">
        <v>2128</v>
      </c>
      <c r="N131" t="s">
        <v>2129</v>
      </c>
      <c r="AR131" t="s">
        <v>2130</v>
      </c>
      <c r="AS131" t="s">
        <v>2131</v>
      </c>
    </row>
    <row r="132" spans="5:45" x14ac:dyDescent="0.25">
      <c r="E132" t="s">
        <v>2132</v>
      </c>
      <c r="F132" t="s">
        <v>2133</v>
      </c>
      <c r="M132" t="s">
        <v>2134</v>
      </c>
      <c r="N132" t="s">
        <v>2135</v>
      </c>
      <c r="AR132" t="s">
        <v>2136</v>
      </c>
      <c r="AS132" t="s">
        <v>2137</v>
      </c>
    </row>
    <row r="133" spans="5:45" x14ac:dyDescent="0.25">
      <c r="E133" t="s">
        <v>2138</v>
      </c>
      <c r="F133" t="s">
        <v>2139</v>
      </c>
      <c r="M133" t="s">
        <v>2140</v>
      </c>
      <c r="N133" t="s">
        <v>2141</v>
      </c>
      <c r="AR133" t="s">
        <v>2142</v>
      </c>
      <c r="AS133" t="s">
        <v>2143</v>
      </c>
    </row>
    <row r="134" spans="5:45" x14ac:dyDescent="0.25">
      <c r="E134" t="s">
        <v>2144</v>
      </c>
      <c r="F134" t="s">
        <v>2145</v>
      </c>
      <c r="M134" t="s">
        <v>2146</v>
      </c>
      <c r="N134" t="s">
        <v>2147</v>
      </c>
      <c r="AR134" t="s">
        <v>2148</v>
      </c>
      <c r="AS134" t="s">
        <v>2149</v>
      </c>
    </row>
    <row r="135" spans="5:45" x14ac:dyDescent="0.25">
      <c r="E135" t="s">
        <v>2150</v>
      </c>
      <c r="F135" t="s">
        <v>2151</v>
      </c>
      <c r="M135" t="s">
        <v>2152</v>
      </c>
      <c r="N135" t="s">
        <v>2153</v>
      </c>
      <c r="AR135" t="s">
        <v>2154</v>
      </c>
      <c r="AS135" t="s">
        <v>2155</v>
      </c>
    </row>
    <row r="136" spans="5:45" x14ac:dyDescent="0.25">
      <c r="E136" t="s">
        <v>2156</v>
      </c>
      <c r="F136" t="s">
        <v>2157</v>
      </c>
      <c r="M136" t="s">
        <v>2158</v>
      </c>
      <c r="N136" t="s">
        <v>2159</v>
      </c>
      <c r="AR136" t="s">
        <v>2160</v>
      </c>
      <c r="AS136" t="s">
        <v>2161</v>
      </c>
    </row>
    <row r="137" spans="5:45" x14ac:dyDescent="0.25">
      <c r="E137" t="s">
        <v>2162</v>
      </c>
      <c r="F137" t="s">
        <v>2163</v>
      </c>
      <c r="M137" t="s">
        <v>2164</v>
      </c>
      <c r="N137" t="s">
        <v>2165</v>
      </c>
      <c r="AR137" t="s">
        <v>2166</v>
      </c>
      <c r="AS137" t="s">
        <v>2167</v>
      </c>
    </row>
    <row r="138" spans="5:45" x14ac:dyDescent="0.25">
      <c r="E138" t="s">
        <v>2168</v>
      </c>
      <c r="F138" t="s">
        <v>2169</v>
      </c>
      <c r="M138" t="s">
        <v>2170</v>
      </c>
      <c r="N138" t="s">
        <v>2171</v>
      </c>
      <c r="AR138" t="s">
        <v>2172</v>
      </c>
      <c r="AS138" t="s">
        <v>2173</v>
      </c>
    </row>
    <row r="139" spans="5:45" x14ac:dyDescent="0.25">
      <c r="E139" t="s">
        <v>2174</v>
      </c>
      <c r="F139" t="s">
        <v>2175</v>
      </c>
      <c r="M139" t="s">
        <v>2176</v>
      </c>
      <c r="N139" t="s">
        <v>2177</v>
      </c>
      <c r="AR139" t="s">
        <v>2178</v>
      </c>
      <c r="AS139" t="s">
        <v>2179</v>
      </c>
    </row>
    <row r="140" spans="5:45" x14ac:dyDescent="0.25">
      <c r="E140" t="s">
        <v>2180</v>
      </c>
      <c r="F140" t="s">
        <v>2181</v>
      </c>
      <c r="M140" t="s">
        <v>2182</v>
      </c>
      <c r="N140" t="s">
        <v>2183</v>
      </c>
      <c r="AR140" t="s">
        <v>2184</v>
      </c>
      <c r="AS140" t="s">
        <v>2185</v>
      </c>
    </row>
    <row r="141" spans="5:45" x14ac:dyDescent="0.25">
      <c r="E141" t="s">
        <v>2186</v>
      </c>
      <c r="F141" t="s">
        <v>2187</v>
      </c>
      <c r="M141" t="s">
        <v>2188</v>
      </c>
      <c r="N141" t="s">
        <v>2189</v>
      </c>
      <c r="AR141" t="s">
        <v>2190</v>
      </c>
      <c r="AS141" t="s">
        <v>2191</v>
      </c>
    </row>
    <row r="142" spans="5:45" x14ac:dyDescent="0.25">
      <c r="E142" t="s">
        <v>2192</v>
      </c>
      <c r="F142" t="s">
        <v>2193</v>
      </c>
      <c r="M142" t="s">
        <v>2194</v>
      </c>
      <c r="N142" t="s">
        <v>2195</v>
      </c>
      <c r="AR142" t="s">
        <v>2196</v>
      </c>
      <c r="AS142" t="s">
        <v>2197</v>
      </c>
    </row>
    <row r="143" spans="5:45" x14ac:dyDescent="0.25">
      <c r="E143" t="s">
        <v>2198</v>
      </c>
      <c r="F143" t="s">
        <v>2199</v>
      </c>
      <c r="M143" t="s">
        <v>2200</v>
      </c>
      <c r="N143" t="s">
        <v>2201</v>
      </c>
      <c r="AR143" t="s">
        <v>2202</v>
      </c>
      <c r="AS143" t="s">
        <v>2203</v>
      </c>
    </row>
    <row r="144" spans="5:45" x14ac:dyDescent="0.25">
      <c r="E144" t="s">
        <v>2204</v>
      </c>
      <c r="F144" t="s">
        <v>2205</v>
      </c>
      <c r="M144" t="s">
        <v>2206</v>
      </c>
      <c r="N144" t="s">
        <v>2207</v>
      </c>
      <c r="AR144" t="s">
        <v>2208</v>
      </c>
      <c r="AS144" t="s">
        <v>2209</v>
      </c>
    </row>
    <row r="145" spans="5:45" x14ac:dyDescent="0.25">
      <c r="E145" t="s">
        <v>2210</v>
      </c>
      <c r="F145" t="s">
        <v>2211</v>
      </c>
      <c r="M145" t="s">
        <v>2212</v>
      </c>
      <c r="N145" t="s">
        <v>2213</v>
      </c>
      <c r="AR145" t="s">
        <v>2214</v>
      </c>
      <c r="AS145" t="s">
        <v>2215</v>
      </c>
    </row>
    <row r="146" spans="5:45" x14ac:dyDescent="0.25">
      <c r="E146" t="s">
        <v>2216</v>
      </c>
      <c r="F146" t="s">
        <v>2217</v>
      </c>
      <c r="M146" t="s">
        <v>2218</v>
      </c>
      <c r="N146" t="s">
        <v>2219</v>
      </c>
      <c r="AR146" t="s">
        <v>2220</v>
      </c>
      <c r="AS146" t="s">
        <v>2221</v>
      </c>
    </row>
    <row r="147" spans="5:45" x14ac:dyDescent="0.25">
      <c r="E147" t="s">
        <v>2222</v>
      </c>
      <c r="F147" t="s">
        <v>2223</v>
      </c>
      <c r="M147" t="s">
        <v>2224</v>
      </c>
      <c r="N147" t="s">
        <v>2225</v>
      </c>
      <c r="AR147" t="s">
        <v>2226</v>
      </c>
      <c r="AS147" t="s">
        <v>2227</v>
      </c>
    </row>
    <row r="148" spans="5:45" x14ac:dyDescent="0.25">
      <c r="E148" t="s">
        <v>2228</v>
      </c>
      <c r="F148" t="s">
        <v>2229</v>
      </c>
      <c r="M148" t="s">
        <v>2230</v>
      </c>
      <c r="N148" t="s">
        <v>2231</v>
      </c>
      <c r="AR148" t="s">
        <v>2232</v>
      </c>
      <c r="AS148" t="s">
        <v>2233</v>
      </c>
    </row>
    <row r="149" spans="5:45" x14ac:dyDescent="0.25">
      <c r="E149" t="s">
        <v>2234</v>
      </c>
      <c r="F149" t="s">
        <v>2235</v>
      </c>
      <c r="M149" t="s">
        <v>2236</v>
      </c>
      <c r="N149" t="s">
        <v>2237</v>
      </c>
      <c r="AR149" t="s">
        <v>2238</v>
      </c>
      <c r="AS149" t="s">
        <v>2239</v>
      </c>
    </row>
    <row r="150" spans="5:45" x14ac:dyDescent="0.25">
      <c r="E150" t="s">
        <v>2240</v>
      </c>
      <c r="F150" t="s">
        <v>2241</v>
      </c>
      <c r="M150" t="s">
        <v>2242</v>
      </c>
      <c r="N150" t="s">
        <v>2243</v>
      </c>
      <c r="AR150" t="s">
        <v>2244</v>
      </c>
      <c r="AS150" t="s">
        <v>2245</v>
      </c>
    </row>
    <row r="151" spans="5:45" x14ac:dyDescent="0.25">
      <c r="E151" t="s">
        <v>2246</v>
      </c>
      <c r="F151" t="s">
        <v>2247</v>
      </c>
      <c r="M151" t="s">
        <v>2248</v>
      </c>
      <c r="N151" t="s">
        <v>2249</v>
      </c>
      <c r="AR151" t="s">
        <v>2250</v>
      </c>
      <c r="AS151" t="s">
        <v>2251</v>
      </c>
    </row>
    <row r="152" spans="5:45" x14ac:dyDescent="0.25">
      <c r="E152" t="s">
        <v>2252</v>
      </c>
      <c r="F152" t="s">
        <v>2253</v>
      </c>
      <c r="M152" t="s">
        <v>2254</v>
      </c>
      <c r="N152" t="s">
        <v>2255</v>
      </c>
      <c r="AR152" t="s">
        <v>2256</v>
      </c>
      <c r="AS152" t="s">
        <v>2257</v>
      </c>
    </row>
    <row r="153" spans="5:45" x14ac:dyDescent="0.25">
      <c r="E153" t="s">
        <v>2258</v>
      </c>
      <c r="F153" t="s">
        <v>2259</v>
      </c>
      <c r="M153" t="s">
        <v>2260</v>
      </c>
      <c r="N153" t="s">
        <v>2261</v>
      </c>
      <c r="AR153" t="s">
        <v>2262</v>
      </c>
      <c r="AS153" t="s">
        <v>2263</v>
      </c>
    </row>
    <row r="154" spans="5:45" x14ac:dyDescent="0.25">
      <c r="E154" t="s">
        <v>2264</v>
      </c>
      <c r="F154" t="s">
        <v>2265</v>
      </c>
      <c r="M154" t="s">
        <v>2266</v>
      </c>
      <c r="N154" t="s">
        <v>2267</v>
      </c>
      <c r="AR154" t="s">
        <v>2268</v>
      </c>
      <c r="AS154" t="s">
        <v>2269</v>
      </c>
    </row>
    <row r="155" spans="5:45" x14ac:dyDescent="0.25">
      <c r="E155" t="s">
        <v>2270</v>
      </c>
      <c r="F155" t="s">
        <v>2271</v>
      </c>
      <c r="M155" t="s">
        <v>2272</v>
      </c>
      <c r="N155" t="s">
        <v>2273</v>
      </c>
      <c r="AR155" t="s">
        <v>2274</v>
      </c>
      <c r="AS155" t="s">
        <v>2275</v>
      </c>
    </row>
    <row r="156" spans="5:45" x14ac:dyDescent="0.25">
      <c r="E156" t="s">
        <v>2276</v>
      </c>
      <c r="F156" t="s">
        <v>2277</v>
      </c>
      <c r="M156" t="s">
        <v>2278</v>
      </c>
      <c r="N156" t="s">
        <v>2279</v>
      </c>
      <c r="AR156" t="s">
        <v>2280</v>
      </c>
      <c r="AS156" t="s">
        <v>2281</v>
      </c>
    </row>
    <row r="157" spans="5:45" x14ac:dyDescent="0.25">
      <c r="E157" t="s">
        <v>2282</v>
      </c>
      <c r="F157" t="s">
        <v>2283</v>
      </c>
      <c r="M157" t="s">
        <v>2284</v>
      </c>
      <c r="N157" t="s">
        <v>2285</v>
      </c>
      <c r="AR157" t="s">
        <v>2286</v>
      </c>
      <c r="AS157" t="s">
        <v>2287</v>
      </c>
    </row>
    <row r="158" spans="5:45" x14ac:dyDescent="0.25">
      <c r="E158" t="s">
        <v>2288</v>
      </c>
      <c r="F158" t="s">
        <v>2289</v>
      </c>
      <c r="M158" t="s">
        <v>2290</v>
      </c>
      <c r="N158" t="s">
        <v>2291</v>
      </c>
      <c r="AR158" t="s">
        <v>2292</v>
      </c>
      <c r="AS158" t="s">
        <v>2293</v>
      </c>
    </row>
    <row r="159" spans="5:45" x14ac:dyDescent="0.25">
      <c r="E159" t="s">
        <v>2294</v>
      </c>
      <c r="F159" t="s">
        <v>2295</v>
      </c>
      <c r="M159" t="s">
        <v>2296</v>
      </c>
      <c r="N159" t="s">
        <v>2297</v>
      </c>
      <c r="AR159" t="s">
        <v>2298</v>
      </c>
      <c r="AS159" t="s">
        <v>2299</v>
      </c>
    </row>
    <row r="160" spans="5:45" x14ac:dyDescent="0.25">
      <c r="E160" t="s">
        <v>2300</v>
      </c>
      <c r="F160" t="s">
        <v>2301</v>
      </c>
      <c r="M160" t="s">
        <v>2302</v>
      </c>
      <c r="N160" t="s">
        <v>2303</v>
      </c>
      <c r="AR160" t="s">
        <v>2304</v>
      </c>
      <c r="AS160" t="s">
        <v>2305</v>
      </c>
    </row>
    <row r="161" spans="5:45" x14ac:dyDescent="0.25">
      <c r="E161" t="s">
        <v>2306</v>
      </c>
      <c r="F161" t="s">
        <v>2307</v>
      </c>
      <c r="M161" t="s">
        <v>2308</v>
      </c>
      <c r="N161" t="s">
        <v>2309</v>
      </c>
      <c r="AR161" t="s">
        <v>2310</v>
      </c>
      <c r="AS161" t="s">
        <v>2311</v>
      </c>
    </row>
    <row r="162" spans="5:45" x14ac:dyDescent="0.25">
      <c r="E162" t="s">
        <v>2312</v>
      </c>
      <c r="F162" t="s">
        <v>2313</v>
      </c>
      <c r="M162" t="s">
        <v>2314</v>
      </c>
      <c r="N162" t="s">
        <v>2315</v>
      </c>
      <c r="AR162" t="s">
        <v>2316</v>
      </c>
      <c r="AS162" t="s">
        <v>2317</v>
      </c>
    </row>
    <row r="163" spans="5:45" x14ac:dyDescent="0.25">
      <c r="E163" t="s">
        <v>2318</v>
      </c>
      <c r="F163" t="s">
        <v>2319</v>
      </c>
      <c r="M163" t="s">
        <v>2320</v>
      </c>
      <c r="N163" t="s">
        <v>2321</v>
      </c>
      <c r="AR163" t="s">
        <v>2322</v>
      </c>
      <c r="AS163" t="s">
        <v>2323</v>
      </c>
    </row>
    <row r="164" spans="5:45" x14ac:dyDescent="0.25">
      <c r="E164" t="s">
        <v>2324</v>
      </c>
      <c r="F164" t="s">
        <v>2325</v>
      </c>
      <c r="M164" t="s">
        <v>2326</v>
      </c>
      <c r="N164" t="s">
        <v>2327</v>
      </c>
      <c r="AR164" t="s">
        <v>2328</v>
      </c>
      <c r="AS164" t="s">
        <v>2329</v>
      </c>
    </row>
    <row r="165" spans="5:45" x14ac:dyDescent="0.25">
      <c r="E165" t="s">
        <v>2330</v>
      </c>
      <c r="F165" t="s">
        <v>2331</v>
      </c>
      <c r="M165" t="s">
        <v>2332</v>
      </c>
      <c r="N165" t="s">
        <v>2333</v>
      </c>
      <c r="AR165" t="s">
        <v>2334</v>
      </c>
      <c r="AS165" t="s">
        <v>2335</v>
      </c>
    </row>
    <row r="166" spans="5:45" x14ac:dyDescent="0.25">
      <c r="E166" t="s">
        <v>2336</v>
      </c>
      <c r="F166" t="s">
        <v>2337</v>
      </c>
      <c r="M166" t="s">
        <v>2338</v>
      </c>
      <c r="N166" t="s">
        <v>2339</v>
      </c>
      <c r="AR166" t="s">
        <v>2340</v>
      </c>
      <c r="AS166" t="s">
        <v>2341</v>
      </c>
    </row>
    <row r="167" spans="5:45" x14ac:dyDescent="0.25">
      <c r="E167" t="s">
        <v>2342</v>
      </c>
      <c r="F167" t="s">
        <v>2343</v>
      </c>
      <c r="M167" t="s">
        <v>2344</v>
      </c>
      <c r="N167" t="s">
        <v>2345</v>
      </c>
      <c r="AR167" t="s">
        <v>2346</v>
      </c>
      <c r="AS167" t="s">
        <v>2347</v>
      </c>
    </row>
    <row r="168" spans="5:45" x14ac:dyDescent="0.25">
      <c r="E168" t="s">
        <v>2348</v>
      </c>
      <c r="F168" t="s">
        <v>2349</v>
      </c>
      <c r="M168" t="s">
        <v>2350</v>
      </c>
      <c r="N168" t="s">
        <v>2351</v>
      </c>
      <c r="AR168" t="s">
        <v>2352</v>
      </c>
      <c r="AS168" t="s">
        <v>2353</v>
      </c>
    </row>
    <row r="169" spans="5:45" x14ac:dyDescent="0.25">
      <c r="E169" t="s">
        <v>2354</v>
      </c>
      <c r="F169" t="s">
        <v>2355</v>
      </c>
      <c r="M169" t="s">
        <v>2356</v>
      </c>
      <c r="N169" t="s">
        <v>2357</v>
      </c>
      <c r="AR169" t="s">
        <v>2358</v>
      </c>
      <c r="AS169" t="s">
        <v>2359</v>
      </c>
    </row>
    <row r="170" spans="5:45" x14ac:dyDescent="0.25">
      <c r="E170" t="s">
        <v>2360</v>
      </c>
      <c r="F170" t="s">
        <v>2361</v>
      </c>
      <c r="M170" t="s">
        <v>2362</v>
      </c>
      <c r="N170" t="s">
        <v>2363</v>
      </c>
      <c r="AR170" t="s">
        <v>2364</v>
      </c>
      <c r="AS170" t="s">
        <v>2365</v>
      </c>
    </row>
    <row r="171" spans="5:45" x14ac:dyDescent="0.25">
      <c r="E171" t="s">
        <v>2366</v>
      </c>
      <c r="F171" t="s">
        <v>2367</v>
      </c>
      <c r="M171" t="s">
        <v>2368</v>
      </c>
      <c r="N171" t="s">
        <v>2369</v>
      </c>
      <c r="AR171" t="s">
        <v>2370</v>
      </c>
      <c r="AS171" t="s">
        <v>2371</v>
      </c>
    </row>
    <row r="172" spans="5:45" x14ac:dyDescent="0.25">
      <c r="E172" t="s">
        <v>2372</v>
      </c>
      <c r="F172" t="s">
        <v>2373</v>
      </c>
      <c r="M172" t="s">
        <v>2374</v>
      </c>
      <c r="N172" t="s">
        <v>2375</v>
      </c>
      <c r="AR172" t="s">
        <v>2376</v>
      </c>
      <c r="AS172" t="s">
        <v>2377</v>
      </c>
    </row>
    <row r="173" spans="5:45" x14ac:dyDescent="0.25">
      <c r="E173" t="s">
        <v>2378</v>
      </c>
      <c r="F173" t="s">
        <v>2379</v>
      </c>
      <c r="M173" t="s">
        <v>2380</v>
      </c>
      <c r="N173" t="s">
        <v>2381</v>
      </c>
      <c r="AR173" t="s">
        <v>2382</v>
      </c>
      <c r="AS173" t="s">
        <v>2383</v>
      </c>
    </row>
    <row r="174" spans="5:45" x14ac:dyDescent="0.25">
      <c r="E174" t="s">
        <v>2384</v>
      </c>
      <c r="F174" t="s">
        <v>2385</v>
      </c>
      <c r="M174" t="s">
        <v>2386</v>
      </c>
      <c r="N174" t="s">
        <v>2387</v>
      </c>
      <c r="AR174" t="s">
        <v>2388</v>
      </c>
      <c r="AS174" t="s">
        <v>2389</v>
      </c>
    </row>
    <row r="175" spans="5:45" x14ac:dyDescent="0.25">
      <c r="E175" t="s">
        <v>2390</v>
      </c>
      <c r="F175" t="s">
        <v>2391</v>
      </c>
      <c r="M175" t="s">
        <v>2392</v>
      </c>
      <c r="N175" t="s">
        <v>2393</v>
      </c>
      <c r="AR175" t="s">
        <v>2394</v>
      </c>
      <c r="AS175" t="s">
        <v>2395</v>
      </c>
    </row>
    <row r="176" spans="5:45" x14ac:dyDescent="0.25">
      <c r="E176" t="s">
        <v>2396</v>
      </c>
      <c r="F176" t="s">
        <v>2397</v>
      </c>
      <c r="M176" t="s">
        <v>2398</v>
      </c>
      <c r="N176" t="s">
        <v>2399</v>
      </c>
      <c r="AR176" t="s">
        <v>2400</v>
      </c>
      <c r="AS176" t="s">
        <v>2401</v>
      </c>
    </row>
    <row r="177" spans="5:45" x14ac:dyDescent="0.25">
      <c r="E177" t="s">
        <v>2402</v>
      </c>
      <c r="F177" t="s">
        <v>2403</v>
      </c>
      <c r="M177" t="s">
        <v>2404</v>
      </c>
      <c r="N177" t="s">
        <v>2405</v>
      </c>
      <c r="AR177" t="s">
        <v>2406</v>
      </c>
      <c r="AS177" t="s">
        <v>2407</v>
      </c>
    </row>
    <row r="178" spans="5:45" x14ac:dyDescent="0.25">
      <c r="E178" t="s">
        <v>2408</v>
      </c>
      <c r="F178" t="s">
        <v>2409</v>
      </c>
      <c r="M178" t="s">
        <v>2410</v>
      </c>
      <c r="N178" t="s">
        <v>2411</v>
      </c>
      <c r="AR178" t="s">
        <v>2412</v>
      </c>
      <c r="AS178" t="s">
        <v>2413</v>
      </c>
    </row>
    <row r="179" spans="5:45" x14ac:dyDescent="0.25">
      <c r="E179" t="s">
        <v>2414</v>
      </c>
      <c r="F179" t="s">
        <v>2415</v>
      </c>
      <c r="M179" t="s">
        <v>2416</v>
      </c>
      <c r="N179" t="s">
        <v>2417</v>
      </c>
      <c r="AR179" t="s">
        <v>2418</v>
      </c>
      <c r="AS179" t="s">
        <v>2419</v>
      </c>
    </row>
    <row r="180" spans="5:45" x14ac:dyDescent="0.25">
      <c r="E180" t="s">
        <v>2420</v>
      </c>
      <c r="F180" t="s">
        <v>2421</v>
      </c>
      <c r="M180" t="s">
        <v>2422</v>
      </c>
      <c r="N180" t="s">
        <v>2423</v>
      </c>
      <c r="AR180" t="s">
        <v>2424</v>
      </c>
      <c r="AS180" t="s">
        <v>2425</v>
      </c>
    </row>
    <row r="181" spans="5:45" x14ac:dyDescent="0.25">
      <c r="E181" t="s">
        <v>2426</v>
      </c>
      <c r="F181" t="s">
        <v>2427</v>
      </c>
      <c r="M181" t="s">
        <v>2428</v>
      </c>
      <c r="N181" t="s">
        <v>2429</v>
      </c>
      <c r="AR181" t="s">
        <v>2430</v>
      </c>
      <c r="AS181" t="s">
        <v>2431</v>
      </c>
    </row>
    <row r="182" spans="5:45" x14ac:dyDescent="0.25">
      <c r="E182" t="s">
        <v>2432</v>
      </c>
      <c r="F182" t="s">
        <v>2433</v>
      </c>
      <c r="M182" t="s">
        <v>2434</v>
      </c>
      <c r="N182" t="s">
        <v>2435</v>
      </c>
      <c r="AR182" t="s">
        <v>2436</v>
      </c>
      <c r="AS182" t="s">
        <v>2437</v>
      </c>
    </row>
    <row r="183" spans="5:45" x14ac:dyDescent="0.25">
      <c r="E183" t="s">
        <v>2438</v>
      </c>
      <c r="F183" t="s">
        <v>2439</v>
      </c>
      <c r="M183" t="s">
        <v>2440</v>
      </c>
      <c r="N183" t="s">
        <v>2441</v>
      </c>
      <c r="AR183" t="s">
        <v>2442</v>
      </c>
      <c r="AS183" t="s">
        <v>2443</v>
      </c>
    </row>
    <row r="184" spans="5:45" x14ac:dyDescent="0.25">
      <c r="E184" t="s">
        <v>2444</v>
      </c>
      <c r="F184" t="s">
        <v>2445</v>
      </c>
      <c r="M184" t="s">
        <v>2446</v>
      </c>
      <c r="N184" t="s">
        <v>2447</v>
      </c>
      <c r="AR184" t="s">
        <v>2448</v>
      </c>
      <c r="AS184" t="s">
        <v>2449</v>
      </c>
    </row>
    <row r="185" spans="5:45" x14ac:dyDescent="0.25">
      <c r="E185" t="s">
        <v>2450</v>
      </c>
      <c r="F185" t="s">
        <v>2451</v>
      </c>
      <c r="M185" t="s">
        <v>2452</v>
      </c>
      <c r="N185" t="s">
        <v>2453</v>
      </c>
      <c r="AR185" t="s">
        <v>2454</v>
      </c>
      <c r="AS185" t="s">
        <v>2455</v>
      </c>
    </row>
    <row r="186" spans="5:45" x14ac:dyDescent="0.25">
      <c r="E186" t="s">
        <v>2456</v>
      </c>
      <c r="F186" t="s">
        <v>2457</v>
      </c>
      <c r="M186" t="s">
        <v>2458</v>
      </c>
      <c r="N186" t="s">
        <v>2459</v>
      </c>
      <c r="AR186" t="s">
        <v>2460</v>
      </c>
      <c r="AS186" t="s">
        <v>2461</v>
      </c>
    </row>
    <row r="187" spans="5:45" x14ac:dyDescent="0.25">
      <c r="E187" t="s">
        <v>2462</v>
      </c>
      <c r="F187" t="s">
        <v>2463</v>
      </c>
      <c r="M187" t="s">
        <v>2464</v>
      </c>
      <c r="N187" t="s">
        <v>2465</v>
      </c>
      <c r="AR187" t="s">
        <v>2466</v>
      </c>
      <c r="AS187" t="s">
        <v>2467</v>
      </c>
    </row>
    <row r="188" spans="5:45" x14ac:dyDescent="0.25">
      <c r="E188" t="s">
        <v>2468</v>
      </c>
      <c r="F188" t="s">
        <v>2469</v>
      </c>
      <c r="M188" t="s">
        <v>2470</v>
      </c>
      <c r="N188" t="s">
        <v>2471</v>
      </c>
      <c r="AR188" t="s">
        <v>2472</v>
      </c>
      <c r="AS188" t="s">
        <v>2473</v>
      </c>
    </row>
    <row r="189" spans="5:45" x14ac:dyDescent="0.25">
      <c r="E189" t="s">
        <v>2474</v>
      </c>
      <c r="F189" t="s">
        <v>2475</v>
      </c>
      <c r="M189" t="s">
        <v>2476</v>
      </c>
      <c r="N189" t="s">
        <v>2477</v>
      </c>
      <c r="AR189" t="s">
        <v>2478</v>
      </c>
      <c r="AS189" t="s">
        <v>2479</v>
      </c>
    </row>
    <row r="190" spans="5:45" x14ac:dyDescent="0.25">
      <c r="E190" t="s">
        <v>2480</v>
      </c>
      <c r="F190" t="s">
        <v>2481</v>
      </c>
      <c r="M190" t="s">
        <v>2482</v>
      </c>
      <c r="N190" t="s">
        <v>2483</v>
      </c>
      <c r="AR190" t="s">
        <v>2484</v>
      </c>
      <c r="AS190" t="s">
        <v>2485</v>
      </c>
    </row>
    <row r="191" spans="5:45" x14ac:dyDescent="0.25">
      <c r="E191" t="s">
        <v>2486</v>
      </c>
      <c r="F191" t="s">
        <v>2487</v>
      </c>
      <c r="M191" t="s">
        <v>2488</v>
      </c>
      <c r="N191" t="s">
        <v>2489</v>
      </c>
      <c r="AR191" t="s">
        <v>2490</v>
      </c>
      <c r="AS191" t="s">
        <v>2491</v>
      </c>
    </row>
    <row r="192" spans="5:45" x14ac:dyDescent="0.25">
      <c r="E192" t="s">
        <v>2492</v>
      </c>
      <c r="F192" t="s">
        <v>2493</v>
      </c>
      <c r="M192" t="s">
        <v>2494</v>
      </c>
      <c r="N192" t="s">
        <v>2495</v>
      </c>
      <c r="AR192" t="s">
        <v>2496</v>
      </c>
      <c r="AS192" t="s">
        <v>2497</v>
      </c>
    </row>
    <row r="193" spans="5:45" x14ac:dyDescent="0.25">
      <c r="E193" t="s">
        <v>2498</v>
      </c>
      <c r="F193" t="s">
        <v>2499</v>
      </c>
      <c r="M193" t="s">
        <v>2500</v>
      </c>
      <c r="N193" t="s">
        <v>2501</v>
      </c>
      <c r="AR193" t="s">
        <v>2502</v>
      </c>
      <c r="AS193" t="s">
        <v>2503</v>
      </c>
    </row>
    <row r="194" spans="5:45" x14ac:dyDescent="0.25">
      <c r="E194" t="s">
        <v>2504</v>
      </c>
      <c r="F194" t="s">
        <v>2505</v>
      </c>
      <c r="M194" t="s">
        <v>2506</v>
      </c>
      <c r="N194" t="s">
        <v>2507</v>
      </c>
      <c r="AR194" t="s">
        <v>2508</v>
      </c>
      <c r="AS194" t="s">
        <v>2509</v>
      </c>
    </row>
    <row r="195" spans="5:45" x14ac:dyDescent="0.25">
      <c r="E195" t="s">
        <v>2510</v>
      </c>
      <c r="F195" t="s">
        <v>2511</v>
      </c>
      <c r="M195" t="s">
        <v>2512</v>
      </c>
      <c r="N195" t="s">
        <v>2513</v>
      </c>
      <c r="AR195" t="s">
        <v>2514</v>
      </c>
      <c r="AS195" t="s">
        <v>2515</v>
      </c>
    </row>
    <row r="196" spans="5:45" x14ac:dyDescent="0.25">
      <c r="E196" t="s">
        <v>2516</v>
      </c>
      <c r="F196" t="s">
        <v>2517</v>
      </c>
      <c r="M196" t="s">
        <v>2518</v>
      </c>
      <c r="N196" t="s">
        <v>2519</v>
      </c>
      <c r="AR196" t="s">
        <v>2520</v>
      </c>
      <c r="AS196" t="s">
        <v>2521</v>
      </c>
    </row>
    <row r="197" spans="5:45" x14ac:dyDescent="0.25">
      <c r="E197" t="s">
        <v>2522</v>
      </c>
      <c r="F197" t="s">
        <v>2523</v>
      </c>
      <c r="M197" t="s">
        <v>2524</v>
      </c>
      <c r="N197" t="s">
        <v>2525</v>
      </c>
      <c r="AR197" t="s">
        <v>2526</v>
      </c>
      <c r="AS197" t="s">
        <v>2527</v>
      </c>
    </row>
    <row r="198" spans="5:45" x14ac:dyDescent="0.25">
      <c r="E198" t="s">
        <v>2528</v>
      </c>
      <c r="F198" t="s">
        <v>2529</v>
      </c>
      <c r="M198" t="s">
        <v>2530</v>
      </c>
      <c r="N198" t="s">
        <v>2531</v>
      </c>
      <c r="AR198" t="s">
        <v>2532</v>
      </c>
      <c r="AS198" t="s">
        <v>2533</v>
      </c>
    </row>
    <row r="199" spans="5:45" x14ac:dyDescent="0.25">
      <c r="E199" t="s">
        <v>2534</v>
      </c>
      <c r="F199" t="s">
        <v>2535</v>
      </c>
      <c r="M199" t="s">
        <v>2536</v>
      </c>
      <c r="N199" t="s">
        <v>2537</v>
      </c>
      <c r="AR199" t="s">
        <v>2538</v>
      </c>
      <c r="AS199" t="s">
        <v>2539</v>
      </c>
    </row>
    <row r="200" spans="5:45" x14ac:dyDescent="0.25">
      <c r="E200" t="s">
        <v>2540</v>
      </c>
      <c r="F200" t="s">
        <v>2541</v>
      </c>
      <c r="M200" t="s">
        <v>2542</v>
      </c>
      <c r="N200" t="s">
        <v>2543</v>
      </c>
      <c r="AR200" t="s">
        <v>2544</v>
      </c>
      <c r="AS200" t="s">
        <v>2545</v>
      </c>
    </row>
    <row r="201" spans="5:45" x14ac:dyDescent="0.25">
      <c r="E201" t="s">
        <v>2546</v>
      </c>
      <c r="F201" t="s">
        <v>2547</v>
      </c>
      <c r="M201" t="s">
        <v>2548</v>
      </c>
      <c r="N201" t="s">
        <v>2549</v>
      </c>
      <c r="AR201" t="s">
        <v>2550</v>
      </c>
      <c r="AS201" t="s">
        <v>2551</v>
      </c>
    </row>
    <row r="202" spans="5:45" x14ac:dyDescent="0.25">
      <c r="E202" t="s">
        <v>2552</v>
      </c>
      <c r="F202" t="s">
        <v>2553</v>
      </c>
      <c r="M202" t="s">
        <v>2554</v>
      </c>
      <c r="N202" t="s">
        <v>2555</v>
      </c>
      <c r="AR202" t="s">
        <v>2556</v>
      </c>
      <c r="AS202" t="s">
        <v>2557</v>
      </c>
    </row>
    <row r="203" spans="5:45" x14ac:dyDescent="0.25">
      <c r="E203" t="s">
        <v>2558</v>
      </c>
      <c r="F203" t="s">
        <v>2559</v>
      </c>
      <c r="M203" t="s">
        <v>2560</v>
      </c>
      <c r="N203" t="s">
        <v>2561</v>
      </c>
      <c r="AR203" t="s">
        <v>2562</v>
      </c>
      <c r="AS203" t="s">
        <v>2563</v>
      </c>
    </row>
    <row r="204" spans="5:45" x14ac:dyDescent="0.25">
      <c r="E204" t="s">
        <v>2564</v>
      </c>
      <c r="F204" t="s">
        <v>2565</v>
      </c>
      <c r="M204" t="s">
        <v>2566</v>
      </c>
      <c r="N204" t="s">
        <v>2567</v>
      </c>
      <c r="AR204" t="s">
        <v>2568</v>
      </c>
      <c r="AS204" t="s">
        <v>2569</v>
      </c>
    </row>
    <row r="205" spans="5:45" x14ac:dyDescent="0.25">
      <c r="E205" t="s">
        <v>2570</v>
      </c>
      <c r="F205" t="s">
        <v>2571</v>
      </c>
      <c r="M205" t="s">
        <v>2572</v>
      </c>
      <c r="N205" t="s">
        <v>2573</v>
      </c>
      <c r="AR205" t="s">
        <v>2574</v>
      </c>
      <c r="AS205" t="s">
        <v>2575</v>
      </c>
    </row>
    <row r="206" spans="5:45" x14ac:dyDescent="0.25">
      <c r="E206" t="s">
        <v>2576</v>
      </c>
      <c r="F206" t="s">
        <v>2577</v>
      </c>
      <c r="M206" t="s">
        <v>2578</v>
      </c>
      <c r="N206" t="s">
        <v>2579</v>
      </c>
      <c r="AR206" t="s">
        <v>2580</v>
      </c>
      <c r="AS206" t="s">
        <v>2581</v>
      </c>
    </row>
    <row r="207" spans="5:45" x14ac:dyDescent="0.25">
      <c r="E207" t="s">
        <v>2582</v>
      </c>
      <c r="F207" t="s">
        <v>2583</v>
      </c>
      <c r="M207" t="s">
        <v>2584</v>
      </c>
      <c r="N207" t="s">
        <v>2585</v>
      </c>
      <c r="AR207" t="s">
        <v>2586</v>
      </c>
      <c r="AS207" t="s">
        <v>2587</v>
      </c>
    </row>
    <row r="208" spans="5:45" x14ac:dyDescent="0.25">
      <c r="E208" t="s">
        <v>2588</v>
      </c>
      <c r="F208" t="s">
        <v>2589</v>
      </c>
      <c r="M208" t="s">
        <v>2590</v>
      </c>
      <c r="N208" t="s">
        <v>2591</v>
      </c>
      <c r="AR208" t="s">
        <v>2592</v>
      </c>
      <c r="AS208" t="s">
        <v>2593</v>
      </c>
    </row>
    <row r="209" spans="5:45" x14ac:dyDescent="0.25">
      <c r="E209" t="s">
        <v>2594</v>
      </c>
      <c r="F209" t="s">
        <v>2595</v>
      </c>
      <c r="M209" t="s">
        <v>2596</v>
      </c>
      <c r="N209" t="s">
        <v>2597</v>
      </c>
      <c r="AR209" t="s">
        <v>2598</v>
      </c>
      <c r="AS209" t="s">
        <v>2599</v>
      </c>
    </row>
    <row r="210" spans="5:45" x14ac:dyDescent="0.25">
      <c r="E210" t="s">
        <v>2600</v>
      </c>
      <c r="F210" t="s">
        <v>2601</v>
      </c>
      <c r="M210" t="s">
        <v>2602</v>
      </c>
      <c r="N210" t="s">
        <v>2603</v>
      </c>
      <c r="AR210" t="s">
        <v>2604</v>
      </c>
      <c r="AS210" t="s">
        <v>2605</v>
      </c>
    </row>
    <row r="211" spans="5:45" x14ac:dyDescent="0.25">
      <c r="E211" t="s">
        <v>2606</v>
      </c>
      <c r="F211" t="s">
        <v>2607</v>
      </c>
      <c r="M211" t="s">
        <v>2608</v>
      </c>
      <c r="N211" t="s">
        <v>2609</v>
      </c>
      <c r="AR211" t="s">
        <v>2610</v>
      </c>
      <c r="AS211" t="s">
        <v>2611</v>
      </c>
    </row>
    <row r="212" spans="5:45" x14ac:dyDescent="0.25">
      <c r="E212" t="s">
        <v>2612</v>
      </c>
      <c r="F212" t="s">
        <v>2613</v>
      </c>
      <c r="M212" t="s">
        <v>2614</v>
      </c>
      <c r="N212" t="s">
        <v>2615</v>
      </c>
      <c r="AR212" t="s">
        <v>2616</v>
      </c>
      <c r="AS212" t="s">
        <v>2617</v>
      </c>
    </row>
    <row r="213" spans="5:45" x14ac:dyDescent="0.25">
      <c r="E213" t="s">
        <v>2618</v>
      </c>
      <c r="F213" t="s">
        <v>2619</v>
      </c>
      <c r="M213" t="s">
        <v>2620</v>
      </c>
      <c r="N213" t="s">
        <v>2621</v>
      </c>
      <c r="AR213" t="s">
        <v>2622</v>
      </c>
      <c r="AS213" t="s">
        <v>2623</v>
      </c>
    </row>
    <row r="214" spans="5:45" x14ac:dyDescent="0.25">
      <c r="E214" t="s">
        <v>2624</v>
      </c>
      <c r="F214" t="s">
        <v>2625</v>
      </c>
      <c r="M214" t="s">
        <v>2626</v>
      </c>
      <c r="N214" t="s">
        <v>2627</v>
      </c>
      <c r="AR214" t="s">
        <v>2628</v>
      </c>
      <c r="AS214" t="s">
        <v>2629</v>
      </c>
    </row>
    <row r="215" spans="5:45" x14ac:dyDescent="0.25">
      <c r="E215" t="s">
        <v>2630</v>
      </c>
      <c r="F215" t="s">
        <v>2631</v>
      </c>
      <c r="M215" t="s">
        <v>2632</v>
      </c>
      <c r="N215" t="s">
        <v>2633</v>
      </c>
      <c r="AR215" t="s">
        <v>2634</v>
      </c>
      <c r="AS215" t="s">
        <v>2635</v>
      </c>
    </row>
    <row r="216" spans="5:45" x14ac:dyDescent="0.25">
      <c r="E216" t="s">
        <v>2636</v>
      </c>
      <c r="F216" t="s">
        <v>2637</v>
      </c>
      <c r="M216" t="s">
        <v>2638</v>
      </c>
      <c r="N216" t="s">
        <v>2639</v>
      </c>
      <c r="AR216" t="s">
        <v>2640</v>
      </c>
      <c r="AS216" t="s">
        <v>2641</v>
      </c>
    </row>
    <row r="217" spans="5:45" x14ac:dyDescent="0.25">
      <c r="E217" t="s">
        <v>2642</v>
      </c>
      <c r="F217" t="s">
        <v>2643</v>
      </c>
      <c r="M217" t="s">
        <v>2644</v>
      </c>
      <c r="N217" t="s">
        <v>2645</v>
      </c>
      <c r="AR217" t="s">
        <v>2646</v>
      </c>
      <c r="AS217" t="s">
        <v>2647</v>
      </c>
    </row>
    <row r="218" spans="5:45" x14ac:dyDescent="0.25">
      <c r="E218" t="s">
        <v>2648</v>
      </c>
      <c r="F218" t="s">
        <v>2649</v>
      </c>
      <c r="M218" t="s">
        <v>2650</v>
      </c>
      <c r="N218" t="s">
        <v>2651</v>
      </c>
      <c r="AR218" t="s">
        <v>2652</v>
      </c>
      <c r="AS218" t="s">
        <v>2653</v>
      </c>
    </row>
    <row r="219" spans="5:45" x14ac:dyDescent="0.25">
      <c r="E219" t="s">
        <v>2654</v>
      </c>
      <c r="F219" t="s">
        <v>2655</v>
      </c>
      <c r="M219" t="s">
        <v>2656</v>
      </c>
      <c r="N219" t="s">
        <v>2657</v>
      </c>
      <c r="AR219" t="s">
        <v>2658</v>
      </c>
      <c r="AS219" t="s">
        <v>2659</v>
      </c>
    </row>
    <row r="220" spans="5:45" x14ac:dyDescent="0.25">
      <c r="E220" t="s">
        <v>2660</v>
      </c>
      <c r="F220" t="s">
        <v>2661</v>
      </c>
      <c r="M220" t="s">
        <v>2662</v>
      </c>
      <c r="N220" t="s">
        <v>2663</v>
      </c>
      <c r="AR220" t="s">
        <v>2664</v>
      </c>
      <c r="AS220" t="s">
        <v>2665</v>
      </c>
    </row>
    <row r="221" spans="5:45" x14ac:dyDescent="0.25">
      <c r="E221" t="s">
        <v>2666</v>
      </c>
      <c r="F221" t="s">
        <v>2667</v>
      </c>
      <c r="M221" t="s">
        <v>2668</v>
      </c>
      <c r="N221" t="s">
        <v>2669</v>
      </c>
      <c r="AR221" t="s">
        <v>2670</v>
      </c>
      <c r="AS221" t="s">
        <v>2671</v>
      </c>
    </row>
    <row r="222" spans="5:45" x14ac:dyDescent="0.25">
      <c r="E222" t="s">
        <v>2672</v>
      </c>
      <c r="F222" t="s">
        <v>2673</v>
      </c>
      <c r="M222" t="s">
        <v>2674</v>
      </c>
      <c r="N222" t="s">
        <v>2675</v>
      </c>
      <c r="AR222" t="s">
        <v>2676</v>
      </c>
      <c r="AS222" t="s">
        <v>2677</v>
      </c>
    </row>
    <row r="223" spans="5:45" x14ac:dyDescent="0.25">
      <c r="E223" t="s">
        <v>2678</v>
      </c>
      <c r="F223" t="s">
        <v>2679</v>
      </c>
      <c r="M223" t="s">
        <v>2680</v>
      </c>
      <c r="N223" t="s">
        <v>2681</v>
      </c>
      <c r="AR223" t="s">
        <v>2682</v>
      </c>
      <c r="AS223" t="s">
        <v>2683</v>
      </c>
    </row>
    <row r="224" spans="5:45" x14ac:dyDescent="0.25">
      <c r="E224" t="s">
        <v>2684</v>
      </c>
      <c r="F224" t="s">
        <v>2685</v>
      </c>
      <c r="M224" t="s">
        <v>2686</v>
      </c>
      <c r="N224" t="s">
        <v>2687</v>
      </c>
      <c r="AR224" t="s">
        <v>2688</v>
      </c>
      <c r="AS224" t="s">
        <v>2689</v>
      </c>
    </row>
    <row r="225" spans="5:45" x14ac:dyDescent="0.25">
      <c r="E225" t="s">
        <v>2690</v>
      </c>
      <c r="F225" t="s">
        <v>2691</v>
      </c>
      <c r="M225" t="s">
        <v>2692</v>
      </c>
      <c r="N225" t="s">
        <v>2693</v>
      </c>
      <c r="AR225" t="s">
        <v>2694</v>
      </c>
      <c r="AS225" t="s">
        <v>2695</v>
      </c>
    </row>
    <row r="226" spans="5:45" x14ac:dyDescent="0.25">
      <c r="E226" t="s">
        <v>2696</v>
      </c>
      <c r="F226" t="s">
        <v>2697</v>
      </c>
      <c r="M226" t="s">
        <v>2698</v>
      </c>
      <c r="N226" t="s">
        <v>2699</v>
      </c>
      <c r="AR226" t="s">
        <v>2700</v>
      </c>
      <c r="AS226" t="s">
        <v>2701</v>
      </c>
    </row>
    <row r="227" spans="5:45" x14ac:dyDescent="0.25">
      <c r="E227" t="s">
        <v>2702</v>
      </c>
      <c r="F227" t="s">
        <v>2703</v>
      </c>
      <c r="M227" t="s">
        <v>2704</v>
      </c>
      <c r="N227" t="s">
        <v>2705</v>
      </c>
      <c r="AR227" t="s">
        <v>2706</v>
      </c>
      <c r="AS227" t="s">
        <v>2707</v>
      </c>
    </row>
    <row r="228" spans="5:45" x14ac:dyDescent="0.25">
      <c r="E228" t="s">
        <v>2708</v>
      </c>
      <c r="F228" t="s">
        <v>2709</v>
      </c>
      <c r="M228" t="s">
        <v>2710</v>
      </c>
      <c r="N228" t="s">
        <v>2711</v>
      </c>
      <c r="AR228" t="s">
        <v>2712</v>
      </c>
      <c r="AS228" t="s">
        <v>2713</v>
      </c>
    </row>
    <row r="229" spans="5:45" x14ac:dyDescent="0.25">
      <c r="E229" t="s">
        <v>2714</v>
      </c>
      <c r="F229" t="s">
        <v>2715</v>
      </c>
      <c r="M229" t="s">
        <v>2716</v>
      </c>
      <c r="N229" t="s">
        <v>2717</v>
      </c>
      <c r="AR229" t="s">
        <v>2718</v>
      </c>
      <c r="AS229" t="s">
        <v>2719</v>
      </c>
    </row>
    <row r="230" spans="5:45" x14ac:dyDescent="0.25">
      <c r="E230" t="s">
        <v>2720</v>
      </c>
      <c r="F230" t="s">
        <v>2721</v>
      </c>
      <c r="M230" t="s">
        <v>2722</v>
      </c>
      <c r="N230" t="s">
        <v>2723</v>
      </c>
      <c r="AR230" t="s">
        <v>2724</v>
      </c>
      <c r="AS230" t="s">
        <v>2725</v>
      </c>
    </row>
    <row r="231" spans="5:45" x14ac:dyDescent="0.25">
      <c r="E231" t="s">
        <v>2726</v>
      </c>
      <c r="F231" t="s">
        <v>2727</v>
      </c>
      <c r="M231" t="s">
        <v>2728</v>
      </c>
      <c r="N231" t="s">
        <v>2729</v>
      </c>
      <c r="AR231" t="s">
        <v>2730</v>
      </c>
      <c r="AS231" t="s">
        <v>2731</v>
      </c>
    </row>
    <row r="232" spans="5:45" x14ac:dyDescent="0.25">
      <c r="E232" t="s">
        <v>2732</v>
      </c>
      <c r="F232" t="s">
        <v>2733</v>
      </c>
      <c r="M232" t="s">
        <v>2734</v>
      </c>
      <c r="N232" t="s">
        <v>2735</v>
      </c>
      <c r="AR232" t="s">
        <v>2736</v>
      </c>
      <c r="AS232" t="s">
        <v>2737</v>
      </c>
    </row>
    <row r="233" spans="5:45" x14ac:dyDescent="0.25">
      <c r="E233" t="s">
        <v>2738</v>
      </c>
      <c r="F233" t="s">
        <v>2739</v>
      </c>
      <c r="M233" t="s">
        <v>2740</v>
      </c>
      <c r="N233" t="s">
        <v>2741</v>
      </c>
      <c r="AR233" t="s">
        <v>2742</v>
      </c>
      <c r="AS233" t="s">
        <v>2743</v>
      </c>
    </row>
    <row r="234" spans="5:45" x14ac:dyDescent="0.25">
      <c r="E234" t="s">
        <v>2744</v>
      </c>
      <c r="F234" t="s">
        <v>2745</v>
      </c>
      <c r="M234" t="s">
        <v>2746</v>
      </c>
      <c r="N234" t="s">
        <v>2747</v>
      </c>
      <c r="AR234" t="s">
        <v>2748</v>
      </c>
      <c r="AS234" t="s">
        <v>2749</v>
      </c>
    </row>
    <row r="235" spans="5:45" x14ac:dyDescent="0.25">
      <c r="E235" t="s">
        <v>2750</v>
      </c>
      <c r="F235" t="s">
        <v>2751</v>
      </c>
      <c r="M235" t="s">
        <v>2752</v>
      </c>
      <c r="N235" t="s">
        <v>2753</v>
      </c>
      <c r="AR235" t="s">
        <v>2754</v>
      </c>
      <c r="AS235" t="s">
        <v>2755</v>
      </c>
    </row>
    <row r="236" spans="5:45" x14ac:dyDescent="0.25">
      <c r="E236" t="s">
        <v>2756</v>
      </c>
      <c r="F236" t="s">
        <v>2757</v>
      </c>
      <c r="M236" t="s">
        <v>2758</v>
      </c>
      <c r="N236" t="s">
        <v>2759</v>
      </c>
      <c r="AR236" t="s">
        <v>2760</v>
      </c>
      <c r="AS236" t="s">
        <v>2761</v>
      </c>
    </row>
    <row r="237" spans="5:45" x14ac:dyDescent="0.25">
      <c r="E237" t="s">
        <v>2762</v>
      </c>
      <c r="F237" t="s">
        <v>2763</v>
      </c>
      <c r="M237" t="s">
        <v>2764</v>
      </c>
      <c r="N237" t="s">
        <v>2765</v>
      </c>
      <c r="AR237" t="s">
        <v>2766</v>
      </c>
      <c r="AS237" t="s">
        <v>2767</v>
      </c>
    </row>
    <row r="238" spans="5:45" x14ac:dyDescent="0.25">
      <c r="E238" t="s">
        <v>2768</v>
      </c>
      <c r="F238" t="s">
        <v>2769</v>
      </c>
      <c r="M238" t="s">
        <v>2770</v>
      </c>
      <c r="N238" t="s">
        <v>2771</v>
      </c>
      <c r="AR238" t="s">
        <v>2772</v>
      </c>
      <c r="AS238" t="s">
        <v>2773</v>
      </c>
    </row>
    <row r="239" spans="5:45" x14ac:dyDescent="0.25">
      <c r="E239" t="s">
        <v>2774</v>
      </c>
      <c r="F239" t="s">
        <v>2775</v>
      </c>
      <c r="M239" t="s">
        <v>2776</v>
      </c>
      <c r="N239" t="s">
        <v>2777</v>
      </c>
      <c r="AR239" t="s">
        <v>2778</v>
      </c>
      <c r="AS239" t="s">
        <v>2779</v>
      </c>
    </row>
    <row r="240" spans="5:45" x14ac:dyDescent="0.25">
      <c r="E240" t="s">
        <v>2780</v>
      </c>
      <c r="F240" t="s">
        <v>2781</v>
      </c>
      <c r="M240" t="s">
        <v>2782</v>
      </c>
      <c r="N240" t="s">
        <v>2783</v>
      </c>
      <c r="AR240" t="s">
        <v>2784</v>
      </c>
      <c r="AS240" t="s">
        <v>2785</v>
      </c>
    </row>
    <row r="241" spans="5:45" x14ac:dyDescent="0.25">
      <c r="E241" t="s">
        <v>2786</v>
      </c>
      <c r="F241" t="s">
        <v>2787</v>
      </c>
      <c r="M241" t="s">
        <v>2788</v>
      </c>
      <c r="N241" t="s">
        <v>2789</v>
      </c>
      <c r="AR241" t="s">
        <v>2790</v>
      </c>
      <c r="AS241" t="s">
        <v>2791</v>
      </c>
    </row>
    <row r="242" spans="5:45" x14ac:dyDescent="0.25">
      <c r="E242" t="s">
        <v>2792</v>
      </c>
      <c r="F242" t="s">
        <v>2793</v>
      </c>
      <c r="M242" t="s">
        <v>2794</v>
      </c>
      <c r="N242" t="s">
        <v>2795</v>
      </c>
      <c r="AR242" t="s">
        <v>2796</v>
      </c>
      <c r="AS242" t="s">
        <v>2797</v>
      </c>
    </row>
    <row r="243" spans="5:45" x14ac:dyDescent="0.25">
      <c r="M243" t="s">
        <v>2798</v>
      </c>
      <c r="N243" t="s">
        <v>2799</v>
      </c>
      <c r="AR243" t="s">
        <v>2800</v>
      </c>
      <c r="AS243" t="s">
        <v>2801</v>
      </c>
    </row>
    <row r="244" spans="5:45" x14ac:dyDescent="0.25">
      <c r="M244" t="s">
        <v>2802</v>
      </c>
      <c r="N244" t="s">
        <v>2803</v>
      </c>
      <c r="AR244" t="s">
        <v>2804</v>
      </c>
      <c r="AS244" t="s">
        <v>2805</v>
      </c>
    </row>
    <row r="245" spans="5:45" x14ac:dyDescent="0.25">
      <c r="M245" t="s">
        <v>2806</v>
      </c>
      <c r="N245" t="s">
        <v>2807</v>
      </c>
      <c r="AR245" t="s">
        <v>2808</v>
      </c>
      <c r="AS245" t="s">
        <v>2809</v>
      </c>
    </row>
    <row r="246" spans="5:45" x14ac:dyDescent="0.25">
      <c r="M246" t="s">
        <v>2810</v>
      </c>
      <c r="N246" t="s">
        <v>2811</v>
      </c>
      <c r="AR246" t="s">
        <v>2812</v>
      </c>
      <c r="AS246" t="s">
        <v>2813</v>
      </c>
    </row>
    <row r="247" spans="5:45" x14ac:dyDescent="0.25">
      <c r="M247" t="s">
        <v>2814</v>
      </c>
      <c r="N247" t="s">
        <v>2815</v>
      </c>
      <c r="AR247" t="s">
        <v>2816</v>
      </c>
      <c r="AS247" t="s">
        <v>2817</v>
      </c>
    </row>
    <row r="248" spans="5:45" x14ac:dyDescent="0.25">
      <c r="M248" t="s">
        <v>2818</v>
      </c>
      <c r="N248" t="s">
        <v>2819</v>
      </c>
      <c r="AR248" t="s">
        <v>2820</v>
      </c>
      <c r="AS248" t="s">
        <v>2821</v>
      </c>
    </row>
    <row r="249" spans="5:45" x14ac:dyDescent="0.25">
      <c r="M249" t="s">
        <v>2822</v>
      </c>
      <c r="N249" t="s">
        <v>2823</v>
      </c>
      <c r="AR249" t="s">
        <v>2824</v>
      </c>
      <c r="AS249" t="s">
        <v>2825</v>
      </c>
    </row>
    <row r="250" spans="5:45" x14ac:dyDescent="0.25">
      <c r="M250" t="s">
        <v>2826</v>
      </c>
      <c r="N250" t="s">
        <v>2827</v>
      </c>
      <c r="AR250" t="s">
        <v>2828</v>
      </c>
      <c r="AS250" t="s">
        <v>2829</v>
      </c>
    </row>
    <row r="251" spans="5:45" x14ac:dyDescent="0.25">
      <c r="M251" t="s">
        <v>2830</v>
      </c>
      <c r="N251" t="s">
        <v>2831</v>
      </c>
      <c r="AR251" t="s">
        <v>2832</v>
      </c>
      <c r="AS251" t="s">
        <v>2833</v>
      </c>
    </row>
    <row r="252" spans="5:45" x14ac:dyDescent="0.25">
      <c r="M252" t="s">
        <v>2834</v>
      </c>
      <c r="N252" t="s">
        <v>2835</v>
      </c>
      <c r="AR252" t="s">
        <v>2836</v>
      </c>
      <c r="AS252" t="s">
        <v>2837</v>
      </c>
    </row>
    <row r="253" spans="5:45" x14ac:dyDescent="0.25">
      <c r="M253" t="s">
        <v>2838</v>
      </c>
      <c r="N253" t="s">
        <v>2839</v>
      </c>
      <c r="AR253" t="s">
        <v>2840</v>
      </c>
      <c r="AS253" t="s">
        <v>2841</v>
      </c>
    </row>
    <row r="254" spans="5:45" x14ac:dyDescent="0.25">
      <c r="M254" t="s">
        <v>2842</v>
      </c>
      <c r="N254" t="s">
        <v>2843</v>
      </c>
      <c r="AR254" t="s">
        <v>2844</v>
      </c>
      <c r="AS254" t="s">
        <v>2845</v>
      </c>
    </row>
    <row r="255" spans="5:45" x14ac:dyDescent="0.25">
      <c r="M255" t="s">
        <v>2846</v>
      </c>
      <c r="N255" t="s">
        <v>2847</v>
      </c>
      <c r="AR255" t="s">
        <v>2848</v>
      </c>
      <c r="AS255" t="s">
        <v>2849</v>
      </c>
    </row>
    <row r="256" spans="5:45" x14ac:dyDescent="0.25">
      <c r="M256" t="s">
        <v>2850</v>
      </c>
      <c r="N256" t="s">
        <v>2851</v>
      </c>
      <c r="AR256" t="s">
        <v>2852</v>
      </c>
      <c r="AS256" t="s">
        <v>2853</v>
      </c>
    </row>
    <row r="257" spans="13:45" x14ac:dyDescent="0.25">
      <c r="M257" t="s">
        <v>2854</v>
      </c>
      <c r="N257" t="s">
        <v>2855</v>
      </c>
      <c r="AR257" t="s">
        <v>2856</v>
      </c>
      <c r="AS257" t="s">
        <v>2857</v>
      </c>
    </row>
    <row r="258" spans="13:45" x14ac:dyDescent="0.25">
      <c r="M258" t="s">
        <v>2858</v>
      </c>
      <c r="N258" t="s">
        <v>2859</v>
      </c>
      <c r="AR258" t="s">
        <v>2860</v>
      </c>
      <c r="AS258" t="s">
        <v>2861</v>
      </c>
    </row>
    <row r="259" spans="13:45" x14ac:dyDescent="0.25">
      <c r="M259" t="s">
        <v>2862</v>
      </c>
      <c r="N259" t="s">
        <v>2863</v>
      </c>
      <c r="AR259" t="s">
        <v>2864</v>
      </c>
      <c r="AS259" t="s">
        <v>2865</v>
      </c>
    </row>
    <row r="260" spans="13:45" x14ac:dyDescent="0.25">
      <c r="M260" t="s">
        <v>2866</v>
      </c>
      <c r="N260" t="s">
        <v>2867</v>
      </c>
      <c r="AR260" t="s">
        <v>2868</v>
      </c>
      <c r="AS260" t="s">
        <v>2869</v>
      </c>
    </row>
    <row r="261" spans="13:45" x14ac:dyDescent="0.25">
      <c r="M261" t="s">
        <v>2870</v>
      </c>
      <c r="N261" t="s">
        <v>2871</v>
      </c>
      <c r="AR261" t="s">
        <v>2872</v>
      </c>
      <c r="AS261" t="s">
        <v>2873</v>
      </c>
    </row>
    <row r="262" spans="13:45" x14ac:dyDescent="0.25">
      <c r="M262" t="s">
        <v>2874</v>
      </c>
      <c r="N262" t="s">
        <v>2875</v>
      </c>
      <c r="AR262" t="s">
        <v>2876</v>
      </c>
      <c r="AS262" t="s">
        <v>2877</v>
      </c>
    </row>
    <row r="263" spans="13:45" x14ac:dyDescent="0.25">
      <c r="M263" t="s">
        <v>2878</v>
      </c>
      <c r="N263" t="s">
        <v>2879</v>
      </c>
      <c r="AR263" t="s">
        <v>2880</v>
      </c>
      <c r="AS263" t="s">
        <v>2881</v>
      </c>
    </row>
    <row r="264" spans="13:45" x14ac:dyDescent="0.25">
      <c r="M264" t="s">
        <v>2882</v>
      </c>
      <c r="N264" t="s">
        <v>2883</v>
      </c>
      <c r="AR264" t="s">
        <v>2884</v>
      </c>
      <c r="AS264" t="s">
        <v>2885</v>
      </c>
    </row>
    <row r="265" spans="13:45" x14ac:dyDescent="0.25">
      <c r="M265" t="s">
        <v>2886</v>
      </c>
      <c r="N265" t="s">
        <v>2887</v>
      </c>
      <c r="AR265" t="s">
        <v>2888</v>
      </c>
      <c r="AS265" t="s">
        <v>2889</v>
      </c>
    </row>
    <row r="266" spans="13:45" x14ac:dyDescent="0.25">
      <c r="M266" t="s">
        <v>2890</v>
      </c>
      <c r="N266" t="s">
        <v>2891</v>
      </c>
      <c r="AR266" t="s">
        <v>2892</v>
      </c>
      <c r="AS266" t="s">
        <v>2893</v>
      </c>
    </row>
    <row r="267" spans="13:45" x14ac:dyDescent="0.25">
      <c r="M267" t="s">
        <v>2894</v>
      </c>
      <c r="N267" t="s">
        <v>2895</v>
      </c>
      <c r="AR267" t="s">
        <v>2896</v>
      </c>
      <c r="AS267" t="s">
        <v>2897</v>
      </c>
    </row>
    <row r="268" spans="13:45" x14ac:dyDescent="0.25">
      <c r="M268" t="s">
        <v>2898</v>
      </c>
      <c r="N268" t="s">
        <v>2899</v>
      </c>
      <c r="AR268" t="s">
        <v>2900</v>
      </c>
      <c r="AS268" t="s">
        <v>2901</v>
      </c>
    </row>
    <row r="269" spans="13:45" x14ac:dyDescent="0.25">
      <c r="M269" t="s">
        <v>2902</v>
      </c>
      <c r="N269" t="s">
        <v>2903</v>
      </c>
      <c r="AR269" t="s">
        <v>2904</v>
      </c>
      <c r="AS269" t="s">
        <v>2905</v>
      </c>
    </row>
    <row r="270" spans="13:45" x14ac:dyDescent="0.25">
      <c r="M270" t="s">
        <v>2906</v>
      </c>
      <c r="N270" t="s">
        <v>2907</v>
      </c>
      <c r="AR270" t="s">
        <v>2908</v>
      </c>
      <c r="AS270" t="s">
        <v>2909</v>
      </c>
    </row>
    <row r="271" spans="13:45" x14ac:dyDescent="0.25">
      <c r="M271" t="s">
        <v>2910</v>
      </c>
      <c r="N271" t="s">
        <v>2911</v>
      </c>
      <c r="AR271" t="s">
        <v>2912</v>
      </c>
      <c r="AS271" t="s">
        <v>2913</v>
      </c>
    </row>
    <row r="272" spans="13:45" x14ac:dyDescent="0.25">
      <c r="M272" t="s">
        <v>2914</v>
      </c>
      <c r="N272" t="s">
        <v>2915</v>
      </c>
      <c r="AR272" t="s">
        <v>2916</v>
      </c>
      <c r="AS272" t="s">
        <v>2917</v>
      </c>
    </row>
    <row r="273" spans="13:45" x14ac:dyDescent="0.25">
      <c r="M273" t="s">
        <v>2918</v>
      </c>
      <c r="N273" t="s">
        <v>2919</v>
      </c>
      <c r="AR273" t="s">
        <v>2920</v>
      </c>
      <c r="AS273" t="s">
        <v>2921</v>
      </c>
    </row>
    <row r="274" spans="13:45" x14ac:dyDescent="0.25">
      <c r="M274" t="s">
        <v>2922</v>
      </c>
      <c r="N274" t="s">
        <v>2923</v>
      </c>
      <c r="AR274" t="s">
        <v>2924</v>
      </c>
      <c r="AS274" t="s">
        <v>2925</v>
      </c>
    </row>
    <row r="275" spans="13:45" x14ac:dyDescent="0.25">
      <c r="M275" t="s">
        <v>2926</v>
      </c>
      <c r="N275" t="s">
        <v>2927</v>
      </c>
      <c r="AR275" t="s">
        <v>2928</v>
      </c>
      <c r="AS275" t="s">
        <v>2929</v>
      </c>
    </row>
    <row r="276" spans="13:45" x14ac:dyDescent="0.25">
      <c r="M276" t="s">
        <v>2930</v>
      </c>
      <c r="N276" t="s">
        <v>2931</v>
      </c>
      <c r="AR276" t="s">
        <v>2932</v>
      </c>
      <c r="AS276" t="s">
        <v>2933</v>
      </c>
    </row>
    <row r="277" spans="13:45" x14ac:dyDescent="0.25">
      <c r="M277" t="s">
        <v>2934</v>
      </c>
      <c r="N277" t="s">
        <v>2935</v>
      </c>
      <c r="AR277" t="s">
        <v>2936</v>
      </c>
      <c r="AS277" t="s">
        <v>2937</v>
      </c>
    </row>
    <row r="278" spans="13:45" x14ac:dyDescent="0.25">
      <c r="M278" t="s">
        <v>2938</v>
      </c>
      <c r="N278" t="s">
        <v>2939</v>
      </c>
      <c r="AR278" t="s">
        <v>2940</v>
      </c>
      <c r="AS278" t="s">
        <v>2941</v>
      </c>
    </row>
    <row r="279" spans="13:45" x14ac:dyDescent="0.25">
      <c r="M279" t="s">
        <v>2942</v>
      </c>
      <c r="N279" t="s">
        <v>2943</v>
      </c>
      <c r="AR279" t="s">
        <v>2944</v>
      </c>
      <c r="AS279" t="s">
        <v>2945</v>
      </c>
    </row>
    <row r="280" spans="13:45" x14ac:dyDescent="0.25">
      <c r="M280" t="s">
        <v>2946</v>
      </c>
      <c r="N280" t="s">
        <v>2947</v>
      </c>
      <c r="AR280" t="s">
        <v>2948</v>
      </c>
      <c r="AS280" t="s">
        <v>2949</v>
      </c>
    </row>
    <row r="281" spans="13:45" x14ac:dyDescent="0.25">
      <c r="M281" t="s">
        <v>2950</v>
      </c>
      <c r="N281" t="s">
        <v>2951</v>
      </c>
      <c r="AR281" t="s">
        <v>2952</v>
      </c>
      <c r="AS281" t="s">
        <v>2953</v>
      </c>
    </row>
    <row r="282" spans="13:45" x14ac:dyDescent="0.25">
      <c r="M282" t="s">
        <v>2954</v>
      </c>
      <c r="N282" t="s">
        <v>2955</v>
      </c>
      <c r="AR282" t="s">
        <v>2956</v>
      </c>
      <c r="AS282" t="s">
        <v>2957</v>
      </c>
    </row>
    <row r="283" spans="13:45" x14ac:dyDescent="0.25">
      <c r="M283" t="s">
        <v>2958</v>
      </c>
      <c r="N283" t="s">
        <v>2959</v>
      </c>
      <c r="AR283" t="s">
        <v>2960</v>
      </c>
      <c r="AS283" t="s">
        <v>2961</v>
      </c>
    </row>
    <row r="284" spans="13:45" x14ac:dyDescent="0.25">
      <c r="M284" t="s">
        <v>2962</v>
      </c>
      <c r="N284" t="s">
        <v>2963</v>
      </c>
      <c r="AR284" t="s">
        <v>2964</v>
      </c>
      <c r="AS284" t="s">
        <v>2965</v>
      </c>
    </row>
    <row r="285" spans="13:45" x14ac:dyDescent="0.25">
      <c r="M285" t="s">
        <v>2966</v>
      </c>
      <c r="N285" t="s">
        <v>2967</v>
      </c>
      <c r="AR285" t="s">
        <v>2968</v>
      </c>
      <c r="AS285" t="s">
        <v>2969</v>
      </c>
    </row>
    <row r="286" spans="13:45" x14ac:dyDescent="0.25">
      <c r="M286" t="s">
        <v>2970</v>
      </c>
      <c r="N286" t="s">
        <v>2971</v>
      </c>
      <c r="AR286" t="s">
        <v>2972</v>
      </c>
      <c r="AS286" t="s">
        <v>2973</v>
      </c>
    </row>
    <row r="287" spans="13:45" x14ac:dyDescent="0.25">
      <c r="M287" t="s">
        <v>2974</v>
      </c>
      <c r="N287" t="s">
        <v>2975</v>
      </c>
      <c r="AR287" t="s">
        <v>2976</v>
      </c>
      <c r="AS287" t="s">
        <v>2977</v>
      </c>
    </row>
    <row r="288" spans="13:45" x14ac:dyDescent="0.25">
      <c r="M288" t="s">
        <v>2978</v>
      </c>
      <c r="N288" t="s">
        <v>2979</v>
      </c>
      <c r="AR288" t="s">
        <v>2980</v>
      </c>
      <c r="AS288" t="s">
        <v>2981</v>
      </c>
    </row>
    <row r="289" spans="13:45" x14ac:dyDescent="0.25">
      <c r="M289" t="s">
        <v>2982</v>
      </c>
      <c r="N289" t="s">
        <v>2983</v>
      </c>
      <c r="AR289" t="s">
        <v>2984</v>
      </c>
      <c r="AS289" t="s">
        <v>2985</v>
      </c>
    </row>
    <row r="290" spans="13:45" x14ac:dyDescent="0.25">
      <c r="M290" t="s">
        <v>2986</v>
      </c>
      <c r="N290" t="s">
        <v>2987</v>
      </c>
      <c r="AR290" t="s">
        <v>2988</v>
      </c>
      <c r="AS290" t="s">
        <v>2989</v>
      </c>
    </row>
    <row r="291" spans="13:45" x14ac:dyDescent="0.25">
      <c r="M291" t="s">
        <v>2990</v>
      </c>
      <c r="N291" t="s">
        <v>2991</v>
      </c>
      <c r="AR291" t="s">
        <v>2992</v>
      </c>
      <c r="AS291" t="s">
        <v>2993</v>
      </c>
    </row>
    <row r="292" spans="13:45" x14ac:dyDescent="0.25">
      <c r="M292" t="s">
        <v>2994</v>
      </c>
      <c r="N292" t="s">
        <v>2995</v>
      </c>
      <c r="AR292" t="s">
        <v>2996</v>
      </c>
      <c r="AS292" t="s">
        <v>2997</v>
      </c>
    </row>
    <row r="293" spans="13:45" x14ac:dyDescent="0.25">
      <c r="M293" t="s">
        <v>2998</v>
      </c>
      <c r="N293" t="s">
        <v>2999</v>
      </c>
      <c r="AR293" t="s">
        <v>3000</v>
      </c>
      <c r="AS293" t="s">
        <v>3001</v>
      </c>
    </row>
    <row r="294" spans="13:45" x14ac:dyDescent="0.25">
      <c r="M294" t="s">
        <v>3002</v>
      </c>
      <c r="N294" t="s">
        <v>3003</v>
      </c>
      <c r="AR294" t="s">
        <v>3004</v>
      </c>
      <c r="AS294" t="s">
        <v>3005</v>
      </c>
    </row>
    <row r="295" spans="13:45" x14ac:dyDescent="0.25">
      <c r="M295" t="s">
        <v>3006</v>
      </c>
      <c r="N295" t="s">
        <v>3007</v>
      </c>
      <c r="AR295" t="s">
        <v>3008</v>
      </c>
      <c r="AS295" t="s">
        <v>3009</v>
      </c>
    </row>
    <row r="296" spans="13:45" x14ac:dyDescent="0.25">
      <c r="M296" t="s">
        <v>3010</v>
      </c>
      <c r="N296" t="s">
        <v>3011</v>
      </c>
      <c r="AR296" t="s">
        <v>3012</v>
      </c>
      <c r="AS296" t="s">
        <v>3013</v>
      </c>
    </row>
    <row r="297" spans="13:45" x14ac:dyDescent="0.25">
      <c r="M297" t="s">
        <v>3014</v>
      </c>
      <c r="N297" t="s">
        <v>3015</v>
      </c>
      <c r="AR297" t="s">
        <v>3016</v>
      </c>
      <c r="AS297" t="s">
        <v>3017</v>
      </c>
    </row>
    <row r="298" spans="13:45" x14ac:dyDescent="0.25">
      <c r="M298" t="s">
        <v>3018</v>
      </c>
      <c r="N298" t="s">
        <v>3019</v>
      </c>
      <c r="AR298" t="s">
        <v>3020</v>
      </c>
      <c r="AS298" t="s">
        <v>3021</v>
      </c>
    </row>
    <row r="299" spans="13:45" x14ac:dyDescent="0.25">
      <c r="M299" t="s">
        <v>3022</v>
      </c>
      <c r="N299" t="s">
        <v>3023</v>
      </c>
      <c r="AR299" t="s">
        <v>3024</v>
      </c>
      <c r="AS299" t="s">
        <v>3025</v>
      </c>
    </row>
    <row r="300" spans="13:45" x14ac:dyDescent="0.25">
      <c r="M300" t="s">
        <v>3026</v>
      </c>
      <c r="N300" t="s">
        <v>3027</v>
      </c>
      <c r="AR300" t="s">
        <v>3028</v>
      </c>
      <c r="AS300" t="s">
        <v>3029</v>
      </c>
    </row>
    <row r="301" spans="13:45" x14ac:dyDescent="0.25">
      <c r="M301" t="s">
        <v>3030</v>
      </c>
      <c r="N301" t="s">
        <v>3031</v>
      </c>
      <c r="AR301" t="s">
        <v>3032</v>
      </c>
      <c r="AS301" t="s">
        <v>3033</v>
      </c>
    </row>
    <row r="302" spans="13:45" x14ac:dyDescent="0.25">
      <c r="M302" t="s">
        <v>3034</v>
      </c>
      <c r="N302" t="s">
        <v>3035</v>
      </c>
      <c r="AR302" t="s">
        <v>3036</v>
      </c>
      <c r="AS302" t="s">
        <v>3037</v>
      </c>
    </row>
    <row r="303" spans="13:45" x14ac:dyDescent="0.25">
      <c r="M303" t="s">
        <v>3038</v>
      </c>
      <c r="N303" t="s">
        <v>3039</v>
      </c>
      <c r="AR303" t="s">
        <v>3040</v>
      </c>
      <c r="AS303" t="s">
        <v>3041</v>
      </c>
    </row>
    <row r="304" spans="13:45" x14ac:dyDescent="0.25">
      <c r="M304" t="s">
        <v>3042</v>
      </c>
      <c r="N304" t="s">
        <v>3043</v>
      </c>
      <c r="AR304" t="s">
        <v>3044</v>
      </c>
      <c r="AS304" t="s">
        <v>3045</v>
      </c>
    </row>
    <row r="305" spans="13:45" x14ac:dyDescent="0.25">
      <c r="M305" t="s">
        <v>3046</v>
      </c>
      <c r="N305" t="s">
        <v>3047</v>
      </c>
      <c r="AR305" t="s">
        <v>3048</v>
      </c>
      <c r="AS305" t="s">
        <v>3049</v>
      </c>
    </row>
    <row r="306" spans="13:45" x14ac:dyDescent="0.25">
      <c r="M306" t="s">
        <v>3050</v>
      </c>
      <c r="N306" t="s">
        <v>3051</v>
      </c>
      <c r="AR306" t="s">
        <v>3052</v>
      </c>
      <c r="AS306" t="s">
        <v>3053</v>
      </c>
    </row>
    <row r="307" spans="13:45" x14ac:dyDescent="0.25">
      <c r="M307" t="s">
        <v>3054</v>
      </c>
      <c r="N307" t="s">
        <v>3055</v>
      </c>
      <c r="AR307" t="s">
        <v>3056</v>
      </c>
      <c r="AS307" t="s">
        <v>3057</v>
      </c>
    </row>
    <row r="308" spans="13:45" x14ac:dyDescent="0.25">
      <c r="M308" t="s">
        <v>3058</v>
      </c>
      <c r="N308" t="s">
        <v>3059</v>
      </c>
      <c r="AR308" t="s">
        <v>3060</v>
      </c>
      <c r="AS308" t="s">
        <v>3061</v>
      </c>
    </row>
    <row r="309" spans="13:45" x14ac:dyDescent="0.25">
      <c r="M309" t="s">
        <v>3062</v>
      </c>
      <c r="N309" t="s">
        <v>3063</v>
      </c>
      <c r="AR309" t="s">
        <v>3064</v>
      </c>
      <c r="AS309" t="s">
        <v>3065</v>
      </c>
    </row>
    <row r="310" spans="13:45" x14ac:dyDescent="0.25">
      <c r="M310" t="s">
        <v>3066</v>
      </c>
      <c r="N310" t="s">
        <v>3067</v>
      </c>
      <c r="AR310" t="s">
        <v>3068</v>
      </c>
      <c r="AS310" t="s">
        <v>3069</v>
      </c>
    </row>
    <row r="311" spans="13:45" x14ac:dyDescent="0.25">
      <c r="M311" t="s">
        <v>3070</v>
      </c>
      <c r="N311" t="s">
        <v>3071</v>
      </c>
      <c r="AR311" t="s">
        <v>3072</v>
      </c>
      <c r="AS311" t="s">
        <v>3073</v>
      </c>
    </row>
    <row r="312" spans="13:45" x14ac:dyDescent="0.25">
      <c r="M312" t="s">
        <v>3074</v>
      </c>
      <c r="N312" t="s">
        <v>3075</v>
      </c>
      <c r="AR312" t="s">
        <v>3076</v>
      </c>
      <c r="AS312" t="s">
        <v>3077</v>
      </c>
    </row>
    <row r="313" spans="13:45" x14ac:dyDescent="0.25">
      <c r="M313" t="s">
        <v>3078</v>
      </c>
      <c r="N313" t="s">
        <v>3079</v>
      </c>
      <c r="AR313" t="s">
        <v>3080</v>
      </c>
      <c r="AS313" t="s">
        <v>3081</v>
      </c>
    </row>
    <row r="314" spans="13:45" x14ac:dyDescent="0.25">
      <c r="M314" t="s">
        <v>3082</v>
      </c>
      <c r="N314" t="s">
        <v>3083</v>
      </c>
      <c r="AR314" t="s">
        <v>3084</v>
      </c>
      <c r="AS314" t="s">
        <v>3085</v>
      </c>
    </row>
    <row r="315" spans="13:45" x14ac:dyDescent="0.25">
      <c r="M315" t="s">
        <v>3086</v>
      </c>
      <c r="N315" t="s">
        <v>3087</v>
      </c>
      <c r="AR315" t="s">
        <v>3088</v>
      </c>
      <c r="AS315" t="s">
        <v>3089</v>
      </c>
    </row>
    <row r="316" spans="13:45" x14ac:dyDescent="0.25">
      <c r="M316" t="s">
        <v>3090</v>
      </c>
      <c r="N316" t="s">
        <v>3091</v>
      </c>
      <c r="AR316" t="s">
        <v>3092</v>
      </c>
      <c r="AS316" t="s">
        <v>3093</v>
      </c>
    </row>
    <row r="317" spans="13:45" x14ac:dyDescent="0.25">
      <c r="M317" t="s">
        <v>3094</v>
      </c>
      <c r="N317" t="s">
        <v>3095</v>
      </c>
      <c r="AR317" t="s">
        <v>3096</v>
      </c>
      <c r="AS317" t="s">
        <v>3097</v>
      </c>
    </row>
    <row r="318" spans="13:45" x14ac:dyDescent="0.25">
      <c r="M318" t="s">
        <v>3098</v>
      </c>
      <c r="N318" t="s">
        <v>3099</v>
      </c>
      <c r="AR318" t="s">
        <v>3100</v>
      </c>
      <c r="AS318" t="s">
        <v>3101</v>
      </c>
    </row>
    <row r="319" spans="13:45" x14ac:dyDescent="0.25">
      <c r="M319" t="s">
        <v>3102</v>
      </c>
      <c r="N319" t="s">
        <v>3103</v>
      </c>
      <c r="AR319" t="s">
        <v>3104</v>
      </c>
      <c r="AS319" t="s">
        <v>3105</v>
      </c>
    </row>
    <row r="320" spans="13:45" x14ac:dyDescent="0.25">
      <c r="M320" t="s">
        <v>3106</v>
      </c>
      <c r="N320" t="s">
        <v>3107</v>
      </c>
      <c r="AR320" t="s">
        <v>3108</v>
      </c>
      <c r="AS320" t="s">
        <v>3109</v>
      </c>
    </row>
    <row r="321" spans="13:45" x14ac:dyDescent="0.25">
      <c r="M321" t="s">
        <v>3110</v>
      </c>
      <c r="N321" t="s">
        <v>3111</v>
      </c>
      <c r="AR321" t="s">
        <v>3112</v>
      </c>
      <c r="AS321" t="s">
        <v>3113</v>
      </c>
    </row>
    <row r="322" spans="13:45" x14ac:dyDescent="0.25">
      <c r="M322" t="s">
        <v>3114</v>
      </c>
      <c r="N322" t="s">
        <v>3115</v>
      </c>
      <c r="AR322" t="s">
        <v>3116</v>
      </c>
      <c r="AS322" t="s">
        <v>3117</v>
      </c>
    </row>
    <row r="323" spans="13:45" x14ac:dyDescent="0.25">
      <c r="M323" t="s">
        <v>3118</v>
      </c>
      <c r="N323" t="s">
        <v>3119</v>
      </c>
      <c r="AR323" t="s">
        <v>3120</v>
      </c>
      <c r="AS323" t="s">
        <v>3121</v>
      </c>
    </row>
    <row r="324" spans="13:45" x14ac:dyDescent="0.25">
      <c r="M324" t="s">
        <v>3122</v>
      </c>
      <c r="N324" t="s">
        <v>3123</v>
      </c>
      <c r="AR324" t="s">
        <v>3124</v>
      </c>
      <c r="AS324" t="s">
        <v>3125</v>
      </c>
    </row>
    <row r="325" spans="13:45" x14ac:dyDescent="0.25">
      <c r="M325" t="s">
        <v>3126</v>
      </c>
      <c r="N325" t="s">
        <v>3127</v>
      </c>
      <c r="AR325" t="s">
        <v>3128</v>
      </c>
      <c r="AS325" t="s">
        <v>3129</v>
      </c>
    </row>
    <row r="326" spans="13:45" x14ac:dyDescent="0.25">
      <c r="M326" t="s">
        <v>3130</v>
      </c>
      <c r="N326" t="s">
        <v>3131</v>
      </c>
      <c r="AR326" t="s">
        <v>3132</v>
      </c>
      <c r="AS326" t="s">
        <v>3133</v>
      </c>
    </row>
    <row r="327" spans="13:45" x14ac:dyDescent="0.25">
      <c r="M327" t="s">
        <v>3134</v>
      </c>
      <c r="N327" t="s">
        <v>3135</v>
      </c>
      <c r="AR327" t="s">
        <v>3136</v>
      </c>
      <c r="AS327" t="s">
        <v>3137</v>
      </c>
    </row>
    <row r="328" spans="13:45" x14ac:dyDescent="0.25">
      <c r="M328" t="s">
        <v>3138</v>
      </c>
      <c r="N328" t="s">
        <v>3139</v>
      </c>
      <c r="AR328" t="s">
        <v>3140</v>
      </c>
      <c r="AS328" t="s">
        <v>3141</v>
      </c>
    </row>
    <row r="329" spans="13:45" x14ac:dyDescent="0.25">
      <c r="M329" t="s">
        <v>3142</v>
      </c>
      <c r="N329" t="s">
        <v>3143</v>
      </c>
      <c r="AR329" t="s">
        <v>3144</v>
      </c>
      <c r="AS329" t="s">
        <v>3145</v>
      </c>
    </row>
    <row r="330" spans="13:45" x14ac:dyDescent="0.25">
      <c r="M330" t="s">
        <v>3146</v>
      </c>
      <c r="N330" t="s">
        <v>3147</v>
      </c>
      <c r="AR330" t="s">
        <v>3148</v>
      </c>
      <c r="AS330" t="s">
        <v>3149</v>
      </c>
    </row>
    <row r="331" spans="13:45" x14ac:dyDescent="0.25">
      <c r="M331" t="s">
        <v>3150</v>
      </c>
      <c r="N331" t="s">
        <v>970</v>
      </c>
      <c r="AR331" t="s">
        <v>3151</v>
      </c>
      <c r="AS331" t="s">
        <v>3152</v>
      </c>
    </row>
    <row r="332" spans="13:45" x14ac:dyDescent="0.25">
      <c r="M332" t="s">
        <v>3153</v>
      </c>
      <c r="N332" t="s">
        <v>1174</v>
      </c>
      <c r="AR332" t="s">
        <v>3154</v>
      </c>
      <c r="AS332" t="s">
        <v>3155</v>
      </c>
    </row>
    <row r="333" spans="13:45" x14ac:dyDescent="0.25">
      <c r="M333" t="s">
        <v>3156</v>
      </c>
      <c r="N333" t="s">
        <v>1121</v>
      </c>
      <c r="AR333" t="s">
        <v>3157</v>
      </c>
      <c r="AS333" t="s">
        <v>3158</v>
      </c>
    </row>
    <row r="334" spans="13:45" x14ac:dyDescent="0.25">
      <c r="M334" t="s">
        <v>3159</v>
      </c>
      <c r="N334" t="s">
        <v>1090</v>
      </c>
      <c r="AR334" t="s">
        <v>3160</v>
      </c>
      <c r="AS334" t="s">
        <v>3161</v>
      </c>
    </row>
    <row r="335" spans="13:45" x14ac:dyDescent="0.25">
      <c r="M335" t="s">
        <v>3162</v>
      </c>
      <c r="N335" t="s">
        <v>1060</v>
      </c>
      <c r="AR335" t="s">
        <v>3163</v>
      </c>
      <c r="AS335" t="s">
        <v>3164</v>
      </c>
    </row>
    <row r="336" spans="13:45" x14ac:dyDescent="0.25">
      <c r="M336" t="s">
        <v>3165</v>
      </c>
      <c r="N336" t="s">
        <v>1027</v>
      </c>
      <c r="AR336" t="s">
        <v>3166</v>
      </c>
      <c r="AS336" t="s">
        <v>3167</v>
      </c>
    </row>
    <row r="337" spans="13:45" x14ac:dyDescent="0.25">
      <c r="M337" t="s">
        <v>3168</v>
      </c>
      <c r="N337" t="s">
        <v>997</v>
      </c>
      <c r="AR337" t="s">
        <v>3169</v>
      </c>
      <c r="AS337" t="s">
        <v>3170</v>
      </c>
    </row>
    <row r="338" spans="13:45" x14ac:dyDescent="0.25">
      <c r="M338" t="s">
        <v>3171</v>
      </c>
      <c r="N338" t="s">
        <v>1149</v>
      </c>
      <c r="AR338" t="s">
        <v>3172</v>
      </c>
      <c r="AS338" t="s">
        <v>3173</v>
      </c>
    </row>
    <row r="339" spans="13:45" x14ac:dyDescent="0.25">
      <c r="M339" t="s">
        <v>3174</v>
      </c>
      <c r="N339" t="s">
        <v>3175</v>
      </c>
      <c r="AR339" t="s">
        <v>3176</v>
      </c>
      <c r="AS339" t="s">
        <v>3177</v>
      </c>
    </row>
    <row r="340" spans="13:45" x14ac:dyDescent="0.25">
      <c r="M340" t="s">
        <v>3178</v>
      </c>
      <c r="N340" t="s">
        <v>3179</v>
      </c>
      <c r="AR340" t="s">
        <v>3180</v>
      </c>
      <c r="AS340" t="s">
        <v>3181</v>
      </c>
    </row>
    <row r="341" spans="13:45" x14ac:dyDescent="0.25">
      <c r="M341" t="s">
        <v>3182</v>
      </c>
      <c r="N341" t="s">
        <v>3183</v>
      </c>
      <c r="AR341" t="s">
        <v>3184</v>
      </c>
      <c r="AS341" t="s">
        <v>3185</v>
      </c>
    </row>
    <row r="342" spans="13:45" x14ac:dyDescent="0.25">
      <c r="M342" t="s">
        <v>3186</v>
      </c>
      <c r="N342" t="s">
        <v>3187</v>
      </c>
      <c r="AR342" t="s">
        <v>3188</v>
      </c>
      <c r="AS342" t="s">
        <v>3189</v>
      </c>
    </row>
    <row r="343" spans="13:45" x14ac:dyDescent="0.25">
      <c r="M343" t="s">
        <v>3190</v>
      </c>
      <c r="N343" t="s">
        <v>3191</v>
      </c>
      <c r="AR343" t="s">
        <v>3192</v>
      </c>
      <c r="AS343" t="s">
        <v>3193</v>
      </c>
    </row>
    <row r="344" spans="13:45" x14ac:dyDescent="0.25">
      <c r="M344" t="s">
        <v>3194</v>
      </c>
      <c r="N344" t="s">
        <v>3195</v>
      </c>
      <c r="AR344" t="s">
        <v>3196</v>
      </c>
      <c r="AS344" t="s">
        <v>3197</v>
      </c>
    </row>
    <row r="345" spans="13:45" x14ac:dyDescent="0.25">
      <c r="M345" t="s">
        <v>3198</v>
      </c>
      <c r="N345" t="s">
        <v>3199</v>
      </c>
      <c r="AR345" t="s">
        <v>3200</v>
      </c>
      <c r="AS345" t="s">
        <v>3201</v>
      </c>
    </row>
    <row r="346" spans="13:45" x14ac:dyDescent="0.25">
      <c r="M346" t="s">
        <v>3202</v>
      </c>
      <c r="N346" t="s">
        <v>3203</v>
      </c>
      <c r="AR346" t="s">
        <v>3204</v>
      </c>
      <c r="AS346" t="s">
        <v>3205</v>
      </c>
    </row>
    <row r="347" spans="13:45" x14ac:dyDescent="0.25">
      <c r="M347" t="s">
        <v>3206</v>
      </c>
      <c r="N347" t="s">
        <v>3207</v>
      </c>
      <c r="AR347" t="s">
        <v>3208</v>
      </c>
      <c r="AS347" t="s">
        <v>3209</v>
      </c>
    </row>
    <row r="348" spans="13:45" x14ac:dyDescent="0.25">
      <c r="M348" t="s">
        <v>3210</v>
      </c>
      <c r="N348" t="s">
        <v>3211</v>
      </c>
      <c r="AR348" t="s">
        <v>3212</v>
      </c>
      <c r="AS348" t="s">
        <v>3213</v>
      </c>
    </row>
    <row r="349" spans="13:45" x14ac:dyDescent="0.25">
      <c r="M349" t="s">
        <v>3214</v>
      </c>
      <c r="N349" t="s">
        <v>3215</v>
      </c>
      <c r="AR349" t="s">
        <v>3216</v>
      </c>
      <c r="AS349" t="s">
        <v>3217</v>
      </c>
    </row>
    <row r="350" spans="13:45" x14ac:dyDescent="0.25">
      <c r="M350" t="s">
        <v>3218</v>
      </c>
      <c r="N350" t="s">
        <v>3219</v>
      </c>
      <c r="AR350" t="s">
        <v>3220</v>
      </c>
      <c r="AS350" t="s">
        <v>3221</v>
      </c>
    </row>
    <row r="351" spans="13:45" x14ac:dyDescent="0.25">
      <c r="M351" t="s">
        <v>3222</v>
      </c>
      <c r="N351" t="s">
        <v>3223</v>
      </c>
      <c r="AR351" t="s">
        <v>3224</v>
      </c>
      <c r="AS351" t="s">
        <v>3225</v>
      </c>
    </row>
    <row r="352" spans="13:45" x14ac:dyDescent="0.25">
      <c r="M352" t="s">
        <v>3226</v>
      </c>
      <c r="N352" t="s">
        <v>3227</v>
      </c>
      <c r="AR352" t="s">
        <v>3228</v>
      </c>
      <c r="AS352" t="s">
        <v>3229</v>
      </c>
    </row>
    <row r="353" spans="13:45" x14ac:dyDescent="0.25">
      <c r="M353" t="s">
        <v>3230</v>
      </c>
      <c r="N353" t="s">
        <v>3231</v>
      </c>
      <c r="AR353" t="s">
        <v>3232</v>
      </c>
      <c r="AS353" t="s">
        <v>3233</v>
      </c>
    </row>
    <row r="354" spans="13:45" x14ac:dyDescent="0.25">
      <c r="M354" t="s">
        <v>3234</v>
      </c>
      <c r="N354" t="s">
        <v>3235</v>
      </c>
      <c r="AR354" t="s">
        <v>3236</v>
      </c>
      <c r="AS354" t="s">
        <v>3237</v>
      </c>
    </row>
    <row r="355" spans="13:45" x14ac:dyDescent="0.25">
      <c r="M355" t="s">
        <v>3238</v>
      </c>
      <c r="N355" t="s">
        <v>3239</v>
      </c>
      <c r="AR355" t="s">
        <v>3240</v>
      </c>
      <c r="AS355" t="s">
        <v>3241</v>
      </c>
    </row>
    <row r="356" spans="13:45" x14ac:dyDescent="0.25">
      <c r="M356" t="s">
        <v>3242</v>
      </c>
      <c r="N356" t="s">
        <v>3243</v>
      </c>
      <c r="AR356" t="s">
        <v>3244</v>
      </c>
      <c r="AS356" t="s">
        <v>3245</v>
      </c>
    </row>
    <row r="357" spans="13:45" x14ac:dyDescent="0.25">
      <c r="M357" t="s">
        <v>3246</v>
      </c>
      <c r="N357" t="s">
        <v>3247</v>
      </c>
      <c r="AR357" t="s">
        <v>3248</v>
      </c>
      <c r="AS357" t="s">
        <v>3249</v>
      </c>
    </row>
    <row r="358" spans="13:45" x14ac:dyDescent="0.25">
      <c r="M358" t="s">
        <v>3250</v>
      </c>
      <c r="N358" t="s">
        <v>3251</v>
      </c>
      <c r="AR358" t="s">
        <v>3252</v>
      </c>
      <c r="AS358" t="s">
        <v>3253</v>
      </c>
    </row>
    <row r="359" spans="13:45" x14ac:dyDescent="0.25">
      <c r="M359" t="s">
        <v>3254</v>
      </c>
      <c r="N359" t="s">
        <v>3255</v>
      </c>
      <c r="AR359" t="s">
        <v>3256</v>
      </c>
      <c r="AS359" t="s">
        <v>3257</v>
      </c>
    </row>
    <row r="360" spans="13:45" x14ac:dyDescent="0.25">
      <c r="M360" t="s">
        <v>3258</v>
      </c>
      <c r="N360" t="s">
        <v>3259</v>
      </c>
      <c r="AR360" t="s">
        <v>3260</v>
      </c>
      <c r="AS360" t="s">
        <v>3261</v>
      </c>
    </row>
    <row r="361" spans="13:45" x14ac:dyDescent="0.25">
      <c r="M361" t="s">
        <v>3262</v>
      </c>
      <c r="N361" t="s">
        <v>3263</v>
      </c>
      <c r="AR361" t="s">
        <v>3264</v>
      </c>
      <c r="AS361" t="s">
        <v>3265</v>
      </c>
    </row>
    <row r="362" spans="13:45" x14ac:dyDescent="0.25">
      <c r="M362" t="s">
        <v>3266</v>
      </c>
      <c r="N362" t="s">
        <v>3267</v>
      </c>
      <c r="AR362" t="s">
        <v>3268</v>
      </c>
      <c r="AS362" t="s">
        <v>3269</v>
      </c>
    </row>
    <row r="363" spans="13:45" x14ac:dyDescent="0.25">
      <c r="M363" t="s">
        <v>3270</v>
      </c>
      <c r="N363" t="s">
        <v>3271</v>
      </c>
      <c r="AR363" t="s">
        <v>3272</v>
      </c>
      <c r="AS363" t="s">
        <v>3273</v>
      </c>
    </row>
    <row r="364" spans="13:45" x14ac:dyDescent="0.25">
      <c r="M364" t="s">
        <v>3274</v>
      </c>
      <c r="N364" t="s">
        <v>3275</v>
      </c>
      <c r="AR364" t="s">
        <v>3276</v>
      </c>
      <c r="AS364" t="s">
        <v>3277</v>
      </c>
    </row>
    <row r="365" spans="13:45" x14ac:dyDescent="0.25">
      <c r="M365" t="s">
        <v>3278</v>
      </c>
      <c r="N365" t="s">
        <v>3279</v>
      </c>
      <c r="AR365" t="s">
        <v>3280</v>
      </c>
      <c r="AS365" t="s">
        <v>3281</v>
      </c>
    </row>
    <row r="366" spans="13:45" x14ac:dyDescent="0.25">
      <c r="M366" t="s">
        <v>3282</v>
      </c>
      <c r="N366" t="s">
        <v>3283</v>
      </c>
      <c r="AR366" t="s">
        <v>3284</v>
      </c>
      <c r="AS366" t="s">
        <v>3285</v>
      </c>
    </row>
    <row r="367" spans="13:45" x14ac:dyDescent="0.25">
      <c r="M367" t="s">
        <v>3286</v>
      </c>
      <c r="N367" t="s">
        <v>3287</v>
      </c>
      <c r="AR367" t="s">
        <v>3288</v>
      </c>
      <c r="AS367" t="s">
        <v>3289</v>
      </c>
    </row>
    <row r="368" spans="13:45" x14ac:dyDescent="0.25">
      <c r="M368" t="s">
        <v>3290</v>
      </c>
      <c r="N368" t="s">
        <v>3291</v>
      </c>
      <c r="AR368" t="s">
        <v>3292</v>
      </c>
      <c r="AS368" t="s">
        <v>3293</v>
      </c>
    </row>
    <row r="369" spans="13:45" x14ac:dyDescent="0.25">
      <c r="M369" t="s">
        <v>3294</v>
      </c>
      <c r="N369" t="s">
        <v>3295</v>
      </c>
      <c r="AR369" t="s">
        <v>3296</v>
      </c>
      <c r="AS369" t="s">
        <v>3297</v>
      </c>
    </row>
    <row r="370" spans="13:45" x14ac:dyDescent="0.25">
      <c r="M370" t="s">
        <v>3298</v>
      </c>
      <c r="N370" t="s">
        <v>3299</v>
      </c>
      <c r="AR370" t="s">
        <v>3300</v>
      </c>
      <c r="AS370" t="s">
        <v>3301</v>
      </c>
    </row>
    <row r="371" spans="13:45" x14ac:dyDescent="0.25">
      <c r="M371" t="s">
        <v>3302</v>
      </c>
      <c r="N371" t="s">
        <v>3303</v>
      </c>
      <c r="AR371" t="s">
        <v>3304</v>
      </c>
      <c r="AS371" t="s">
        <v>3305</v>
      </c>
    </row>
    <row r="372" spans="13:45" x14ac:dyDescent="0.25">
      <c r="M372" t="s">
        <v>3306</v>
      </c>
      <c r="N372" t="s">
        <v>3307</v>
      </c>
      <c r="AR372" t="s">
        <v>3308</v>
      </c>
      <c r="AS372" t="s">
        <v>3309</v>
      </c>
    </row>
    <row r="373" spans="13:45" x14ac:dyDescent="0.25">
      <c r="M373" t="s">
        <v>3310</v>
      </c>
      <c r="N373" t="s">
        <v>3311</v>
      </c>
      <c r="AR373" t="s">
        <v>3312</v>
      </c>
      <c r="AS373" t="s">
        <v>3313</v>
      </c>
    </row>
    <row r="374" spans="13:45" x14ac:dyDescent="0.25">
      <c r="M374" t="s">
        <v>3314</v>
      </c>
      <c r="N374" t="s">
        <v>3315</v>
      </c>
      <c r="AR374" t="s">
        <v>3316</v>
      </c>
      <c r="AS374" t="s">
        <v>3317</v>
      </c>
    </row>
    <row r="375" spans="13:45" x14ac:dyDescent="0.25">
      <c r="M375" t="s">
        <v>3318</v>
      </c>
      <c r="N375" t="s">
        <v>3319</v>
      </c>
      <c r="AR375" t="s">
        <v>3320</v>
      </c>
      <c r="AS375" t="s">
        <v>3321</v>
      </c>
    </row>
    <row r="376" spans="13:45" x14ac:dyDescent="0.25">
      <c r="M376" t="s">
        <v>3322</v>
      </c>
      <c r="N376" t="s">
        <v>3323</v>
      </c>
      <c r="AR376" t="s">
        <v>3324</v>
      </c>
      <c r="AS376" t="s">
        <v>3325</v>
      </c>
    </row>
    <row r="377" spans="13:45" x14ac:dyDescent="0.25">
      <c r="M377" t="s">
        <v>3326</v>
      </c>
      <c r="N377" t="s">
        <v>3327</v>
      </c>
      <c r="AR377" t="s">
        <v>3328</v>
      </c>
      <c r="AS377" t="s">
        <v>3329</v>
      </c>
    </row>
    <row r="378" spans="13:45" x14ac:dyDescent="0.25">
      <c r="M378" t="s">
        <v>3330</v>
      </c>
      <c r="N378" t="s">
        <v>3331</v>
      </c>
      <c r="AR378" t="s">
        <v>3332</v>
      </c>
      <c r="AS378" t="s">
        <v>3333</v>
      </c>
    </row>
    <row r="379" spans="13:45" x14ac:dyDescent="0.25">
      <c r="M379" t="s">
        <v>3334</v>
      </c>
      <c r="N379" t="s">
        <v>3335</v>
      </c>
      <c r="AR379" t="s">
        <v>3336</v>
      </c>
      <c r="AS379" t="s">
        <v>3337</v>
      </c>
    </row>
    <row r="380" spans="13:45" x14ac:dyDescent="0.25">
      <c r="M380" t="s">
        <v>3338</v>
      </c>
      <c r="N380" t="s">
        <v>3339</v>
      </c>
      <c r="AR380" t="s">
        <v>3340</v>
      </c>
      <c r="AS380" t="s">
        <v>3341</v>
      </c>
    </row>
    <row r="381" spans="13:45" x14ac:dyDescent="0.25">
      <c r="M381" t="s">
        <v>3342</v>
      </c>
      <c r="N381" t="s">
        <v>3343</v>
      </c>
      <c r="AR381" t="s">
        <v>3344</v>
      </c>
      <c r="AS381" t="s">
        <v>3345</v>
      </c>
    </row>
    <row r="382" spans="13:45" x14ac:dyDescent="0.25">
      <c r="M382" t="s">
        <v>3346</v>
      </c>
      <c r="N382" t="s">
        <v>3347</v>
      </c>
      <c r="AR382" t="s">
        <v>3348</v>
      </c>
      <c r="AS382" t="s">
        <v>3349</v>
      </c>
    </row>
    <row r="383" spans="13:45" x14ac:dyDescent="0.25">
      <c r="M383" t="s">
        <v>3350</v>
      </c>
      <c r="N383" t="s">
        <v>3351</v>
      </c>
      <c r="AR383" t="s">
        <v>3352</v>
      </c>
      <c r="AS383" t="s">
        <v>3353</v>
      </c>
    </row>
    <row r="384" spans="13:45" x14ac:dyDescent="0.25">
      <c r="M384" t="s">
        <v>3354</v>
      </c>
      <c r="N384" t="s">
        <v>3355</v>
      </c>
      <c r="AR384" t="s">
        <v>3356</v>
      </c>
      <c r="AS384" t="s">
        <v>3357</v>
      </c>
    </row>
    <row r="385" spans="13:45" x14ac:dyDescent="0.25">
      <c r="M385" t="s">
        <v>3358</v>
      </c>
      <c r="N385" t="s">
        <v>3359</v>
      </c>
      <c r="AR385" t="s">
        <v>3360</v>
      </c>
      <c r="AS385" t="s">
        <v>3361</v>
      </c>
    </row>
    <row r="386" spans="13:45" x14ac:dyDescent="0.25">
      <c r="M386" t="s">
        <v>3362</v>
      </c>
      <c r="N386" t="s">
        <v>3363</v>
      </c>
      <c r="AR386" t="s">
        <v>3364</v>
      </c>
      <c r="AS386" t="s">
        <v>3365</v>
      </c>
    </row>
    <row r="387" spans="13:45" x14ac:dyDescent="0.25">
      <c r="M387" t="s">
        <v>3366</v>
      </c>
      <c r="N387" t="s">
        <v>3367</v>
      </c>
      <c r="AR387" t="s">
        <v>3368</v>
      </c>
      <c r="AS387" t="s">
        <v>3369</v>
      </c>
    </row>
    <row r="388" spans="13:45" x14ac:dyDescent="0.25">
      <c r="M388" t="s">
        <v>3370</v>
      </c>
      <c r="N388" t="s">
        <v>3371</v>
      </c>
      <c r="AR388" t="s">
        <v>3372</v>
      </c>
      <c r="AS388" t="s">
        <v>3373</v>
      </c>
    </row>
    <row r="389" spans="13:45" x14ac:dyDescent="0.25">
      <c r="M389" t="s">
        <v>3374</v>
      </c>
      <c r="N389" t="s">
        <v>3375</v>
      </c>
      <c r="AR389" t="s">
        <v>3376</v>
      </c>
      <c r="AS389" t="s">
        <v>3377</v>
      </c>
    </row>
    <row r="390" spans="13:45" x14ac:dyDescent="0.25">
      <c r="M390" t="s">
        <v>3378</v>
      </c>
      <c r="N390" t="s">
        <v>3379</v>
      </c>
      <c r="AR390" t="s">
        <v>3380</v>
      </c>
      <c r="AS390" t="s">
        <v>3381</v>
      </c>
    </row>
    <row r="391" spans="13:45" x14ac:dyDescent="0.25">
      <c r="M391" t="s">
        <v>3382</v>
      </c>
      <c r="N391" t="s">
        <v>3383</v>
      </c>
      <c r="AR391" t="s">
        <v>3384</v>
      </c>
      <c r="AS391" t="s">
        <v>3385</v>
      </c>
    </row>
    <row r="392" spans="13:45" x14ac:dyDescent="0.25">
      <c r="M392" t="s">
        <v>3386</v>
      </c>
      <c r="N392" t="s">
        <v>3387</v>
      </c>
      <c r="AR392" t="s">
        <v>3388</v>
      </c>
      <c r="AS392" t="s">
        <v>3389</v>
      </c>
    </row>
    <row r="393" spans="13:45" x14ac:dyDescent="0.25">
      <c r="M393" t="s">
        <v>3390</v>
      </c>
      <c r="N393" t="s">
        <v>3391</v>
      </c>
      <c r="AR393" t="s">
        <v>3392</v>
      </c>
      <c r="AS393" t="s">
        <v>3393</v>
      </c>
    </row>
    <row r="394" spans="13:45" x14ac:dyDescent="0.25">
      <c r="M394" t="s">
        <v>3394</v>
      </c>
      <c r="N394" t="s">
        <v>3395</v>
      </c>
      <c r="AR394" t="s">
        <v>3396</v>
      </c>
      <c r="AS394" t="s">
        <v>3397</v>
      </c>
    </row>
    <row r="395" spans="13:45" x14ac:dyDescent="0.25">
      <c r="M395" t="s">
        <v>3398</v>
      </c>
      <c r="N395" t="s">
        <v>3399</v>
      </c>
      <c r="AR395" t="s">
        <v>3400</v>
      </c>
      <c r="AS395" t="s">
        <v>3401</v>
      </c>
    </row>
    <row r="396" spans="13:45" x14ac:dyDescent="0.25">
      <c r="M396" t="s">
        <v>3402</v>
      </c>
      <c r="N396" t="s">
        <v>3403</v>
      </c>
      <c r="AR396" t="s">
        <v>3404</v>
      </c>
      <c r="AS396" t="s">
        <v>3405</v>
      </c>
    </row>
    <row r="397" spans="13:45" x14ac:dyDescent="0.25">
      <c r="M397" t="s">
        <v>3406</v>
      </c>
      <c r="N397" t="s">
        <v>3407</v>
      </c>
      <c r="AR397" t="s">
        <v>3408</v>
      </c>
      <c r="AS397" t="s">
        <v>3409</v>
      </c>
    </row>
    <row r="398" spans="13:45" x14ac:dyDescent="0.25">
      <c r="M398" t="s">
        <v>3410</v>
      </c>
      <c r="N398" t="s">
        <v>3411</v>
      </c>
      <c r="AR398" t="s">
        <v>3412</v>
      </c>
      <c r="AS398" t="s">
        <v>3413</v>
      </c>
    </row>
    <row r="399" spans="13:45" x14ac:dyDescent="0.25">
      <c r="M399" t="s">
        <v>3414</v>
      </c>
      <c r="N399" t="s">
        <v>3415</v>
      </c>
      <c r="AR399" t="s">
        <v>3416</v>
      </c>
      <c r="AS399" t="s">
        <v>3417</v>
      </c>
    </row>
    <row r="400" spans="13:45" x14ac:dyDescent="0.25">
      <c r="M400" t="s">
        <v>3418</v>
      </c>
      <c r="N400" t="s">
        <v>3419</v>
      </c>
      <c r="AR400" t="s">
        <v>3420</v>
      </c>
      <c r="AS400" t="s">
        <v>3421</v>
      </c>
    </row>
    <row r="401" spans="13:45" x14ac:dyDescent="0.25">
      <c r="M401" t="s">
        <v>3422</v>
      </c>
      <c r="N401" t="s">
        <v>3423</v>
      </c>
      <c r="AR401" t="s">
        <v>3424</v>
      </c>
      <c r="AS401" t="s">
        <v>3425</v>
      </c>
    </row>
    <row r="402" spans="13:45" x14ac:dyDescent="0.25">
      <c r="M402" t="s">
        <v>3426</v>
      </c>
      <c r="N402" t="s">
        <v>3427</v>
      </c>
      <c r="AR402" t="s">
        <v>3428</v>
      </c>
      <c r="AS402" t="s">
        <v>3429</v>
      </c>
    </row>
    <row r="403" spans="13:45" x14ac:dyDescent="0.25">
      <c r="M403" t="s">
        <v>3430</v>
      </c>
      <c r="N403" t="s">
        <v>3431</v>
      </c>
      <c r="AR403" t="s">
        <v>3432</v>
      </c>
      <c r="AS403" t="s">
        <v>3433</v>
      </c>
    </row>
    <row r="404" spans="13:45" x14ac:dyDescent="0.25">
      <c r="M404" t="s">
        <v>3434</v>
      </c>
      <c r="N404" t="s">
        <v>3435</v>
      </c>
      <c r="AR404" t="s">
        <v>3436</v>
      </c>
      <c r="AS404" t="s">
        <v>3437</v>
      </c>
    </row>
    <row r="405" spans="13:45" x14ac:dyDescent="0.25">
      <c r="M405" t="s">
        <v>3438</v>
      </c>
      <c r="N405" t="s">
        <v>3439</v>
      </c>
      <c r="AR405" t="s">
        <v>3440</v>
      </c>
      <c r="AS405" t="s">
        <v>3441</v>
      </c>
    </row>
    <row r="406" spans="13:45" x14ac:dyDescent="0.25">
      <c r="M406" t="s">
        <v>3442</v>
      </c>
      <c r="N406" t="s">
        <v>3443</v>
      </c>
      <c r="AR406" t="s">
        <v>3444</v>
      </c>
      <c r="AS406" t="s">
        <v>3445</v>
      </c>
    </row>
    <row r="407" spans="13:45" x14ac:dyDescent="0.25">
      <c r="M407" t="s">
        <v>3446</v>
      </c>
      <c r="N407" t="s">
        <v>3447</v>
      </c>
      <c r="AR407" t="s">
        <v>3448</v>
      </c>
      <c r="AS407" t="s">
        <v>3449</v>
      </c>
    </row>
    <row r="408" spans="13:45" x14ac:dyDescent="0.25">
      <c r="M408" t="s">
        <v>3450</v>
      </c>
      <c r="N408" t="s">
        <v>3451</v>
      </c>
      <c r="AR408" t="s">
        <v>3452</v>
      </c>
      <c r="AS408" t="s">
        <v>3453</v>
      </c>
    </row>
    <row r="409" spans="13:45" x14ac:dyDescent="0.25">
      <c r="M409" t="s">
        <v>3454</v>
      </c>
      <c r="N409" t="s">
        <v>3455</v>
      </c>
      <c r="AR409" t="s">
        <v>3456</v>
      </c>
      <c r="AS409" t="s">
        <v>3457</v>
      </c>
    </row>
    <row r="410" spans="13:45" x14ac:dyDescent="0.25">
      <c r="M410" t="s">
        <v>3458</v>
      </c>
      <c r="N410" t="s">
        <v>3459</v>
      </c>
      <c r="AR410" t="s">
        <v>3460</v>
      </c>
      <c r="AS410" t="s">
        <v>3461</v>
      </c>
    </row>
    <row r="411" spans="13:45" x14ac:dyDescent="0.25">
      <c r="M411" t="s">
        <v>3462</v>
      </c>
      <c r="N411" t="s">
        <v>3463</v>
      </c>
      <c r="AR411" t="s">
        <v>3464</v>
      </c>
      <c r="AS411" t="s">
        <v>3465</v>
      </c>
    </row>
    <row r="412" spans="13:45" x14ac:dyDescent="0.25">
      <c r="M412" t="s">
        <v>3466</v>
      </c>
      <c r="N412" t="s">
        <v>3467</v>
      </c>
      <c r="AR412" t="s">
        <v>3468</v>
      </c>
      <c r="AS412" t="s">
        <v>3469</v>
      </c>
    </row>
    <row r="413" spans="13:45" x14ac:dyDescent="0.25">
      <c r="M413" t="s">
        <v>3470</v>
      </c>
      <c r="N413" t="s">
        <v>3471</v>
      </c>
      <c r="AR413" t="s">
        <v>3472</v>
      </c>
      <c r="AS413" t="s">
        <v>3473</v>
      </c>
    </row>
    <row r="414" spans="13:45" x14ac:dyDescent="0.25">
      <c r="M414" t="s">
        <v>3474</v>
      </c>
      <c r="N414" t="s">
        <v>3475</v>
      </c>
      <c r="AR414" t="s">
        <v>3476</v>
      </c>
      <c r="AS414" t="s">
        <v>3477</v>
      </c>
    </row>
    <row r="415" spans="13:45" x14ac:dyDescent="0.25">
      <c r="M415" t="s">
        <v>3478</v>
      </c>
      <c r="N415" t="s">
        <v>3479</v>
      </c>
      <c r="AR415" t="s">
        <v>3480</v>
      </c>
      <c r="AS415" t="s">
        <v>3481</v>
      </c>
    </row>
    <row r="416" spans="13:45" x14ac:dyDescent="0.25">
      <c r="M416" t="s">
        <v>3482</v>
      </c>
      <c r="N416" t="s">
        <v>3483</v>
      </c>
      <c r="AR416" t="s">
        <v>3484</v>
      </c>
      <c r="AS416" t="s">
        <v>3485</v>
      </c>
    </row>
    <row r="417" spans="13:45" x14ac:dyDescent="0.25">
      <c r="M417" t="s">
        <v>3486</v>
      </c>
      <c r="N417" t="s">
        <v>3487</v>
      </c>
      <c r="AR417" t="s">
        <v>3488</v>
      </c>
      <c r="AS417" t="s">
        <v>3489</v>
      </c>
    </row>
    <row r="418" spans="13:45" x14ac:dyDescent="0.25">
      <c r="M418" t="s">
        <v>3490</v>
      </c>
      <c r="N418" t="s">
        <v>3491</v>
      </c>
      <c r="AR418" t="s">
        <v>3492</v>
      </c>
      <c r="AS418" t="s">
        <v>3493</v>
      </c>
    </row>
    <row r="419" spans="13:45" x14ac:dyDescent="0.25">
      <c r="M419" t="s">
        <v>3494</v>
      </c>
      <c r="N419" t="s">
        <v>3495</v>
      </c>
      <c r="AR419" t="s">
        <v>3496</v>
      </c>
      <c r="AS419" t="s">
        <v>3497</v>
      </c>
    </row>
    <row r="420" spans="13:45" x14ac:dyDescent="0.25">
      <c r="M420" t="s">
        <v>3498</v>
      </c>
      <c r="N420" t="s">
        <v>3499</v>
      </c>
      <c r="AR420" t="s">
        <v>3500</v>
      </c>
      <c r="AS420" t="s">
        <v>3501</v>
      </c>
    </row>
    <row r="421" spans="13:45" x14ac:dyDescent="0.25">
      <c r="M421" t="s">
        <v>3502</v>
      </c>
      <c r="N421" t="s">
        <v>3503</v>
      </c>
      <c r="AR421" t="s">
        <v>3504</v>
      </c>
      <c r="AS421" t="s">
        <v>3505</v>
      </c>
    </row>
    <row r="422" spans="13:45" x14ac:dyDescent="0.25">
      <c r="M422" t="s">
        <v>3506</v>
      </c>
      <c r="N422" t="s">
        <v>3507</v>
      </c>
      <c r="AR422" t="s">
        <v>3508</v>
      </c>
      <c r="AS422" t="s">
        <v>3509</v>
      </c>
    </row>
    <row r="423" spans="13:45" x14ac:dyDescent="0.25">
      <c r="M423" t="s">
        <v>3510</v>
      </c>
      <c r="N423" t="s">
        <v>3511</v>
      </c>
      <c r="AR423" t="s">
        <v>3512</v>
      </c>
      <c r="AS423" t="s">
        <v>3513</v>
      </c>
    </row>
    <row r="424" spans="13:45" x14ac:dyDescent="0.25">
      <c r="M424" t="s">
        <v>3514</v>
      </c>
      <c r="N424" t="s">
        <v>3515</v>
      </c>
      <c r="AR424" t="s">
        <v>3516</v>
      </c>
      <c r="AS424" t="s">
        <v>3517</v>
      </c>
    </row>
    <row r="425" spans="13:45" x14ac:dyDescent="0.25">
      <c r="M425" t="s">
        <v>3518</v>
      </c>
      <c r="N425" t="s">
        <v>3519</v>
      </c>
      <c r="AR425" t="s">
        <v>3520</v>
      </c>
      <c r="AS425" t="s">
        <v>3521</v>
      </c>
    </row>
    <row r="426" spans="13:45" x14ac:dyDescent="0.25">
      <c r="M426" t="s">
        <v>3522</v>
      </c>
      <c r="N426" t="s">
        <v>3523</v>
      </c>
      <c r="AR426" t="s">
        <v>3524</v>
      </c>
      <c r="AS426" t="s">
        <v>3525</v>
      </c>
    </row>
    <row r="427" spans="13:45" x14ac:dyDescent="0.25">
      <c r="M427" t="s">
        <v>3526</v>
      </c>
      <c r="N427" t="s">
        <v>3527</v>
      </c>
      <c r="AR427" t="s">
        <v>3528</v>
      </c>
      <c r="AS427" t="s">
        <v>3529</v>
      </c>
    </row>
    <row r="428" spans="13:45" x14ac:dyDescent="0.25">
      <c r="M428" t="s">
        <v>3530</v>
      </c>
      <c r="N428" t="s">
        <v>3531</v>
      </c>
      <c r="AR428" t="s">
        <v>3532</v>
      </c>
      <c r="AS428" t="s">
        <v>3533</v>
      </c>
    </row>
    <row r="429" spans="13:45" x14ac:dyDescent="0.25">
      <c r="M429" t="s">
        <v>3534</v>
      </c>
      <c r="N429" t="s">
        <v>3535</v>
      </c>
      <c r="AR429" t="s">
        <v>3536</v>
      </c>
      <c r="AS429" t="s">
        <v>3537</v>
      </c>
    </row>
    <row r="430" spans="13:45" x14ac:dyDescent="0.25">
      <c r="M430" t="s">
        <v>3538</v>
      </c>
      <c r="N430" t="s">
        <v>3539</v>
      </c>
      <c r="AR430" t="s">
        <v>3540</v>
      </c>
      <c r="AS430" t="s">
        <v>3541</v>
      </c>
    </row>
    <row r="431" spans="13:45" x14ac:dyDescent="0.25">
      <c r="M431" t="s">
        <v>3542</v>
      </c>
      <c r="N431" t="s">
        <v>3543</v>
      </c>
      <c r="AR431" t="s">
        <v>3544</v>
      </c>
      <c r="AS431" t="s">
        <v>3545</v>
      </c>
    </row>
    <row r="432" spans="13:45" x14ac:dyDescent="0.25">
      <c r="M432" t="s">
        <v>3546</v>
      </c>
      <c r="N432" t="s">
        <v>3547</v>
      </c>
      <c r="AR432" t="s">
        <v>3548</v>
      </c>
      <c r="AS432" t="s">
        <v>3549</v>
      </c>
    </row>
    <row r="433" spans="13:45" x14ac:dyDescent="0.25">
      <c r="M433" t="s">
        <v>3550</v>
      </c>
      <c r="N433" t="s">
        <v>3551</v>
      </c>
      <c r="AR433" t="s">
        <v>3552</v>
      </c>
      <c r="AS433" t="s">
        <v>3553</v>
      </c>
    </row>
    <row r="434" spans="13:45" x14ac:dyDescent="0.25">
      <c r="M434" t="s">
        <v>3554</v>
      </c>
      <c r="N434" t="s">
        <v>3555</v>
      </c>
      <c r="AR434" t="s">
        <v>3556</v>
      </c>
      <c r="AS434" t="s">
        <v>3557</v>
      </c>
    </row>
    <row r="435" spans="13:45" x14ac:dyDescent="0.25">
      <c r="M435" t="s">
        <v>3558</v>
      </c>
      <c r="N435" t="s">
        <v>3559</v>
      </c>
      <c r="AR435" t="s">
        <v>3560</v>
      </c>
      <c r="AS435" t="s">
        <v>3561</v>
      </c>
    </row>
    <row r="436" spans="13:45" x14ac:dyDescent="0.25">
      <c r="M436" t="s">
        <v>3562</v>
      </c>
      <c r="N436" t="s">
        <v>3563</v>
      </c>
      <c r="AR436" t="s">
        <v>3564</v>
      </c>
      <c r="AS436" t="s">
        <v>3565</v>
      </c>
    </row>
    <row r="437" spans="13:45" x14ac:dyDescent="0.25">
      <c r="M437" t="s">
        <v>3566</v>
      </c>
      <c r="N437" t="s">
        <v>3567</v>
      </c>
      <c r="AR437" t="s">
        <v>3568</v>
      </c>
      <c r="AS437" t="s">
        <v>3569</v>
      </c>
    </row>
    <row r="438" spans="13:45" x14ac:dyDescent="0.25">
      <c r="M438" t="s">
        <v>3570</v>
      </c>
      <c r="N438" t="s">
        <v>3571</v>
      </c>
      <c r="AR438" t="s">
        <v>3572</v>
      </c>
      <c r="AS438" t="s">
        <v>3573</v>
      </c>
    </row>
    <row r="439" spans="13:45" x14ac:dyDescent="0.25">
      <c r="M439" t="s">
        <v>3574</v>
      </c>
      <c r="N439" t="s">
        <v>3575</v>
      </c>
      <c r="AR439" t="s">
        <v>3576</v>
      </c>
      <c r="AS439" t="s">
        <v>3577</v>
      </c>
    </row>
    <row r="440" spans="13:45" x14ac:dyDescent="0.25">
      <c r="M440" t="s">
        <v>3578</v>
      </c>
      <c r="N440" t="s">
        <v>3579</v>
      </c>
      <c r="AR440" t="s">
        <v>3580</v>
      </c>
      <c r="AS440" t="s">
        <v>3581</v>
      </c>
    </row>
    <row r="441" spans="13:45" x14ac:dyDescent="0.25">
      <c r="M441" t="s">
        <v>3582</v>
      </c>
      <c r="N441" t="s">
        <v>3583</v>
      </c>
      <c r="AR441" t="s">
        <v>3584</v>
      </c>
      <c r="AS441" t="s">
        <v>3585</v>
      </c>
    </row>
    <row r="442" spans="13:45" x14ac:dyDescent="0.25">
      <c r="M442" t="s">
        <v>3586</v>
      </c>
      <c r="N442" t="s">
        <v>3587</v>
      </c>
      <c r="AR442" t="s">
        <v>3588</v>
      </c>
      <c r="AS442" t="s">
        <v>3589</v>
      </c>
    </row>
    <row r="443" spans="13:45" x14ac:dyDescent="0.25">
      <c r="M443" t="s">
        <v>3590</v>
      </c>
      <c r="N443" t="s">
        <v>3591</v>
      </c>
      <c r="AR443" t="s">
        <v>3592</v>
      </c>
      <c r="AS443" t="s">
        <v>3593</v>
      </c>
    </row>
    <row r="444" spans="13:45" x14ac:dyDescent="0.25">
      <c r="M444" t="s">
        <v>3594</v>
      </c>
      <c r="N444" t="s">
        <v>3595</v>
      </c>
      <c r="AR444" t="s">
        <v>3596</v>
      </c>
      <c r="AS444" t="s">
        <v>3597</v>
      </c>
    </row>
    <row r="445" spans="13:45" x14ac:dyDescent="0.25">
      <c r="M445" t="s">
        <v>3598</v>
      </c>
      <c r="N445" t="s">
        <v>3599</v>
      </c>
      <c r="AR445" t="s">
        <v>3600</v>
      </c>
      <c r="AS445" t="s">
        <v>3601</v>
      </c>
    </row>
    <row r="446" spans="13:45" x14ac:dyDescent="0.25">
      <c r="M446" t="s">
        <v>3602</v>
      </c>
      <c r="N446" t="s">
        <v>3603</v>
      </c>
      <c r="AR446" t="s">
        <v>3604</v>
      </c>
      <c r="AS446" t="s">
        <v>3605</v>
      </c>
    </row>
    <row r="447" spans="13:45" x14ac:dyDescent="0.25">
      <c r="M447" t="s">
        <v>3606</v>
      </c>
      <c r="N447" t="s">
        <v>3607</v>
      </c>
      <c r="AR447" t="s">
        <v>393</v>
      </c>
      <c r="AS447" t="s">
        <v>3608</v>
      </c>
    </row>
    <row r="448" spans="13:45" x14ac:dyDescent="0.25">
      <c r="M448" t="s">
        <v>3609</v>
      </c>
      <c r="N448" t="s">
        <v>3610</v>
      </c>
      <c r="AR448" t="s">
        <v>394</v>
      </c>
      <c r="AS448" t="s">
        <v>3611</v>
      </c>
    </row>
    <row r="449" spans="13:45" x14ac:dyDescent="0.25">
      <c r="M449" t="s">
        <v>3612</v>
      </c>
      <c r="N449" t="s">
        <v>3613</v>
      </c>
      <c r="AR449" t="s">
        <v>3614</v>
      </c>
      <c r="AS449" t="s">
        <v>3615</v>
      </c>
    </row>
    <row r="450" spans="13:45" x14ac:dyDescent="0.25">
      <c r="M450" t="s">
        <v>3616</v>
      </c>
      <c r="N450" t="s">
        <v>3617</v>
      </c>
      <c r="AR450" t="s">
        <v>3618</v>
      </c>
      <c r="AS450" t="s">
        <v>3619</v>
      </c>
    </row>
    <row r="451" spans="13:45" x14ac:dyDescent="0.25">
      <c r="M451" t="s">
        <v>3620</v>
      </c>
      <c r="N451" t="s">
        <v>3621</v>
      </c>
      <c r="AR451" t="s">
        <v>3622</v>
      </c>
      <c r="AS451" t="s">
        <v>3623</v>
      </c>
    </row>
    <row r="452" spans="13:45" x14ac:dyDescent="0.25">
      <c r="M452" t="s">
        <v>3624</v>
      </c>
      <c r="N452" t="s">
        <v>3625</v>
      </c>
      <c r="AR452" t="s">
        <v>3626</v>
      </c>
      <c r="AS452" t="s">
        <v>3627</v>
      </c>
    </row>
    <row r="453" spans="13:45" x14ac:dyDescent="0.25">
      <c r="M453" t="s">
        <v>3628</v>
      </c>
      <c r="N453" t="s">
        <v>3629</v>
      </c>
      <c r="AR453" t="s">
        <v>3630</v>
      </c>
      <c r="AS453" t="s">
        <v>3631</v>
      </c>
    </row>
    <row r="454" spans="13:45" x14ac:dyDescent="0.25">
      <c r="M454" t="s">
        <v>3632</v>
      </c>
      <c r="N454" t="s">
        <v>3633</v>
      </c>
      <c r="AR454" t="s">
        <v>3634</v>
      </c>
      <c r="AS454" t="s">
        <v>3635</v>
      </c>
    </row>
    <row r="455" spans="13:45" x14ac:dyDescent="0.25">
      <c r="M455" t="s">
        <v>3636</v>
      </c>
      <c r="N455" t="s">
        <v>3637</v>
      </c>
      <c r="AR455" t="s">
        <v>3638</v>
      </c>
      <c r="AS455" t="s">
        <v>3639</v>
      </c>
    </row>
    <row r="456" spans="13:45" x14ac:dyDescent="0.25">
      <c r="M456" t="s">
        <v>3640</v>
      </c>
      <c r="N456" t="s">
        <v>3641</v>
      </c>
      <c r="AR456" t="s">
        <v>3642</v>
      </c>
      <c r="AS456" t="s">
        <v>3643</v>
      </c>
    </row>
    <row r="457" spans="13:45" x14ac:dyDescent="0.25">
      <c r="M457" t="s">
        <v>3644</v>
      </c>
      <c r="N457" t="s">
        <v>3645</v>
      </c>
      <c r="AR457" t="s">
        <v>3646</v>
      </c>
      <c r="AS457" t="s">
        <v>3647</v>
      </c>
    </row>
    <row r="458" spans="13:45" x14ac:dyDescent="0.25">
      <c r="M458" t="s">
        <v>3648</v>
      </c>
      <c r="N458" t="s">
        <v>3649</v>
      </c>
      <c r="AR458" t="s">
        <v>3650</v>
      </c>
      <c r="AS458" t="s">
        <v>3651</v>
      </c>
    </row>
    <row r="459" spans="13:45" x14ac:dyDescent="0.25">
      <c r="M459" t="s">
        <v>3652</v>
      </c>
      <c r="N459" t="s">
        <v>3653</v>
      </c>
      <c r="AR459" t="s">
        <v>3654</v>
      </c>
      <c r="AS459" t="s">
        <v>3655</v>
      </c>
    </row>
    <row r="460" spans="13:45" x14ac:dyDescent="0.25">
      <c r="M460" t="s">
        <v>3656</v>
      </c>
      <c r="N460" t="s">
        <v>3657</v>
      </c>
      <c r="AR460" t="s">
        <v>3658</v>
      </c>
      <c r="AS460" t="s">
        <v>3659</v>
      </c>
    </row>
    <row r="461" spans="13:45" x14ac:dyDescent="0.25">
      <c r="M461" t="s">
        <v>3660</v>
      </c>
      <c r="N461" t="s">
        <v>3661</v>
      </c>
      <c r="AR461" t="s">
        <v>3662</v>
      </c>
      <c r="AS461" t="s">
        <v>3663</v>
      </c>
    </row>
    <row r="462" spans="13:45" x14ac:dyDescent="0.25">
      <c r="M462" t="s">
        <v>3664</v>
      </c>
      <c r="N462" t="s">
        <v>3665</v>
      </c>
      <c r="AR462" t="s">
        <v>3666</v>
      </c>
      <c r="AS462" t="s">
        <v>3667</v>
      </c>
    </row>
    <row r="463" spans="13:45" x14ac:dyDescent="0.25">
      <c r="M463" t="s">
        <v>3668</v>
      </c>
      <c r="N463" t="s">
        <v>3669</v>
      </c>
      <c r="AR463" t="s">
        <v>3670</v>
      </c>
      <c r="AS463" t="s">
        <v>3671</v>
      </c>
    </row>
    <row r="464" spans="13:45" x14ac:dyDescent="0.25">
      <c r="M464" t="s">
        <v>3672</v>
      </c>
      <c r="N464" t="s">
        <v>3673</v>
      </c>
      <c r="AR464" t="s">
        <v>3674</v>
      </c>
      <c r="AS464" t="s">
        <v>3675</v>
      </c>
    </row>
    <row r="465" spans="13:45" x14ac:dyDescent="0.25">
      <c r="M465" t="s">
        <v>3676</v>
      </c>
      <c r="N465" t="s">
        <v>3677</v>
      </c>
      <c r="AR465" t="s">
        <v>3678</v>
      </c>
      <c r="AS465" t="s">
        <v>3679</v>
      </c>
    </row>
    <row r="466" spans="13:45" x14ac:dyDescent="0.25">
      <c r="M466" t="s">
        <v>3680</v>
      </c>
      <c r="N466" t="s">
        <v>3681</v>
      </c>
      <c r="AR466" t="s">
        <v>3682</v>
      </c>
      <c r="AS466" t="s">
        <v>3683</v>
      </c>
    </row>
    <row r="467" spans="13:45" x14ac:dyDescent="0.25">
      <c r="M467" t="s">
        <v>3684</v>
      </c>
      <c r="N467" t="s">
        <v>3685</v>
      </c>
      <c r="AR467" t="s">
        <v>3686</v>
      </c>
      <c r="AS467" t="s">
        <v>3687</v>
      </c>
    </row>
    <row r="468" spans="13:45" x14ac:dyDescent="0.25">
      <c r="M468" t="s">
        <v>3688</v>
      </c>
      <c r="N468" t="s">
        <v>3689</v>
      </c>
      <c r="AR468" t="s">
        <v>3690</v>
      </c>
      <c r="AS468" t="s">
        <v>3691</v>
      </c>
    </row>
    <row r="469" spans="13:45" x14ac:dyDescent="0.25">
      <c r="M469" t="s">
        <v>3692</v>
      </c>
      <c r="N469" t="s">
        <v>3693</v>
      </c>
      <c r="AR469" t="s">
        <v>3694</v>
      </c>
      <c r="AS469" t="s">
        <v>3695</v>
      </c>
    </row>
    <row r="470" spans="13:45" x14ac:dyDescent="0.25">
      <c r="M470" t="s">
        <v>3696</v>
      </c>
      <c r="N470" t="s">
        <v>3697</v>
      </c>
      <c r="AR470" t="s">
        <v>3698</v>
      </c>
      <c r="AS470" t="s">
        <v>3699</v>
      </c>
    </row>
    <row r="471" spans="13:45" x14ac:dyDescent="0.25">
      <c r="M471" t="s">
        <v>3700</v>
      </c>
      <c r="N471" t="s">
        <v>3701</v>
      </c>
      <c r="AR471" t="s">
        <v>3702</v>
      </c>
      <c r="AS471" t="s">
        <v>3703</v>
      </c>
    </row>
    <row r="472" spans="13:45" x14ac:dyDescent="0.25">
      <c r="M472" t="s">
        <v>3704</v>
      </c>
      <c r="N472" t="s">
        <v>3705</v>
      </c>
      <c r="AR472" t="s">
        <v>3706</v>
      </c>
      <c r="AS472" t="s">
        <v>3707</v>
      </c>
    </row>
    <row r="473" spans="13:45" x14ac:dyDescent="0.25">
      <c r="M473" t="s">
        <v>3708</v>
      </c>
      <c r="N473" t="s">
        <v>3709</v>
      </c>
      <c r="AR473" t="s">
        <v>3710</v>
      </c>
      <c r="AS473" t="s">
        <v>3711</v>
      </c>
    </row>
    <row r="474" spans="13:45" x14ac:dyDescent="0.25">
      <c r="M474" t="s">
        <v>3712</v>
      </c>
      <c r="N474" t="s">
        <v>3713</v>
      </c>
      <c r="AR474" t="s">
        <v>3714</v>
      </c>
      <c r="AS474" t="s">
        <v>3715</v>
      </c>
    </row>
    <row r="475" spans="13:45" x14ac:dyDescent="0.25">
      <c r="M475" t="s">
        <v>3716</v>
      </c>
      <c r="N475" t="s">
        <v>3717</v>
      </c>
      <c r="AR475" t="s">
        <v>3718</v>
      </c>
      <c r="AS475" t="s">
        <v>3719</v>
      </c>
    </row>
    <row r="476" spans="13:45" x14ac:dyDescent="0.25">
      <c r="M476" t="s">
        <v>3720</v>
      </c>
      <c r="N476" t="s">
        <v>3721</v>
      </c>
      <c r="AR476" t="s">
        <v>3722</v>
      </c>
      <c r="AS476" t="s">
        <v>3723</v>
      </c>
    </row>
    <row r="477" spans="13:45" x14ac:dyDescent="0.25">
      <c r="M477" t="s">
        <v>3724</v>
      </c>
      <c r="N477" t="s">
        <v>3725</v>
      </c>
    </row>
    <row r="478" spans="13:45" x14ac:dyDescent="0.25">
      <c r="M478" t="s">
        <v>3726</v>
      </c>
      <c r="N478" t="s">
        <v>3727</v>
      </c>
    </row>
    <row r="479" spans="13:45" x14ac:dyDescent="0.25">
      <c r="M479" t="s">
        <v>3728</v>
      </c>
      <c r="N479" t="s">
        <v>3729</v>
      </c>
    </row>
    <row r="480" spans="13:45" x14ac:dyDescent="0.25">
      <c r="M480" t="s">
        <v>3730</v>
      </c>
      <c r="N480" t="s">
        <v>3731</v>
      </c>
    </row>
    <row r="481" spans="13:14" x14ac:dyDescent="0.25">
      <c r="M481" t="s">
        <v>3732</v>
      </c>
      <c r="N481" t="s">
        <v>3733</v>
      </c>
    </row>
    <row r="482" spans="13:14" x14ac:dyDescent="0.25">
      <c r="M482" t="s">
        <v>3734</v>
      </c>
      <c r="N482" t="s">
        <v>3735</v>
      </c>
    </row>
    <row r="483" spans="13:14" x14ac:dyDescent="0.25">
      <c r="M483" t="s">
        <v>3736</v>
      </c>
      <c r="N483" t="s">
        <v>3737</v>
      </c>
    </row>
    <row r="484" spans="13:14" x14ac:dyDescent="0.25">
      <c r="M484" t="s">
        <v>3738</v>
      </c>
      <c r="N484" t="s">
        <v>3739</v>
      </c>
    </row>
    <row r="485" spans="13:14" x14ac:dyDescent="0.25">
      <c r="M485" t="s">
        <v>3740</v>
      </c>
      <c r="N485" t="s">
        <v>3741</v>
      </c>
    </row>
    <row r="486" spans="13:14" x14ac:dyDescent="0.25">
      <c r="M486" t="s">
        <v>3742</v>
      </c>
      <c r="N486" t="s">
        <v>3743</v>
      </c>
    </row>
    <row r="487" spans="13:14" x14ac:dyDescent="0.25">
      <c r="M487" t="s">
        <v>3744</v>
      </c>
      <c r="N487" t="s">
        <v>3745</v>
      </c>
    </row>
    <row r="488" spans="13:14" x14ac:dyDescent="0.25">
      <c r="M488" t="s">
        <v>3746</v>
      </c>
      <c r="N488" t="s">
        <v>3747</v>
      </c>
    </row>
    <row r="489" spans="13:14" x14ac:dyDescent="0.25">
      <c r="M489" t="s">
        <v>3748</v>
      </c>
      <c r="N489" t="s">
        <v>3749</v>
      </c>
    </row>
    <row r="490" spans="13:14" x14ac:dyDescent="0.25">
      <c r="M490" t="s">
        <v>3750</v>
      </c>
      <c r="N490" t="s">
        <v>3751</v>
      </c>
    </row>
    <row r="491" spans="13:14" x14ac:dyDescent="0.25">
      <c r="M491" t="s">
        <v>3752</v>
      </c>
      <c r="N491" t="s">
        <v>3753</v>
      </c>
    </row>
    <row r="492" spans="13:14" x14ac:dyDescent="0.25">
      <c r="M492" t="s">
        <v>3754</v>
      </c>
      <c r="N492" t="s">
        <v>3755</v>
      </c>
    </row>
  </sheetData>
  <pageMargins left="0.7" right="0.7" top="0.75" bottom="0.75" header="0.3" footer="0.3"/>
  <pageSetup paperSize="9" orientation="portrait" r:id="rId1"/>
  <tableParts count="5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DE61"/>
  <sheetViews>
    <sheetView zoomScale="85" zoomScaleNormal="85" workbookViewId="0">
      <pane xSplit="1" topLeftCell="H1" activePane="topRight" state="frozen"/>
      <selection activeCell="G20" sqref="G20"/>
      <selection pane="topRight" activeCell="J12" sqref="J12"/>
    </sheetView>
  </sheetViews>
  <sheetFormatPr defaultRowHeight="15" x14ac:dyDescent="0.25"/>
  <cols>
    <col min="1" max="1" width="28" bestFit="1" customWidth="1" collapsed="1"/>
    <col min="2" max="2" width="42.140625" bestFit="1" customWidth="1" collapsed="1"/>
    <col min="3" max="10" width="42.140625" customWidth="1"/>
    <col min="11" max="34" width="42.140625" bestFit="1" customWidth="1" collapsed="1"/>
    <col min="35" max="109" width="17.28515625" bestFit="1" customWidth="1" collapsed="1"/>
  </cols>
  <sheetData>
    <row r="1" spans="1:109" s="42" customFormat="1" x14ac:dyDescent="0.25">
      <c r="A1" s="42" t="s">
        <v>14</v>
      </c>
      <c r="B1" t="s">
        <v>15</v>
      </c>
      <c r="C1" t="s">
        <v>15</v>
      </c>
      <c r="D1" t="s">
        <v>15</v>
      </c>
      <c r="E1" t="s">
        <v>15</v>
      </c>
      <c r="F1" t="s">
        <v>15</v>
      </c>
      <c r="G1" t="s">
        <v>15</v>
      </c>
      <c r="H1" t="s">
        <v>15</v>
      </c>
      <c r="I1" t="s">
        <v>15</v>
      </c>
      <c r="J1" t="s">
        <v>15</v>
      </c>
      <c r="K1" t="s">
        <v>15</v>
      </c>
      <c r="L1" t="s">
        <v>15</v>
      </c>
      <c r="M1" t="s">
        <v>15</v>
      </c>
      <c r="N1" t="s">
        <v>15</v>
      </c>
      <c r="O1" t="s">
        <v>15</v>
      </c>
      <c r="P1" t="s">
        <v>15</v>
      </c>
      <c r="Q1" t="s">
        <v>15</v>
      </c>
      <c r="R1"/>
      <c r="S1"/>
      <c r="T1"/>
      <c r="U1" t="s">
        <v>15</v>
      </c>
      <c r="V1" t="s">
        <v>15</v>
      </c>
      <c r="W1" t="s">
        <v>15</v>
      </c>
      <c r="X1" t="s">
        <v>15</v>
      </c>
      <c r="Y1" t="s">
        <v>15</v>
      </c>
      <c r="Z1" t="s">
        <v>15</v>
      </c>
      <c r="AA1" t="s">
        <v>15</v>
      </c>
      <c r="AB1" t="s">
        <v>15</v>
      </c>
      <c r="AC1" t="s">
        <v>15</v>
      </c>
      <c r="AD1" t="s">
        <v>15</v>
      </c>
      <c r="AE1" t="s">
        <v>15</v>
      </c>
      <c r="AF1" t="s">
        <v>15</v>
      </c>
      <c r="AG1" t="s">
        <v>15</v>
      </c>
      <c r="AH1" t="s">
        <v>15</v>
      </c>
      <c r="AI1" s="42" t="s">
        <v>15</v>
      </c>
      <c r="AJ1" s="42" t="s">
        <v>15</v>
      </c>
      <c r="AK1" s="42" t="s">
        <v>15</v>
      </c>
      <c r="AL1" s="42" t="s">
        <v>15</v>
      </c>
      <c r="AM1" s="42" t="s">
        <v>15</v>
      </c>
      <c r="AN1" s="42" t="s">
        <v>15</v>
      </c>
      <c r="AO1" s="42" t="s">
        <v>15</v>
      </c>
      <c r="AP1" s="42" t="s">
        <v>15</v>
      </c>
      <c r="AQ1" s="42" t="s">
        <v>15</v>
      </c>
      <c r="AR1" s="42" t="s">
        <v>15</v>
      </c>
      <c r="AS1" s="42" t="s">
        <v>15</v>
      </c>
      <c r="AT1" s="42" t="s">
        <v>15</v>
      </c>
      <c r="AU1" s="42" t="s">
        <v>15</v>
      </c>
      <c r="AV1" s="42" t="s">
        <v>15</v>
      </c>
      <c r="AW1" s="42" t="s">
        <v>15</v>
      </c>
      <c r="AX1" s="42" t="s">
        <v>15</v>
      </c>
      <c r="AY1" s="42" t="s">
        <v>15</v>
      </c>
      <c r="AZ1" s="42" t="s">
        <v>15</v>
      </c>
      <c r="BA1" s="42" t="s">
        <v>15</v>
      </c>
      <c r="BB1" s="42" t="s">
        <v>15</v>
      </c>
      <c r="BC1" s="42" t="s">
        <v>15</v>
      </c>
      <c r="BD1" s="42" t="s">
        <v>15</v>
      </c>
      <c r="BE1" s="42" t="s">
        <v>15</v>
      </c>
      <c r="BF1" s="42" t="s">
        <v>15</v>
      </c>
      <c r="BG1" s="42" t="s">
        <v>15</v>
      </c>
      <c r="BH1" s="42" t="s">
        <v>15</v>
      </c>
      <c r="BI1" s="42" t="s">
        <v>15</v>
      </c>
      <c r="BJ1" s="42" t="s">
        <v>15</v>
      </c>
      <c r="BK1" s="42" t="s">
        <v>15</v>
      </c>
      <c r="BL1" s="42" t="s">
        <v>15</v>
      </c>
      <c r="BM1" s="42" t="s">
        <v>15</v>
      </c>
      <c r="BN1" s="42" t="s">
        <v>15</v>
      </c>
      <c r="BO1" s="42" t="s">
        <v>15</v>
      </c>
      <c r="BP1" s="42" t="s">
        <v>15</v>
      </c>
      <c r="BQ1" s="42" t="s">
        <v>15</v>
      </c>
      <c r="BR1" s="42" t="s">
        <v>15</v>
      </c>
      <c r="BS1" s="42" t="s">
        <v>15</v>
      </c>
      <c r="BT1" s="42" t="s">
        <v>15</v>
      </c>
      <c r="BU1" s="42" t="s">
        <v>15</v>
      </c>
      <c r="BV1" s="42" t="s">
        <v>15</v>
      </c>
      <c r="BW1" s="42" t="s">
        <v>15</v>
      </c>
      <c r="BX1" s="42" t="s">
        <v>15</v>
      </c>
      <c r="BY1" s="42" t="s">
        <v>15</v>
      </c>
      <c r="BZ1" s="42" t="s">
        <v>15</v>
      </c>
      <c r="CA1" s="42" t="s">
        <v>15</v>
      </c>
      <c r="CB1" s="42" t="s">
        <v>15</v>
      </c>
      <c r="CC1" s="42" t="s">
        <v>15</v>
      </c>
      <c r="CD1" s="42" t="s">
        <v>15</v>
      </c>
      <c r="CE1" s="42" t="s">
        <v>15</v>
      </c>
      <c r="CF1" s="42" t="s">
        <v>15</v>
      </c>
      <c r="CG1" s="42" t="s">
        <v>15</v>
      </c>
      <c r="CH1" s="42" t="s">
        <v>15</v>
      </c>
      <c r="CI1" s="42" t="s">
        <v>15</v>
      </c>
      <c r="CJ1" s="42" t="s">
        <v>15</v>
      </c>
      <c r="CK1" s="42" t="s">
        <v>15</v>
      </c>
      <c r="CL1" s="42" t="s">
        <v>15</v>
      </c>
      <c r="CM1" s="42" t="s">
        <v>15</v>
      </c>
      <c r="CN1" s="42" t="s">
        <v>15</v>
      </c>
      <c r="CO1" s="42" t="s">
        <v>15</v>
      </c>
      <c r="CP1" s="42" t="s">
        <v>15</v>
      </c>
      <c r="CQ1" s="42" t="s">
        <v>15</v>
      </c>
      <c r="CR1" s="42" t="s">
        <v>15</v>
      </c>
      <c r="CS1" s="42" t="s">
        <v>15</v>
      </c>
      <c r="CT1" s="42" t="s">
        <v>15</v>
      </c>
      <c r="CU1" s="42" t="s">
        <v>15</v>
      </c>
      <c r="CV1" s="42" t="s">
        <v>15</v>
      </c>
      <c r="CW1" s="42" t="s">
        <v>15</v>
      </c>
      <c r="CX1" s="42" t="s">
        <v>15</v>
      </c>
      <c r="CY1" s="42" t="s">
        <v>15</v>
      </c>
      <c r="CZ1" s="42" t="s">
        <v>15</v>
      </c>
      <c r="DA1" s="42" t="s">
        <v>15</v>
      </c>
      <c r="DB1" s="42" t="s">
        <v>15</v>
      </c>
      <c r="DC1" s="42" t="s">
        <v>15</v>
      </c>
      <c r="DD1" s="42" t="s">
        <v>15</v>
      </c>
      <c r="DE1" s="42" t="s">
        <v>15</v>
      </c>
    </row>
    <row r="2" spans="1:109" s="1" customFormat="1" x14ac:dyDescent="0.25">
      <c r="A2" s="1" t="s">
        <v>16</v>
      </c>
      <c r="B2" s="1" t="s">
        <v>17</v>
      </c>
      <c r="C2" s="1" t="s">
        <v>17</v>
      </c>
      <c r="D2" s="1" t="s">
        <v>17</v>
      </c>
      <c r="E2" s="1" t="s">
        <v>17</v>
      </c>
      <c r="F2" s="1" t="s">
        <v>17</v>
      </c>
      <c r="G2" s="1" t="s">
        <v>17</v>
      </c>
      <c r="H2" s="1" t="s">
        <v>17</v>
      </c>
      <c r="I2" s="1" t="s">
        <v>17</v>
      </c>
      <c r="J2" s="1" t="s">
        <v>17</v>
      </c>
      <c r="K2" s="1" t="s">
        <v>17</v>
      </c>
      <c r="L2" s="1" t="s">
        <v>17</v>
      </c>
      <c r="M2" s="1" t="s">
        <v>17</v>
      </c>
      <c r="N2" s="1" t="s">
        <v>17</v>
      </c>
      <c r="O2" s="1" t="s">
        <v>17</v>
      </c>
      <c r="P2" s="1" t="s">
        <v>17</v>
      </c>
      <c r="Q2" t="s">
        <v>17</v>
      </c>
    </row>
    <row r="3" spans="1:109" s="1" customFormat="1" x14ac:dyDescent="0.25">
      <c r="A3" s="1" t="s">
        <v>18</v>
      </c>
      <c r="B3" s="1" t="str">
        <f>'1.TabCustomerMainData'!I3</f>
        <v>LOS-001-12, LOS-001-14, LOS-001-15, LOS-001-17, LOS-001-18, LOS-001-19, LOS-001-26, LOS-001-48</v>
      </c>
      <c r="C3" s="1" t="s">
        <v>3756</v>
      </c>
      <c r="D3" s="1" t="s">
        <v>3756</v>
      </c>
      <c r="E3" s="1" t="s">
        <v>3756</v>
      </c>
      <c r="F3" s="1" t="s">
        <v>3756</v>
      </c>
      <c r="G3" s="1" t="s">
        <v>3756</v>
      </c>
      <c r="H3" s="1" t="s">
        <v>3756</v>
      </c>
      <c r="I3" s="1" t="s">
        <v>3764</v>
      </c>
      <c r="J3" s="1" t="s">
        <v>3776</v>
      </c>
      <c r="K3" s="1" t="str">
        <f>'1.TabCustomerMainData'!AG3</f>
        <v>LOS-002</v>
      </c>
      <c r="L3" s="1" t="str">
        <f>'1.TabCustomerMainData'!AI3</f>
        <v>LOS-004</v>
      </c>
      <c r="M3" s="1" t="str">
        <f>'1.TabCustomerMainData'!AJ3</f>
        <v>LOS-005</v>
      </c>
      <c r="N3" s="1" t="str">
        <f>'1.TabCustomerMainData'!AK3</f>
        <v>LOS-006</v>
      </c>
      <c r="O3" s="1" t="str">
        <f>'1.TabCustomerMainData'!AK3</f>
        <v>LOS-006</v>
      </c>
      <c r="P3" s="1" t="str">
        <f>'1.TabCustomerMainData'!AL3</f>
        <v>LOS-007</v>
      </c>
      <c r="Q3" s="1" t="str">
        <f>'1.TabCustomerMainData'!AQ3</f>
        <v>LOS-019</v>
      </c>
    </row>
    <row r="4" spans="1:109" s="1" customFormat="1" x14ac:dyDescent="0.25">
      <c r="A4" s="1" t="s">
        <v>33</v>
      </c>
      <c r="B4" s="1">
        <f>IF(B13="Input Data",COUNTIFS($A18:$A21,"*$*",B18:B21,"")+COUNTIFS($A23:$A26,"*$*",B23:B26,"") + COUNTIFS($A29:$A31,"*$*",B29:B31,"") + COUNTIFS($A36:$A38,"*$*",B36:B38,"")+ COUNTIFS($A41:$A42,"*$*",B41:B42,"")+ IF(B46 = "No",COUNTIFS($A47:$A54,"*$*",B47:B54,""),0),IF(B13="LookUp",COUNTIFS($A15:$A18,"*$*",B15:B18,"") + COUNTIFS($A25,"*$*",B25,"") + COUNTIFS($A41:$A42,"*$*",B41:B42,"")))</f>
        <v>10</v>
      </c>
      <c r="C4" s="1">
        <f t="shared" ref="C4:J4" si="0">IF(C13="Input Data",COUNTIFS($A18:$A21,"*$*",C18:C21,"")+COUNTIFS($A23:$A26,"*$*",C23:C26,"") + COUNTIFS($A29:$A34,"*$*",C29:C34,"") + COUNTIFS($A36:$A38,"*$*",C36:C38,"")+ COUNTIFS($A41:$A42,"*$*",C41:C42,"")+ IF(C46 = "No",COUNTIFS($A47:$A54,"*$*",C47:C54,""),0),IF(C13="LookUp",COUNTIFS($A15:$A18,"*$*",C15:C18,"") + COUNTIFS($A25,"*$*",C25,"") + COUNTIFS($A41:$A42,"*$*",C41:C42,"")))</f>
        <v>1</v>
      </c>
      <c r="D4" s="1">
        <f t="shared" si="0"/>
        <v>0</v>
      </c>
      <c r="E4" s="1">
        <f t="shared" si="0"/>
        <v>0</v>
      </c>
      <c r="F4" s="1">
        <f t="shared" si="0"/>
        <v>0</v>
      </c>
      <c r="G4" s="1">
        <f t="shared" si="0"/>
        <v>0</v>
      </c>
      <c r="H4" s="1">
        <f t="shared" si="0"/>
        <v>0</v>
      </c>
      <c r="I4" s="1">
        <f t="shared" si="0"/>
        <v>0</v>
      </c>
      <c r="J4" s="1">
        <f t="shared" si="0"/>
        <v>0</v>
      </c>
      <c r="K4" s="1">
        <f>IF(K13="Input Data",COUNTIFS($A18:$A21,"*$*",K18:K21,"")+COUNTIFS($A23:$A26,"*$*",K23:K26,"") + COUNTIFS($A29:$A31,"*$*",K29:K31,"") + COUNTIFS($A36:$A38,"*$*",K36:K38,"")+ COUNTIFS($A41:$A42,"*$*",K41:K42,"")+ IF(K46 = "No",COUNTIFS($A47:$A54,"*$*",K47:K54,""),0),IF(K13="LookUp",COUNTIFS($A15:$A18,"*$*",K15:K18,"") + COUNTIFS($A25,"*$*",K25,"") + COUNTIFS($A41:$A42,"*$*",K41:K42,"")))</f>
        <v>0</v>
      </c>
      <c r="L4" s="1">
        <f t="shared" ref="L4:Q4" si="1">IF(L13="Input Data",COUNTIFS($A18:$A21,"*$*",L18:L21,"")+COUNTIFS($A23:$A26,"*$*",L23:L26,"") + COUNTIFS($A29:$A31,"*$*",L29:L31,"") + COUNTIFS($A36:$A38,"*$*",L36:L38,"")+ COUNTIFS($A41:$A42,"*$*",L41:L42,"")+ IF(L46 = "No",COUNTIFS($A47:$A54,"*$*",L47:L54,""),0),IF(L13="LookUp",COUNTIFS($A15:$A18,"*$*",L15:L18,"") + COUNTIFS($A25,"*$*",L25,"") + COUNTIFS($A41:$A42,"*$*",L41:L42,"")))</f>
        <v>0</v>
      </c>
      <c r="M4" s="1">
        <f t="shared" si="1"/>
        <v>0</v>
      </c>
      <c r="N4" s="1">
        <f t="shared" si="1"/>
        <v>0</v>
      </c>
      <c r="O4" s="1">
        <f t="shared" si="1"/>
        <v>0</v>
      </c>
      <c r="P4" s="1">
        <f t="shared" si="1"/>
        <v>0</v>
      </c>
      <c r="Q4" s="1">
        <f t="shared" si="1"/>
        <v>0</v>
      </c>
    </row>
    <row r="5" spans="1:109" s="1" customFormat="1" x14ac:dyDescent="0.25"/>
    <row r="6" spans="1:109" s="1" customFormat="1" x14ac:dyDescent="0.25"/>
    <row r="7" spans="1:109" s="1" customFormat="1" x14ac:dyDescent="0.25"/>
    <row r="8" spans="1:109" s="1" customFormat="1" x14ac:dyDescent="0.25"/>
    <row r="9" spans="1:109" s="1" customFormat="1" x14ac:dyDescent="0.25">
      <c r="A9" s="25" t="s">
        <v>36</v>
      </c>
      <c r="Q9" s="1" t="str">
        <f>'1.TabCustomerMainData'!AQ8</f>
        <v>app2</v>
      </c>
    </row>
    <row r="10" spans="1:109" s="1" customFormat="1" x14ac:dyDescent="0.25">
      <c r="A10" s="25" t="s">
        <v>43</v>
      </c>
      <c r="B10" s="25" t="str">
        <f>'1.TabCustomerMainData'!$H$10</f>
        <v>No</v>
      </c>
      <c r="C10" s="25" t="str">
        <f>'1.TabCustomerMainData'!$H$10</f>
        <v>No</v>
      </c>
      <c r="D10" s="25" t="str">
        <f>'1.TabCustomerMainData'!$H$10</f>
        <v>No</v>
      </c>
      <c r="E10" s="25" t="str">
        <f>'1.TabCustomerMainData'!$H$10</f>
        <v>No</v>
      </c>
      <c r="F10" s="25" t="str">
        <f>'1.TabCustomerMainData'!$H$10</f>
        <v>No</v>
      </c>
      <c r="G10" s="25" t="str">
        <f>'1.TabCustomerMainData'!$H$10</f>
        <v>No</v>
      </c>
      <c r="H10" s="25" t="str">
        <f>'1.TabCustomerMainData'!$H$10</f>
        <v>No</v>
      </c>
      <c r="I10" s="25" t="str">
        <f>'1.TabCustomerMainData'!$H$10</f>
        <v>No</v>
      </c>
      <c r="J10" s="25" t="str">
        <f>'1.TabCustomerMainData'!$H$10</f>
        <v>No</v>
      </c>
      <c r="K10" s="25" t="str">
        <f>'1.TabCustomerMainData'!$H$10</f>
        <v>No</v>
      </c>
      <c r="L10" s="25" t="str">
        <f>'1.TabCustomerMainData'!$H$10</f>
        <v>No</v>
      </c>
      <c r="M10" s="25" t="str">
        <f>'1.TabCustomerMainData'!$H$10</f>
        <v>No</v>
      </c>
      <c r="N10" s="25" t="str">
        <f>'1.TabCustomerMainData'!$H$10</f>
        <v>No</v>
      </c>
      <c r="O10" s="25" t="str">
        <f>'1.TabCustomerMainData'!$H$10</f>
        <v>No</v>
      </c>
      <c r="P10" s="25" t="str">
        <f>'1.TabCustomerMainData'!$H$10</f>
        <v>No</v>
      </c>
      <c r="Q10" s="25" t="str">
        <f>'1.TabCustomerMainData'!$H$10</f>
        <v>No</v>
      </c>
    </row>
    <row r="11" spans="1:109" s="87" customFormat="1" x14ac:dyDescent="0.25">
      <c r="B11" s="85"/>
      <c r="C11" s="85"/>
      <c r="D11" s="85"/>
      <c r="E11" s="85"/>
      <c r="F11" s="85"/>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c r="AG11" s="85"/>
      <c r="AH11" s="85"/>
    </row>
    <row r="12" spans="1:109" s="42" customFormat="1" x14ac:dyDescent="0.25">
      <c r="A12" s="62" t="s">
        <v>47</v>
      </c>
      <c r="B12" s="42" t="str">
        <f>'1.TabCustomerMainData'!I$13</f>
        <v>app1</v>
      </c>
      <c r="C12" s="42" t="str">
        <f>'1.TabCustomerMainData'!I$13</f>
        <v>app1</v>
      </c>
      <c r="D12" s="42" t="str">
        <f>'1.TabCustomerMainData'!I$13</f>
        <v>app1</v>
      </c>
      <c r="E12" s="42" t="str">
        <f>'1.TabCustomerMainData'!I$13</f>
        <v>app1</v>
      </c>
      <c r="F12" s="42" t="str">
        <f>'1.TabCustomerMainData'!I$13</f>
        <v>app1</v>
      </c>
      <c r="G12" s="42" t="str">
        <f>'1.TabCustomerMainData'!I$13</f>
        <v>app1</v>
      </c>
      <c r="H12" s="42" t="str">
        <f>'1.TabCustomerMainData'!I$13</f>
        <v>app1</v>
      </c>
      <c r="I12" s="42" t="str">
        <f>'1.TabCustomerMainData'!I$13</f>
        <v>app1</v>
      </c>
      <c r="J12" s="42" t="str">
        <f>'1.TabCustomerMainData'!I$13</f>
        <v>app1</v>
      </c>
      <c r="K12" s="42" t="str">
        <f>'1.TabCustomerMainData'!$AG$13</f>
        <v>app2</v>
      </c>
      <c r="L12" s="42" t="str">
        <f>'1.TabCustomerMainData'!$AI$13</f>
        <v>app4</v>
      </c>
      <c r="M12" s="42" t="str">
        <f>'1.TabCustomerMainData'!$AJ$13</f>
        <v>app5</v>
      </c>
      <c r="N12" s="42" t="str">
        <f>'1.TabCustomerMainData'!$AK$13</f>
        <v>app6</v>
      </c>
      <c r="O12" s="42" t="str">
        <f>'1.TabCustomerMainData'!$AK$13</f>
        <v>app6</v>
      </c>
      <c r="P12" s="42" t="str">
        <f>'1.TabCustomerMainData'!$AL$13</f>
        <v>app7</v>
      </c>
      <c r="Q12" s="42" t="str">
        <f>'1.TabCustomerMainData'!$AQ$13</f>
        <v>app2</v>
      </c>
    </row>
    <row r="13" spans="1:109" s="39" customFormat="1" x14ac:dyDescent="0.25">
      <c r="A13" s="51" t="s">
        <v>55</v>
      </c>
      <c r="B13" s="39" t="s">
        <v>56</v>
      </c>
      <c r="C13" s="39" t="s">
        <v>56</v>
      </c>
      <c r="D13" s="39" t="s">
        <v>56</v>
      </c>
      <c r="E13" s="39" t="s">
        <v>56</v>
      </c>
      <c r="F13" s="39" t="s">
        <v>56</v>
      </c>
      <c r="G13" s="39" t="s">
        <v>56</v>
      </c>
      <c r="H13" s="39" t="s">
        <v>56</v>
      </c>
      <c r="I13" s="39" t="s">
        <v>56</v>
      </c>
      <c r="J13" s="39" t="s">
        <v>56</v>
      </c>
      <c r="K13" s="39" t="s">
        <v>56</v>
      </c>
      <c r="L13" s="39" t="s">
        <v>56</v>
      </c>
      <c r="M13" s="39" t="s">
        <v>56</v>
      </c>
      <c r="N13" s="39" t="s">
        <v>56</v>
      </c>
      <c r="O13" s="39" t="s">
        <v>57</v>
      </c>
      <c r="P13" s="39" t="s">
        <v>56</v>
      </c>
      <c r="Q13" s="39" t="s">
        <v>56</v>
      </c>
    </row>
    <row r="14" spans="1:109" s="64" customFormat="1" x14ac:dyDescent="0.25">
      <c r="A14" s="64" t="s">
        <v>140</v>
      </c>
    </row>
    <row r="15" spans="1:109" s="40" customFormat="1" x14ac:dyDescent="0.25">
      <c r="A15" s="52" t="s">
        <v>59</v>
      </c>
      <c r="B15" s="41" t="s">
        <v>141</v>
      </c>
      <c r="C15" s="41" t="s">
        <v>141</v>
      </c>
      <c r="D15" s="41" t="s">
        <v>141</v>
      </c>
      <c r="E15" s="41" t="s">
        <v>141</v>
      </c>
      <c r="F15" s="41" t="s">
        <v>141</v>
      </c>
      <c r="G15" s="41" t="s">
        <v>141</v>
      </c>
      <c r="H15" s="41" t="s">
        <v>141</v>
      </c>
      <c r="I15" s="41" t="s">
        <v>141</v>
      </c>
      <c r="J15" s="41" t="s">
        <v>141</v>
      </c>
      <c r="K15" s="41"/>
      <c r="L15" s="39"/>
      <c r="M15" s="39"/>
      <c r="N15" s="39"/>
      <c r="O15" s="39" t="s">
        <v>142</v>
      </c>
      <c r="P15" s="39"/>
      <c r="Q15" s="41"/>
      <c r="R15" s="41"/>
      <c r="S15" s="41"/>
      <c r="T15" s="39"/>
      <c r="U15" s="39"/>
      <c r="V15" s="39"/>
      <c r="W15" s="39"/>
      <c r="X15" s="39"/>
      <c r="Y15" s="39"/>
      <c r="Z15" s="39"/>
      <c r="AA15" s="39"/>
      <c r="AB15" s="39"/>
      <c r="AC15" s="39"/>
      <c r="AD15" s="39"/>
      <c r="AE15" s="39"/>
      <c r="AF15" s="39"/>
      <c r="AG15" s="39"/>
      <c r="AH15" s="39"/>
    </row>
    <row r="16" spans="1:109" s="40" customFormat="1" x14ac:dyDescent="0.25">
      <c r="A16" s="52" t="s">
        <v>62</v>
      </c>
      <c r="B16" s="39" t="s">
        <v>143</v>
      </c>
      <c r="C16" s="39" t="s">
        <v>143</v>
      </c>
      <c r="D16" s="39" t="s">
        <v>143</v>
      </c>
      <c r="E16" s="39" t="s">
        <v>143</v>
      </c>
      <c r="F16" s="39" t="s">
        <v>143</v>
      </c>
      <c r="G16" s="39" t="s">
        <v>143</v>
      </c>
      <c r="H16" s="39" t="s">
        <v>143</v>
      </c>
      <c r="I16" s="39" t="s">
        <v>143</v>
      </c>
      <c r="J16" s="39" t="s">
        <v>143</v>
      </c>
      <c r="K16" s="39"/>
      <c r="L16" s="39"/>
      <c r="M16" s="39"/>
      <c r="N16" s="39"/>
      <c r="O16" s="39" t="s">
        <v>144</v>
      </c>
      <c r="P16" s="39"/>
      <c r="Q16" s="39"/>
      <c r="R16" s="39"/>
      <c r="S16" s="39"/>
      <c r="T16" s="39"/>
      <c r="U16" s="39"/>
      <c r="V16" s="39"/>
      <c r="W16" s="39"/>
      <c r="X16" s="39"/>
      <c r="Y16" s="39"/>
      <c r="Z16" s="39"/>
      <c r="AA16" s="39"/>
      <c r="AB16" s="39"/>
      <c r="AC16" s="39"/>
      <c r="AD16" s="39"/>
      <c r="AE16" s="39"/>
      <c r="AF16" s="39"/>
      <c r="AG16" s="39"/>
      <c r="AH16" s="39"/>
    </row>
    <row r="17" spans="1:109" s="40" customFormat="1" x14ac:dyDescent="0.25">
      <c r="A17" s="52" t="s">
        <v>65</v>
      </c>
      <c r="B17" s="41" t="s">
        <v>145</v>
      </c>
      <c r="C17" s="41" t="s">
        <v>145</v>
      </c>
      <c r="D17" s="41" t="s">
        <v>145</v>
      </c>
      <c r="E17" s="41" t="s">
        <v>145</v>
      </c>
      <c r="F17" s="41" t="s">
        <v>145</v>
      </c>
      <c r="G17" s="41" t="s">
        <v>145</v>
      </c>
      <c r="H17" s="41" t="s">
        <v>145</v>
      </c>
      <c r="I17" s="41" t="s">
        <v>145</v>
      </c>
      <c r="J17" s="41" t="s">
        <v>145</v>
      </c>
      <c r="K17" s="41"/>
      <c r="L17" s="41"/>
      <c r="M17" s="41"/>
      <c r="N17" s="41"/>
      <c r="O17" s="41" t="s">
        <v>146</v>
      </c>
      <c r="P17" s="41"/>
      <c r="Q17" s="41"/>
      <c r="R17" s="41"/>
      <c r="S17" s="41"/>
      <c r="T17" s="41"/>
      <c r="U17" s="41"/>
      <c r="V17" s="41"/>
      <c r="W17" s="41"/>
      <c r="X17" s="41"/>
      <c r="Y17" s="41"/>
      <c r="Z17" s="41"/>
      <c r="AA17" s="41"/>
      <c r="AB17" s="41"/>
      <c r="AC17" s="41"/>
      <c r="AD17" s="41"/>
      <c r="AE17" s="41"/>
      <c r="AF17" s="41"/>
      <c r="AG17" s="41"/>
      <c r="AH17" s="41"/>
    </row>
    <row r="18" spans="1:109" s="38" customFormat="1" x14ac:dyDescent="0.25">
      <c r="A18" s="65" t="s">
        <v>147</v>
      </c>
      <c r="B18" s="38" t="s">
        <v>148</v>
      </c>
      <c r="C18" s="38" t="s">
        <v>148</v>
      </c>
      <c r="D18" s="38" t="s">
        <v>148</v>
      </c>
      <c r="E18" s="38" t="s">
        <v>148</v>
      </c>
      <c r="F18" s="38" t="s">
        <v>148</v>
      </c>
      <c r="G18" s="38" t="s">
        <v>148</v>
      </c>
      <c r="H18" s="38" t="s">
        <v>148</v>
      </c>
      <c r="I18" s="38" t="s">
        <v>148</v>
      </c>
      <c r="J18" s="38" t="s">
        <v>148</v>
      </c>
      <c r="K18" s="38" t="s">
        <v>149</v>
      </c>
      <c r="L18" s="38" t="s">
        <v>149</v>
      </c>
      <c r="M18" s="38" t="s">
        <v>150</v>
      </c>
      <c r="N18" s="38" t="s">
        <v>148</v>
      </c>
      <c r="O18" s="38" t="s">
        <v>149</v>
      </c>
      <c r="P18" s="38" t="s">
        <v>149</v>
      </c>
      <c r="Q18" s="38" t="s">
        <v>149</v>
      </c>
    </row>
    <row r="19" spans="1:109" s="1" customFormat="1" x14ac:dyDescent="0.25">
      <c r="A19" s="48" t="s">
        <v>151</v>
      </c>
      <c r="B19"/>
      <c r="C19" t="s">
        <v>3757</v>
      </c>
      <c r="D19" t="s">
        <v>3757</v>
      </c>
      <c r="E19" t="s">
        <v>3757</v>
      </c>
      <c r="F19" t="s">
        <v>3757</v>
      </c>
      <c r="G19" t="s">
        <v>3757</v>
      </c>
      <c r="H19" t="s">
        <v>3757</v>
      </c>
      <c r="I19" t="s">
        <v>63</v>
      </c>
      <c r="J19" t="s">
        <v>152</v>
      </c>
      <c r="K19" t="s">
        <v>153</v>
      </c>
      <c r="L19" t="s">
        <v>153</v>
      </c>
      <c r="M19" t="s">
        <v>153</v>
      </c>
      <c r="N19" t="s">
        <v>154</v>
      </c>
      <c r="O19" t="s">
        <v>153</v>
      </c>
      <c r="P19" t="s">
        <v>69</v>
      </c>
      <c r="Q19" t="s">
        <v>153</v>
      </c>
      <c r="R19"/>
      <c r="S19"/>
    </row>
    <row r="20" spans="1:109" s="1" customFormat="1" x14ac:dyDescent="0.25">
      <c r="A20" s="48" t="s">
        <v>72</v>
      </c>
      <c r="B20" s="2"/>
      <c r="C20" s="2" t="s">
        <v>155</v>
      </c>
      <c r="D20" s="2" t="s">
        <v>155</v>
      </c>
      <c r="E20" s="2" t="s">
        <v>155</v>
      </c>
      <c r="F20" s="2" t="s">
        <v>155</v>
      </c>
      <c r="G20" s="2" t="s">
        <v>155</v>
      </c>
      <c r="H20" s="2" t="s">
        <v>155</v>
      </c>
      <c r="I20" s="2" t="s">
        <v>155</v>
      </c>
      <c r="J20" s="2" t="s">
        <v>155</v>
      </c>
      <c r="K20" s="2" t="s">
        <v>156</v>
      </c>
      <c r="L20" s="2" t="s">
        <v>156</v>
      </c>
      <c r="M20" s="2" t="s">
        <v>156</v>
      </c>
      <c r="N20" s="2" t="s">
        <v>156</v>
      </c>
      <c r="O20" s="2" t="s">
        <v>156</v>
      </c>
      <c r="P20" s="2" t="s">
        <v>156</v>
      </c>
      <c r="Q20" s="2" t="s">
        <v>156</v>
      </c>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row>
    <row r="21" spans="1:109" s="1" customFormat="1" x14ac:dyDescent="0.25">
      <c r="A21" s="48" t="s">
        <v>75</v>
      </c>
      <c r="B21"/>
      <c r="C21" t="s">
        <v>76</v>
      </c>
      <c r="D21" t="s">
        <v>76</v>
      </c>
      <c r="E21" t="s">
        <v>76</v>
      </c>
      <c r="F21" t="s">
        <v>76</v>
      </c>
      <c r="G21" t="s">
        <v>76</v>
      </c>
      <c r="H21" t="s">
        <v>76</v>
      </c>
      <c r="I21" t="s">
        <v>76</v>
      </c>
      <c r="J21" t="s">
        <v>76</v>
      </c>
      <c r="K21" t="s">
        <v>76</v>
      </c>
      <c r="L21" t="s">
        <v>76</v>
      </c>
      <c r="M21" t="s">
        <v>76</v>
      </c>
      <c r="N21" t="s">
        <v>76</v>
      </c>
      <c r="O21" t="s">
        <v>76</v>
      </c>
      <c r="P21" t="s">
        <v>76</v>
      </c>
      <c r="Q21" t="s">
        <v>76</v>
      </c>
      <c r="R21"/>
      <c r="S21"/>
    </row>
    <row r="22" spans="1:109" s="1" customFormat="1" x14ac:dyDescent="0.25">
      <c r="A22" s="1" t="s">
        <v>157</v>
      </c>
      <c r="B22" s="60"/>
      <c r="C22" s="60"/>
      <c r="D22" s="60"/>
      <c r="E22" s="60"/>
      <c r="F22" s="60"/>
      <c r="G22" s="60"/>
      <c r="H22" s="60"/>
      <c r="I22" s="60" t="s">
        <v>3763</v>
      </c>
      <c r="J22" s="60" t="s">
        <v>3763</v>
      </c>
      <c r="K22" s="60"/>
      <c r="L22" s="60"/>
      <c r="M22" s="60"/>
      <c r="N22" s="60"/>
      <c r="O22" s="60"/>
      <c r="P22" s="60"/>
      <c r="Q22" s="60"/>
      <c r="R22" s="59"/>
      <c r="S22" s="59"/>
      <c r="T22" s="59"/>
      <c r="U22" s="59"/>
      <c r="V22" s="59"/>
      <c r="W22" s="59"/>
      <c r="X22" s="59"/>
      <c r="Y22" s="59"/>
      <c r="Z22" s="59"/>
      <c r="AA22" s="59"/>
      <c r="AB22" s="59"/>
      <c r="AC22" s="59"/>
      <c r="AD22" s="59"/>
      <c r="AE22" s="59"/>
      <c r="AF22" s="59"/>
      <c r="AG22" s="59"/>
      <c r="AH22" s="59"/>
    </row>
    <row r="23" spans="1:109" s="1" customFormat="1" x14ac:dyDescent="0.25">
      <c r="A23" s="48" t="s">
        <v>78</v>
      </c>
      <c r="C23" s="1" t="s">
        <v>79</v>
      </c>
      <c r="D23" s="1" t="s">
        <v>79</v>
      </c>
      <c r="E23" s="1" t="s">
        <v>79</v>
      </c>
      <c r="F23" s="1" t="s">
        <v>79</v>
      </c>
      <c r="G23" s="1" t="s">
        <v>79</v>
      </c>
      <c r="H23" s="1" t="s">
        <v>79</v>
      </c>
      <c r="I23" s="1" t="s">
        <v>79</v>
      </c>
      <c r="J23" s="1" t="s">
        <v>79</v>
      </c>
      <c r="K23" s="1" t="s">
        <v>80</v>
      </c>
      <c r="L23" s="1" t="s">
        <v>80</v>
      </c>
      <c r="M23" s="1" t="s">
        <v>80</v>
      </c>
      <c r="N23" s="1" t="s">
        <v>80</v>
      </c>
      <c r="O23" s="1" t="s">
        <v>80</v>
      </c>
      <c r="P23" s="1" t="s">
        <v>80</v>
      </c>
      <c r="Q23" s="1" t="s">
        <v>80</v>
      </c>
    </row>
    <row r="24" spans="1:109" s="1" customFormat="1" x14ac:dyDescent="0.25">
      <c r="A24" s="48" t="s">
        <v>81</v>
      </c>
      <c r="B24" s="2"/>
      <c r="C24" s="2" t="s">
        <v>158</v>
      </c>
      <c r="D24" s="2" t="s">
        <v>158</v>
      </c>
      <c r="E24" s="2" t="s">
        <v>158</v>
      </c>
      <c r="F24" s="2" t="s">
        <v>158</v>
      </c>
      <c r="G24" s="2" t="s">
        <v>158</v>
      </c>
      <c r="H24" s="2" t="s">
        <v>158</v>
      </c>
      <c r="I24" s="2" t="s">
        <v>158</v>
      </c>
      <c r="J24" s="2" t="s">
        <v>158</v>
      </c>
      <c r="K24" s="2" t="s">
        <v>159</v>
      </c>
      <c r="L24" s="2" t="s">
        <v>159</v>
      </c>
      <c r="M24" s="2" t="s">
        <v>159</v>
      </c>
      <c r="N24" s="2" t="s">
        <v>159</v>
      </c>
      <c r="O24" s="2" t="s">
        <v>159</v>
      </c>
      <c r="P24" s="2" t="s">
        <v>159</v>
      </c>
      <c r="Q24" s="2" t="s">
        <v>159</v>
      </c>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row>
    <row r="25" spans="1:109" s="1" customFormat="1" x14ac:dyDescent="0.25">
      <c r="A25" s="47" t="s">
        <v>84</v>
      </c>
      <c r="C25" s="1" t="s">
        <v>85</v>
      </c>
      <c r="D25" s="1" t="s">
        <v>85</v>
      </c>
      <c r="E25" s="1" t="s">
        <v>85</v>
      </c>
      <c r="F25" s="1" t="s">
        <v>85</v>
      </c>
      <c r="G25" s="1" t="s">
        <v>85</v>
      </c>
      <c r="H25" s="1" t="s">
        <v>85</v>
      </c>
      <c r="I25" s="1" t="s">
        <v>85</v>
      </c>
      <c r="J25" s="1" t="s">
        <v>85</v>
      </c>
      <c r="K25" s="1" t="s">
        <v>85</v>
      </c>
      <c r="L25" s="1" t="s">
        <v>85</v>
      </c>
      <c r="M25" s="1" t="s">
        <v>86</v>
      </c>
      <c r="N25" s="1" t="s">
        <v>87</v>
      </c>
      <c r="O25" s="1" t="s">
        <v>87</v>
      </c>
      <c r="P25" s="1" t="s">
        <v>88</v>
      </c>
      <c r="Q25" s="1" t="s">
        <v>85</v>
      </c>
    </row>
    <row r="26" spans="1:109" s="1" customFormat="1" x14ac:dyDescent="0.25">
      <c r="A26" s="50" t="s">
        <v>160</v>
      </c>
      <c r="B26" s="1" t="str">
        <f>IF(B$25="Employee",VLOOKUP(B27,Master!$A:$B,2,FALSE),IF(B$25="Professional",VLOOKUP(B27,Master!$DG:$DH,2,FALSE),IF(B$25="Non Professional",VLOOKUP(B27,Master!$DJ:$DK,2,FALSE),IF(B$25="Small Medium Enterprise",VLOOKUP(B27,Master!$DM:$DN,2,FALSE),VLOOKUP(B27,Master!$DP:$DQ,2,FALSE)))))</f>
        <v>EMP0008</v>
      </c>
      <c r="C26" s="1" t="str">
        <f>IF(C$25="Employee",VLOOKUP(C27,Master!$A:$B,2,FALSE),IF(C$25="Professional",VLOOKUP(C27,Master!$DG:$DH,2,FALSE),IF(C$25="Non Professional",VLOOKUP(C27,Master!$DJ:$DK,2,FALSE),IF(C$25="Small Medium Enterprise",VLOOKUP(C27,Master!$DM:$DN,2,FALSE),VLOOKUP(C27,Master!$DP:$DQ,2,FALSE)))))</f>
        <v>EMP0008</v>
      </c>
      <c r="D26" s="1" t="str">
        <f>IF(D$25="Employee",VLOOKUP(D27,Master!$A:$B,2,FALSE),IF(D$25="Professional",VLOOKUP(D27,Master!$DG:$DH,2,FALSE),IF(D$25="Non Professional",VLOOKUP(D27,Master!$DJ:$DK,2,FALSE),IF(D$25="Small Medium Enterprise",VLOOKUP(D27,Master!$DM:$DN,2,FALSE),VLOOKUP(D27,Master!$DP:$DQ,2,FALSE)))))</f>
        <v>EMP0008</v>
      </c>
      <c r="E26" s="1" t="str">
        <f>IF(E$25="Employee",VLOOKUP(E27,Master!$A:$B,2,FALSE),IF(E$25="Professional",VLOOKUP(E27,Master!$DG:$DH,2,FALSE),IF(E$25="Non Professional",VLOOKUP(E27,Master!$DJ:$DK,2,FALSE),IF(E$25="Small Medium Enterprise",VLOOKUP(E27,Master!$DM:$DN,2,FALSE),VLOOKUP(E27,Master!$DP:$DQ,2,FALSE)))))</f>
        <v>EMP0008</v>
      </c>
      <c r="F26" s="1" t="str">
        <f>IF(F$25="Employee",VLOOKUP(F27,Master!$A:$B,2,FALSE),IF(F$25="Professional",VLOOKUP(F27,Master!$DG:$DH,2,FALSE),IF(F$25="Non Professional",VLOOKUP(F27,Master!$DJ:$DK,2,FALSE),IF(F$25="Small Medium Enterprise",VLOOKUP(F27,Master!$DM:$DN,2,FALSE),VLOOKUP(F27,Master!$DP:$DQ,2,FALSE)))))</f>
        <v>EMP0008</v>
      </c>
      <c r="G26" s="1" t="str">
        <f>IF(G$25="Employee",VLOOKUP(G27,Master!$A:$B,2,FALSE),IF(G$25="Professional",VLOOKUP(G27,Master!$DG:$DH,2,FALSE),IF(G$25="Non Professional",VLOOKUP(G27,Master!$DJ:$DK,2,FALSE),IF(G$25="Small Medium Enterprise",VLOOKUP(G27,Master!$DM:$DN,2,FALSE),VLOOKUP(G27,Master!$DP:$DQ,2,FALSE)))))</f>
        <v>EMP0008</v>
      </c>
      <c r="H26" s="1" t="str">
        <f>IF(H$25="Employee",VLOOKUP(H27,Master!$A:$B,2,FALSE),IF(H$25="Professional",VLOOKUP(H27,Master!$DG:$DH,2,FALSE),IF(H$25="Non Professional",VLOOKUP(H27,Master!$DJ:$DK,2,FALSE),IF(H$25="Small Medium Enterprise",VLOOKUP(H27,Master!$DM:$DN,2,FALSE),VLOOKUP(H27,Master!$DP:$DQ,2,FALSE)))))</f>
        <v>EMP0008</v>
      </c>
      <c r="I26" s="1" t="str">
        <f>IF(I$25="Employee",VLOOKUP(I27,Master!$A:$B,2,FALSE),IF(I$25="Professional",VLOOKUP(I27,Master!$DG:$DH,2,FALSE),IF(I$25="Non Professional",VLOOKUP(I27,Master!$DJ:$DK,2,FALSE),IF(I$25="Small Medium Enterprise",VLOOKUP(I27,Master!$DM:$DN,2,FALSE),VLOOKUP(I27,Master!$DP:$DQ,2,FALSE)))))</f>
        <v>EMP0008</v>
      </c>
      <c r="J26" s="1" t="str">
        <f>IF(J$25="Employee",VLOOKUP(J27,Master!$A:$B,2,FALSE),IF(J$25="Professional",VLOOKUP(J27,Master!$DG:$DH,2,FALSE),IF(J$25="Non Professional",VLOOKUP(J27,Master!$DJ:$DK,2,FALSE),IF(J$25="Small Medium Enterprise",VLOOKUP(J27,Master!$DM:$DN,2,FALSE),VLOOKUP(J27,Master!$DP:$DQ,2,FALSE)))))</f>
        <v>EMP0008</v>
      </c>
      <c r="K26" s="1" t="str">
        <f>IF(K$25="Employee",VLOOKUP(K27,Master!$A:$B,2,FALSE),IF(K$25="Professional",VLOOKUP(K27,Master!$DG:$DH,2,FALSE),IF(K$25="Non Professional",VLOOKUP(K27,Master!$DJ:$DK,2,FALSE),IF(K$25="Small Medium Enterprise",VLOOKUP(K27,Master!$DM:$DN,2,FALSE),VLOOKUP(K27,Master!$DP:$DQ,2,FALSE)))))</f>
        <v>EMP0012</v>
      </c>
      <c r="L26" s="1" t="str">
        <f>IF(L$25="Employee",VLOOKUP(L27,Master!$A:$B,2,FALSE),IF(L$25="Professional",VLOOKUP(L27,Master!$DG:$DH,2,FALSE),IF(L$25="Non Professional",VLOOKUP(L27,Master!$DJ:$DK,2,FALSE),IF(L$25="Small Medium Enterprise",VLOOKUP(L27,Master!$DM:$DN,2,FALSE),VLOOKUP(L27,Master!$DP:$DQ,2,FALSE)))))</f>
        <v>EMP0012</v>
      </c>
      <c r="M26" s="1" t="e">
        <f>IF(M$25="Employee",VLOOKUP(M27,Master!$A:$B,2,FALSE),IF(M$25="Professional",VLOOKUP(M27,Master!$DG:$DH,2,FALSE),IF(M$25="Non Professional",VLOOKUP(M27,Master!$DJ:$DK,2,FALSE),IF(M$25="Small Medium Enterprise",VLOOKUP(M27,Master!$DM:$DN,2,FALSE),VLOOKUP(M27,Master!$DP:$DQ,2,FALSE)))))</f>
        <v>#N/A</v>
      </c>
      <c r="N26" s="1" t="str">
        <f>IF(N$25="Employee",VLOOKUP(N27,Master!$A:$B,2,FALSE),IF(N$25="Professional",VLOOKUP(N27,Master!$DG:$DH,2,FALSE),IF(N$25="Non Professional",VLOOKUP(N27,Master!$DJ:$DK,2,FALSE),IF(N$25="Small Medium Enterprise",VLOOKUP(N27,Master!$DM:$DN,2,FALSE),VLOOKUP(N27,Master!$DP:$DQ,2,FALSE)))))</f>
        <v>CLG_STD</v>
      </c>
      <c r="O26" s="1" t="str">
        <f>IF(O$25="Employee",VLOOKUP(O27,Master!$A:$B,2,FALSE),IF(O$25="Professional",VLOOKUP(O27,Master!$DG:$DH,2,FALSE),IF(O$25="Non Professional",VLOOKUP(O27,Master!$DJ:$DK,2,FALSE),IF(O$25="Small Medium Enterprise",VLOOKUP(O27,Master!$DM:$DN,2,FALSE),VLOOKUP(O27,Master!$DP:$DQ,2,FALSE)))))</f>
        <v>CLG_STD</v>
      </c>
      <c r="P26" s="1" t="str">
        <f>IF(P$25="Employee",VLOOKUP(P27,Master!$A:$B,2,FALSE),IF(P$25="Professional",VLOOKUP(P27,Master!$DG:$DH,2,FALSE),IF(P$25="Non Professional",VLOOKUP(P27,Master!$DJ:$DK,2,FALSE),IF(P$25="Small Medium Enterprise",VLOOKUP(P27,Master!$DM:$DN,2,FALSE),VLOOKUP(P27,Master!$DP:$DQ,2,FALSE)))))</f>
        <v>prof001</v>
      </c>
      <c r="Q26" s="1" t="str">
        <f>IF(Q$25="Employee",VLOOKUP(Q27,Master!$A:$B,2,FALSE),IF(Q$25="Professional",VLOOKUP(Q27,Master!$DG:$DH,2,FALSE),IF(Q$25="Non Professional",VLOOKUP(Q27,Master!$DJ:$DK,2,FALSE),IF(Q$25="Small Medium Enterprise",VLOOKUP(Q27,Master!$DM:$DN,2,FALSE),VLOOKUP(Q27,Master!$DP:$DQ,2,FALSE)))))</f>
        <v>EMP0012</v>
      </c>
    </row>
    <row r="27" spans="1:109" s="1" customFormat="1" x14ac:dyDescent="0.25">
      <c r="A27" s="1" t="s">
        <v>161</v>
      </c>
      <c r="B27" s="1" t="s">
        <v>162</v>
      </c>
      <c r="C27" s="1" t="s">
        <v>162</v>
      </c>
      <c r="D27" s="1" t="s">
        <v>162</v>
      </c>
      <c r="E27" s="1" t="s">
        <v>162</v>
      </c>
      <c r="F27" s="1" t="s">
        <v>162</v>
      </c>
      <c r="G27" s="1" t="s">
        <v>162</v>
      </c>
      <c r="H27" s="1" t="s">
        <v>162</v>
      </c>
      <c r="I27" s="1" t="s">
        <v>162</v>
      </c>
      <c r="J27" s="1" t="s">
        <v>162</v>
      </c>
      <c r="K27" s="1" t="s">
        <v>163</v>
      </c>
      <c r="L27" s="1" t="s">
        <v>163</v>
      </c>
      <c r="M27" s="1" t="s">
        <v>163</v>
      </c>
      <c r="N27" s="1" t="s">
        <v>164</v>
      </c>
      <c r="O27" s="1" t="s">
        <v>164</v>
      </c>
      <c r="P27" s="1" t="s">
        <v>165</v>
      </c>
      <c r="Q27" s="1" t="s">
        <v>163</v>
      </c>
    </row>
    <row r="28" spans="1:109" s="1" customFormat="1" x14ac:dyDescent="0.25">
      <c r="A28" s="1" t="s">
        <v>166</v>
      </c>
      <c r="B28" s="59"/>
      <c r="C28" s="59"/>
      <c r="D28" s="59"/>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row>
    <row r="29" spans="1:109" s="1" customFormat="1" x14ac:dyDescent="0.25">
      <c r="A29" s="48" t="s">
        <v>89</v>
      </c>
      <c r="C29" s="1" t="s">
        <v>167</v>
      </c>
      <c r="D29" s="1" t="s">
        <v>167</v>
      </c>
      <c r="E29" s="1" t="s">
        <v>167</v>
      </c>
      <c r="F29" s="1" t="s">
        <v>167</v>
      </c>
      <c r="G29" s="1" t="s">
        <v>167</v>
      </c>
      <c r="H29" s="1" t="s">
        <v>167</v>
      </c>
      <c r="I29" s="1" t="s">
        <v>167</v>
      </c>
      <c r="J29" s="1" t="s">
        <v>167</v>
      </c>
      <c r="K29" s="1" t="s">
        <v>90</v>
      </c>
      <c r="L29" s="1" t="s">
        <v>90</v>
      </c>
      <c r="M29" s="1" t="s">
        <v>90</v>
      </c>
      <c r="N29" s="1" t="s">
        <v>90</v>
      </c>
      <c r="O29" s="1" t="s">
        <v>90</v>
      </c>
      <c r="P29" s="1" t="s">
        <v>90</v>
      </c>
      <c r="Q29" s="1" t="s">
        <v>90</v>
      </c>
    </row>
    <row r="30" spans="1:109" s="1" customFormat="1" x14ac:dyDescent="0.25">
      <c r="A30" s="48" t="s">
        <v>168</v>
      </c>
      <c r="B30" s="107"/>
      <c r="C30" s="107" t="s">
        <v>169</v>
      </c>
      <c r="D30" s="107" t="s">
        <v>169</v>
      </c>
      <c r="E30" s="107" t="s">
        <v>169</v>
      </c>
      <c r="F30" s="107" t="s">
        <v>169</v>
      </c>
      <c r="G30" s="107" t="s">
        <v>169</v>
      </c>
      <c r="H30" s="107" t="s">
        <v>169</v>
      </c>
      <c r="I30" s="107" t="s">
        <v>169</v>
      </c>
      <c r="J30" s="107" t="s">
        <v>169</v>
      </c>
      <c r="K30" s="107" t="s">
        <v>170</v>
      </c>
      <c r="L30" s="107" t="s">
        <v>170</v>
      </c>
      <c r="M30" s="107" t="s">
        <v>170</v>
      </c>
      <c r="N30" s="107" t="s">
        <v>171</v>
      </c>
      <c r="O30" s="107" t="s">
        <v>170</v>
      </c>
      <c r="P30" s="107" t="s">
        <v>172</v>
      </c>
      <c r="Q30" s="107" t="s">
        <v>170</v>
      </c>
      <c r="R30"/>
      <c r="S30"/>
      <c r="T30" s="60"/>
      <c r="U30" s="60"/>
      <c r="V30" s="60"/>
      <c r="W30" s="60"/>
      <c r="X30" s="60"/>
      <c r="Y30" s="60"/>
      <c r="Z30" s="60"/>
      <c r="AA30" s="60"/>
      <c r="AB30" s="60"/>
      <c r="AC30" s="60"/>
      <c r="AD30" s="60"/>
      <c r="AE30" s="60"/>
      <c r="AF30" s="60"/>
      <c r="AG30" s="60"/>
      <c r="AH30" s="60"/>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row>
    <row r="31" spans="1:109" s="1" customFormat="1" x14ac:dyDescent="0.25">
      <c r="A31" s="48" t="s">
        <v>96</v>
      </c>
      <c r="B31" s="4"/>
      <c r="C31" s="4" t="s">
        <v>173</v>
      </c>
      <c r="D31" s="4" t="s">
        <v>173</v>
      </c>
      <c r="E31" s="4" t="s">
        <v>173</v>
      </c>
      <c r="F31" s="4" t="s">
        <v>3760</v>
      </c>
      <c r="G31" s="4" t="s">
        <v>3761</v>
      </c>
      <c r="H31" s="4" t="s">
        <v>3762</v>
      </c>
      <c r="I31" s="4" t="s">
        <v>66</v>
      </c>
      <c r="J31" s="4" t="s">
        <v>173</v>
      </c>
      <c r="K31" s="4" t="s">
        <v>174</v>
      </c>
      <c r="L31" s="4" t="s">
        <v>174</v>
      </c>
      <c r="M31" s="4" t="s">
        <v>174</v>
      </c>
      <c r="N31" s="4" t="s">
        <v>175</v>
      </c>
      <c r="O31" s="4" t="s">
        <v>174</v>
      </c>
      <c r="P31" s="4" t="s">
        <v>176</v>
      </c>
      <c r="Q31" s="4" t="s">
        <v>174</v>
      </c>
      <c r="R31"/>
      <c r="S31"/>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row>
    <row r="32" spans="1:109" s="1" customFormat="1" x14ac:dyDescent="0.25">
      <c r="A32" s="1" t="s">
        <v>103</v>
      </c>
      <c r="B32" s="2" t="s">
        <v>177</v>
      </c>
      <c r="C32" s="2" t="s">
        <v>177</v>
      </c>
      <c r="D32" s="2" t="s">
        <v>177</v>
      </c>
      <c r="E32" s="2" t="s">
        <v>3759</v>
      </c>
      <c r="F32" s="2" t="s">
        <v>177</v>
      </c>
      <c r="G32" s="2" t="s">
        <v>177</v>
      </c>
      <c r="H32" s="2" t="s">
        <v>177</v>
      </c>
      <c r="I32" s="2" t="s">
        <v>177</v>
      </c>
      <c r="J32" s="2" t="s">
        <v>177</v>
      </c>
      <c r="K32" s="2" t="s">
        <v>178</v>
      </c>
      <c r="L32" s="2" t="s">
        <v>178</v>
      </c>
      <c r="M32" s="2" t="s">
        <v>178</v>
      </c>
      <c r="N32" s="2" t="s">
        <v>178</v>
      </c>
      <c r="O32" s="2" t="s">
        <v>178</v>
      </c>
      <c r="P32" s="2" t="s">
        <v>178</v>
      </c>
      <c r="Q32" s="2" t="s">
        <v>178</v>
      </c>
    </row>
    <row r="33" spans="1:109" s="1" customFormat="1" x14ac:dyDescent="0.25">
      <c r="A33" s="48" t="s">
        <v>107</v>
      </c>
      <c r="B33"/>
      <c r="C33" t="s">
        <v>179</v>
      </c>
      <c r="D33" t="s">
        <v>179</v>
      </c>
      <c r="E33" t="s">
        <v>179</v>
      </c>
      <c r="F33" t="s">
        <v>179</v>
      </c>
      <c r="G33" t="s">
        <v>179</v>
      </c>
      <c r="H33" t="s">
        <v>179</v>
      </c>
      <c r="I33" t="s">
        <v>179</v>
      </c>
      <c r="J33" t="s">
        <v>179</v>
      </c>
      <c r="K33" t="s">
        <v>180</v>
      </c>
      <c r="L33" t="s">
        <v>180</v>
      </c>
      <c r="M33" t="s">
        <v>180</v>
      </c>
      <c r="N33" t="s">
        <v>181</v>
      </c>
      <c r="O33" t="s">
        <v>180</v>
      </c>
      <c r="P33" t="s">
        <v>182</v>
      </c>
      <c r="Q33" t="s">
        <v>180</v>
      </c>
      <c r="R33"/>
      <c r="S33"/>
    </row>
    <row r="34" spans="1:109" s="1" customFormat="1" x14ac:dyDescent="0.25">
      <c r="A34" s="48" t="s">
        <v>112</v>
      </c>
      <c r="B34" s="3"/>
      <c r="C34" s="3"/>
      <c r="D34" s="3" t="s">
        <v>3758</v>
      </c>
      <c r="E34" s="3" t="s">
        <v>183</v>
      </c>
      <c r="F34" s="3" t="s">
        <v>183</v>
      </c>
      <c r="G34" s="3" t="s">
        <v>183</v>
      </c>
      <c r="H34" s="3" t="s">
        <v>183</v>
      </c>
      <c r="I34" s="3" t="s">
        <v>183</v>
      </c>
      <c r="J34" s="3" t="s">
        <v>183</v>
      </c>
      <c r="K34" s="3" t="s">
        <v>184</v>
      </c>
      <c r="L34" s="3" t="s">
        <v>184</v>
      </c>
      <c r="M34" s="3" t="s">
        <v>184</v>
      </c>
      <c r="N34" s="3" t="s">
        <v>184</v>
      </c>
      <c r="O34" s="3" t="s">
        <v>184</v>
      </c>
      <c r="P34" s="3" t="s">
        <v>184</v>
      </c>
      <c r="Q34" s="3" t="s">
        <v>184</v>
      </c>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row>
    <row r="35" spans="1:109" s="1" customFormat="1" x14ac:dyDescent="0.25">
      <c r="A35" s="1" t="s">
        <v>185</v>
      </c>
      <c r="B35" s="1" t="s">
        <v>186</v>
      </c>
      <c r="C35" s="1" t="s">
        <v>186</v>
      </c>
      <c r="D35" s="1" t="s">
        <v>186</v>
      </c>
      <c r="E35" s="1" t="s">
        <v>186</v>
      </c>
      <c r="F35" s="1" t="s">
        <v>186</v>
      </c>
      <c r="G35" s="1" t="s">
        <v>186</v>
      </c>
      <c r="H35" s="1" t="s">
        <v>186</v>
      </c>
      <c r="I35" s="1" t="s">
        <v>186</v>
      </c>
      <c r="J35" s="1" t="s">
        <v>186</v>
      </c>
      <c r="K35" s="1" t="s">
        <v>187</v>
      </c>
      <c r="L35" s="1" t="s">
        <v>187</v>
      </c>
      <c r="M35" s="1" t="s">
        <v>187</v>
      </c>
      <c r="N35" s="1" t="s">
        <v>187</v>
      </c>
      <c r="O35" s="1" t="s">
        <v>187</v>
      </c>
      <c r="P35" s="1" t="s">
        <v>187</v>
      </c>
      <c r="Q35" s="1" t="s">
        <v>187</v>
      </c>
    </row>
    <row r="36" spans="1:109" s="1" customFormat="1" x14ac:dyDescent="0.25">
      <c r="A36" s="50" t="s">
        <v>188</v>
      </c>
      <c r="B36" s="1" t="str">
        <f>VLOOKUP(B37,Master!$E:$F,2,FALSE)</f>
        <v>COUNTRY002</v>
      </c>
      <c r="C36" s="1" t="str">
        <f>VLOOKUP(C37,Master!$E:$F,2,FALSE)</f>
        <v>COUNTRY002</v>
      </c>
      <c r="D36" s="1" t="str">
        <f>VLOOKUP(D37,Master!$E:$F,2,FALSE)</f>
        <v>COUNTRY002</v>
      </c>
      <c r="E36" s="1" t="str">
        <f>VLOOKUP(E37,Master!$E:$F,2,FALSE)</f>
        <v>COUNTRY002</v>
      </c>
      <c r="F36" s="1" t="str">
        <f>VLOOKUP(F37,Master!$E:$F,2,FALSE)</f>
        <v>COUNTRY002</v>
      </c>
      <c r="G36" s="1" t="str">
        <f>VLOOKUP(G37,Master!$E:$F,2,FALSE)</f>
        <v>COUNTRY002</v>
      </c>
      <c r="H36" s="1" t="str">
        <f>VLOOKUP(H37,Master!$E:$F,2,FALSE)</f>
        <v>COUNTRY002</v>
      </c>
      <c r="I36" s="1" t="str">
        <f>VLOOKUP(I37,Master!$E:$F,2,FALSE)</f>
        <v>COUNTRY002</v>
      </c>
      <c r="J36" s="1" t="str">
        <f>VLOOKUP(J37,Master!$E:$F,2,FALSE)</f>
        <v>COUNTRY002</v>
      </c>
      <c r="K36" s="1" t="str">
        <f>VLOOKUP(K37,Master!$E:$F,2,FALSE)</f>
        <v>COUNTRY084</v>
      </c>
      <c r="L36" s="1" t="str">
        <f>VLOOKUP(L37,Master!$E:$F,2,FALSE)</f>
        <v>COUNTRY084</v>
      </c>
      <c r="M36" s="1" t="str">
        <f>VLOOKUP(M37,Master!$E:$F,2,FALSE)</f>
        <v>COUNTRY084</v>
      </c>
      <c r="N36" s="1" t="str">
        <f>VLOOKUP(N37,Master!$E:$F,2,FALSE)</f>
        <v>COUNTRY084</v>
      </c>
      <c r="O36" s="1" t="str">
        <f>VLOOKUP(O37,Master!$E:$F,2,FALSE)</f>
        <v>COUNTRY084</v>
      </c>
      <c r="P36" s="1" t="str">
        <f>VLOOKUP(P37,Master!$E:$F,2,FALSE)</f>
        <v>COUNTRY084</v>
      </c>
      <c r="Q36" s="1" t="str">
        <f>VLOOKUP(Q37,Master!$E:$F,2,FALSE)</f>
        <v>COUNTRY084</v>
      </c>
    </row>
    <row r="37" spans="1:109" s="1" customFormat="1" x14ac:dyDescent="0.25">
      <c r="A37" s="48" t="s">
        <v>189</v>
      </c>
      <c r="B37" s="1" t="s">
        <v>190</v>
      </c>
      <c r="C37" s="1" t="s">
        <v>190</v>
      </c>
      <c r="D37" s="1" t="s">
        <v>190</v>
      </c>
      <c r="E37" s="1" t="s">
        <v>190</v>
      </c>
      <c r="F37" s="1" t="s">
        <v>190</v>
      </c>
      <c r="G37" s="1" t="s">
        <v>190</v>
      </c>
      <c r="H37" s="1" t="s">
        <v>190</v>
      </c>
      <c r="I37" s="1" t="s">
        <v>190</v>
      </c>
      <c r="J37" s="1" t="s">
        <v>190</v>
      </c>
      <c r="K37" s="1" t="s">
        <v>191</v>
      </c>
      <c r="L37" s="1" t="s">
        <v>191</v>
      </c>
      <c r="M37" s="1" t="s">
        <v>191</v>
      </c>
      <c r="N37" s="1" t="s">
        <v>191</v>
      </c>
      <c r="O37" s="1" t="s">
        <v>191</v>
      </c>
      <c r="P37" s="1" t="s">
        <v>191</v>
      </c>
      <c r="Q37" s="1" t="s">
        <v>191</v>
      </c>
    </row>
    <row r="38" spans="1:109" s="1" customFormat="1" x14ac:dyDescent="0.25">
      <c r="A38" s="50" t="s">
        <v>192</v>
      </c>
      <c r="B38" s="1" t="str">
        <f>VLOOKUP(B39,Master!$I:$J,2,FALSE)</f>
        <v>SEC</v>
      </c>
      <c r="C38" s="1" t="str">
        <f>VLOOKUP(C39,Master!$I:$J,2,FALSE)</f>
        <v>SEC</v>
      </c>
      <c r="D38" s="1" t="str">
        <f>VLOOKUP(D39,Master!$I:$J,2,FALSE)</f>
        <v>SEC</v>
      </c>
      <c r="E38" s="1" t="str">
        <f>VLOOKUP(E39,Master!$I:$J,2,FALSE)</f>
        <v>SEC</v>
      </c>
      <c r="F38" s="1" t="str">
        <f>VLOOKUP(F39,Master!$I:$J,2,FALSE)</f>
        <v>SEC</v>
      </c>
      <c r="G38" s="1" t="str">
        <f>VLOOKUP(G39,Master!$I:$J,2,FALSE)</f>
        <v>SEC</v>
      </c>
      <c r="H38" s="1" t="str">
        <f>VLOOKUP(H39,Master!$I:$J,2,FALSE)</f>
        <v>SEC</v>
      </c>
      <c r="I38" s="1" t="str">
        <f>VLOOKUP(I39,Master!$I:$J,2,FALSE)</f>
        <v>SEC</v>
      </c>
      <c r="J38" s="1" t="str">
        <f>VLOOKUP(J39,Master!$I:$J,2,FALSE)</f>
        <v>SEC</v>
      </c>
      <c r="K38" s="1" t="str">
        <f>VLOOKUP(K39,Master!$I:$J,2,FALSE)</f>
        <v>COMSY_MAIN</v>
      </c>
      <c r="L38" s="1" t="str">
        <f>VLOOKUP(L39,Master!$I:$J,2,FALSE)</f>
        <v>COMSY_MAIN</v>
      </c>
      <c r="M38" s="1" t="str">
        <f>VLOOKUP(M39,Master!$I:$J,2,FALSE)</f>
        <v>COMSY_MAIN</v>
      </c>
      <c r="N38" s="1" t="str">
        <f>VLOOKUP(N39,Master!$I:$J,2,FALSE)</f>
        <v>COMSY_MAIN</v>
      </c>
      <c r="O38" s="1" t="str">
        <f>VLOOKUP(O39,Master!$I:$J,2,FALSE)</f>
        <v>COMSY_MAIN</v>
      </c>
      <c r="P38" s="1" t="str">
        <f>VLOOKUP(P39,Master!$I:$J,2,FALSE)</f>
        <v>COMSY_MAIN</v>
      </c>
      <c r="Q38" s="1" t="str">
        <f>VLOOKUP(Q39,Master!$I:$J,2,FALSE)</f>
        <v>COMSY_MAIN</v>
      </c>
    </row>
    <row r="39" spans="1:109" s="1" customFormat="1" x14ac:dyDescent="0.25">
      <c r="A39" s="1" t="s">
        <v>193</v>
      </c>
      <c r="B39" s="1" t="s">
        <v>194</v>
      </c>
      <c r="C39" s="1" t="s">
        <v>194</v>
      </c>
      <c r="D39" s="1" t="s">
        <v>194</v>
      </c>
      <c r="E39" s="1" t="s">
        <v>194</v>
      </c>
      <c r="F39" s="1" t="s">
        <v>194</v>
      </c>
      <c r="G39" s="1" t="s">
        <v>194</v>
      </c>
      <c r="H39" s="1" t="s">
        <v>194</v>
      </c>
      <c r="I39" s="1" t="s">
        <v>194</v>
      </c>
      <c r="J39" s="1" t="s">
        <v>194</v>
      </c>
      <c r="K39" s="1" t="s">
        <v>195</v>
      </c>
      <c r="L39" s="1" t="s">
        <v>195</v>
      </c>
      <c r="M39" s="1" t="s">
        <v>195</v>
      </c>
      <c r="N39" s="1" t="s">
        <v>195</v>
      </c>
      <c r="O39" s="1" t="s">
        <v>195</v>
      </c>
      <c r="P39" s="1" t="s">
        <v>195</v>
      </c>
      <c r="Q39" s="1" t="s">
        <v>195</v>
      </c>
    </row>
    <row r="40" spans="1:109" s="98" customFormat="1" x14ac:dyDescent="0.25">
      <c r="A40" s="104" t="s">
        <v>117</v>
      </c>
      <c r="B40" s="105"/>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c r="BO40" s="105"/>
      <c r="BP40" s="105"/>
      <c r="BQ40" s="105"/>
      <c r="BR40" s="105"/>
      <c r="BS40" s="105"/>
      <c r="BT40" s="105"/>
      <c r="BU40" s="105"/>
      <c r="BV40" s="105"/>
      <c r="BW40" s="105"/>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c r="CX40" s="105"/>
      <c r="CY40" s="105"/>
      <c r="CZ40" s="105"/>
      <c r="DA40" s="105"/>
      <c r="DB40" s="105"/>
      <c r="DC40" s="105"/>
      <c r="DD40" s="105"/>
      <c r="DE40" s="106"/>
    </row>
    <row r="41" spans="1:109" s="1" customFormat="1" x14ac:dyDescent="0.25">
      <c r="A41" s="50" t="s">
        <v>196</v>
      </c>
      <c r="B41" s="1" t="e">
        <f>VLOOKUP(B42,Master!$M:$N,2,FALSE)</f>
        <v>#N/A</v>
      </c>
      <c r="C41" s="1" t="str">
        <f>VLOOKUP(C42,Master!$M:$N,2,FALSE)</f>
        <v>00651</v>
      </c>
      <c r="D41" s="1" t="str">
        <f>VLOOKUP(D42,Master!$M:$N,2,FALSE)</f>
        <v>00651</v>
      </c>
      <c r="E41" s="1" t="str">
        <f>VLOOKUP(E42,Master!$M:$N,2,FALSE)</f>
        <v>00651</v>
      </c>
      <c r="F41" s="1" t="str">
        <f>VLOOKUP(F42,Master!$M:$N,2,FALSE)</f>
        <v>00651</v>
      </c>
      <c r="G41" s="1" t="str">
        <f>VLOOKUP(G42,Master!$M:$N,2,FALSE)</f>
        <v>00651</v>
      </c>
      <c r="H41" s="1" t="str">
        <f>VLOOKUP(H42,Master!$M:$N,2,FALSE)</f>
        <v>00651</v>
      </c>
      <c r="I41" s="1" t="str">
        <f>VLOOKUP(I42,Master!$M:$N,2,FALSE)</f>
        <v>00651</v>
      </c>
      <c r="J41" s="1" t="str">
        <f>VLOOKUP(J42,Master!$M:$N,2,FALSE)</f>
        <v>00651</v>
      </c>
      <c r="K41" s="1" t="str">
        <f>VLOOKUP(K42,Master!$M:$N,2,FALSE)</f>
        <v>00651</v>
      </c>
      <c r="L41" s="1" t="str">
        <f>VLOOKUP(L42,Master!$M:$N,2,FALSE)</f>
        <v>00651</v>
      </c>
      <c r="M41" s="1" t="str">
        <f>VLOOKUP(M42,Master!$M:$N,2,FALSE)</f>
        <v>00651</v>
      </c>
      <c r="N41" s="1" t="str">
        <f>VLOOKUP(N42,Master!$M:$N,2,FALSE)</f>
        <v>00651</v>
      </c>
      <c r="O41" s="1" t="str">
        <f>VLOOKUP(O42,Master!$M:$N,2,FALSE)</f>
        <v>00651</v>
      </c>
      <c r="P41" s="1" t="str">
        <f>VLOOKUP(P42,Master!$M:$N,2,FALSE)</f>
        <v>00651</v>
      </c>
      <c r="Q41" s="1" t="str">
        <f>VLOOKUP(Q42,Master!$M:$N,2,FALSE)</f>
        <v>00651</v>
      </c>
    </row>
    <row r="42" spans="1:109" s="1" customFormat="1" x14ac:dyDescent="0.25">
      <c r="A42" s="47" t="s">
        <v>197</v>
      </c>
      <c r="C42" s="1" t="s">
        <v>120</v>
      </c>
      <c r="D42" s="1" t="s">
        <v>120</v>
      </c>
      <c r="E42" s="1" t="s">
        <v>120</v>
      </c>
      <c r="F42" s="1" t="s">
        <v>120</v>
      </c>
      <c r="G42" s="1" t="s">
        <v>120</v>
      </c>
      <c r="H42" s="1" t="s">
        <v>120</v>
      </c>
      <c r="I42" s="1" t="s">
        <v>120</v>
      </c>
      <c r="J42" s="1" t="s">
        <v>120</v>
      </c>
      <c r="K42" s="1" t="s">
        <v>120</v>
      </c>
      <c r="L42" s="1" t="s">
        <v>120</v>
      </c>
      <c r="M42" s="1" t="s">
        <v>120</v>
      </c>
      <c r="N42" s="1" t="s">
        <v>120</v>
      </c>
      <c r="O42" s="1" t="s">
        <v>120</v>
      </c>
      <c r="P42" s="1" t="s">
        <v>120</v>
      </c>
      <c r="Q42" s="1" t="s">
        <v>120</v>
      </c>
    </row>
    <row r="43" spans="1:109" s="1" customFormat="1" x14ac:dyDescent="0.25">
      <c r="A43" s="50" t="s">
        <v>122</v>
      </c>
      <c r="B43" s="1" t="str">
        <f>VLOOKUP(B44,Master!$Q:$R,2,FALSE)</f>
        <v>00835</v>
      </c>
      <c r="C43" s="1" t="str">
        <f>VLOOKUP(C44,Master!$Q:$R,2,FALSE)</f>
        <v>00835</v>
      </c>
      <c r="D43" s="1" t="str">
        <f>VLOOKUP(D44,Master!$Q:$R,2,FALSE)</f>
        <v>00835</v>
      </c>
      <c r="E43" s="1" t="str">
        <f>VLOOKUP(E44,Master!$Q:$R,2,FALSE)</f>
        <v>00835</v>
      </c>
      <c r="F43" s="1" t="str">
        <f>VLOOKUP(F44,Master!$Q:$R,2,FALSE)</f>
        <v>00835</v>
      </c>
      <c r="G43" s="1" t="str">
        <f>VLOOKUP(G44,Master!$Q:$R,2,FALSE)</f>
        <v>00835</v>
      </c>
      <c r="H43" s="1" t="str">
        <f>VLOOKUP(H44,Master!$Q:$R,2,FALSE)</f>
        <v>00835</v>
      </c>
      <c r="I43" s="1" t="str">
        <f>VLOOKUP(I44,Master!$Q:$R,2,FALSE)</f>
        <v>00835</v>
      </c>
      <c r="J43" s="1" t="str">
        <f>VLOOKUP(J44,Master!$Q:$R,2,FALSE)</f>
        <v>00835</v>
      </c>
      <c r="K43" s="1" t="str">
        <f>VLOOKUP(K44,Master!$Q:$R,2,FALSE)</f>
        <v>00833</v>
      </c>
      <c r="L43" s="1" t="str">
        <f>VLOOKUP(L44,Master!$Q:$R,2,FALSE)</f>
        <v>00833</v>
      </c>
      <c r="M43" s="1" t="str">
        <f>VLOOKUP(M44,Master!$Q:$R,2,FALSE)</f>
        <v>00833</v>
      </c>
      <c r="N43" s="1" t="str">
        <f>VLOOKUP(N44,Master!$Q:$R,2,FALSE)</f>
        <v>00833</v>
      </c>
      <c r="O43" s="1" t="str">
        <f>VLOOKUP(O44,Master!$Q:$R,2,FALSE)</f>
        <v>00833</v>
      </c>
      <c r="P43" s="1" t="str">
        <f>VLOOKUP(P44,Master!$Q:$R,2,FALSE)</f>
        <v>00833</v>
      </c>
      <c r="Q43" s="1" t="str">
        <f>VLOOKUP(Q44,Master!$Q:$R,2,FALSE)</f>
        <v>00833</v>
      </c>
    </row>
    <row r="44" spans="1:109" s="1" customFormat="1" x14ac:dyDescent="0.25">
      <c r="A44" s="1" t="s">
        <v>198</v>
      </c>
      <c r="B44" s="1" t="s">
        <v>199</v>
      </c>
      <c r="C44" s="1" t="s">
        <v>199</v>
      </c>
      <c r="D44" s="1" t="s">
        <v>199</v>
      </c>
      <c r="E44" s="1" t="s">
        <v>199</v>
      </c>
      <c r="F44" s="1" t="s">
        <v>199</v>
      </c>
      <c r="G44" s="1" t="s">
        <v>199</v>
      </c>
      <c r="H44" s="1" t="s">
        <v>199</v>
      </c>
      <c r="I44" s="1" t="s">
        <v>199</v>
      </c>
      <c r="J44" s="1" t="s">
        <v>199</v>
      </c>
      <c r="K44" s="1" t="s">
        <v>200</v>
      </c>
      <c r="L44" s="1" t="s">
        <v>200</v>
      </c>
      <c r="M44" s="1" t="s">
        <v>200</v>
      </c>
      <c r="N44" s="1" t="s">
        <v>200</v>
      </c>
      <c r="O44" s="1" t="s">
        <v>200</v>
      </c>
      <c r="P44" s="1" t="s">
        <v>200</v>
      </c>
      <c r="Q44" s="1" t="s">
        <v>200</v>
      </c>
    </row>
    <row r="45" spans="1:109" s="104" customFormat="1" x14ac:dyDescent="0.25">
      <c r="A45" s="104" t="s">
        <v>125</v>
      </c>
      <c r="B45" s="105"/>
      <c r="C45" s="105"/>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c r="BO45" s="105"/>
      <c r="BP45" s="105"/>
      <c r="BQ45" s="105"/>
      <c r="BR45" s="105"/>
      <c r="BS45" s="105"/>
      <c r="BT45" s="105"/>
      <c r="BU45" s="105"/>
      <c r="BV45" s="105"/>
      <c r="BW45" s="105"/>
      <c r="BX45" s="105"/>
      <c r="BY45" s="105"/>
      <c r="BZ45" s="105"/>
      <c r="CA45" s="105"/>
      <c r="CB45" s="105"/>
      <c r="CC45" s="105"/>
      <c r="CD45" s="105"/>
      <c r="CE45" s="105"/>
      <c r="CF45" s="105"/>
      <c r="CG45" s="105"/>
      <c r="CH45" s="105"/>
      <c r="CI45" s="105"/>
      <c r="CJ45" s="105"/>
      <c r="CK45" s="105"/>
      <c r="CL45" s="105"/>
      <c r="CM45" s="105"/>
      <c r="CN45" s="105"/>
      <c r="CO45" s="105"/>
      <c r="CP45" s="105"/>
      <c r="CQ45" s="105"/>
      <c r="CR45" s="105"/>
      <c r="CS45" s="105"/>
      <c r="CT45" s="105"/>
      <c r="CU45" s="105"/>
      <c r="CV45" s="105"/>
      <c r="CW45" s="105"/>
      <c r="CX45" s="105"/>
      <c r="CY45" s="105"/>
      <c r="CZ45" s="105"/>
      <c r="DA45" s="105"/>
      <c r="DB45" s="105"/>
      <c r="DC45" s="105"/>
      <c r="DD45" s="105"/>
      <c r="DE45" s="105"/>
    </row>
    <row r="46" spans="1:109" s="1" customFormat="1" x14ac:dyDescent="0.25">
      <c r="A46" s="46" t="s">
        <v>201</v>
      </c>
      <c r="B46" s="1" t="s">
        <v>13</v>
      </c>
      <c r="C46" s="1" t="s">
        <v>13</v>
      </c>
      <c r="D46" s="1" t="s">
        <v>13</v>
      </c>
      <c r="E46" s="1" t="s">
        <v>13</v>
      </c>
      <c r="F46" s="1" t="s">
        <v>13</v>
      </c>
      <c r="G46" s="1" t="s">
        <v>13</v>
      </c>
      <c r="H46" s="1" t="s">
        <v>13</v>
      </c>
      <c r="I46" s="1" t="s">
        <v>13</v>
      </c>
      <c r="J46" s="1" t="s">
        <v>13</v>
      </c>
      <c r="K46" s="1" t="s">
        <v>44</v>
      </c>
      <c r="L46" s="1" t="s">
        <v>44</v>
      </c>
      <c r="M46" s="1" t="s">
        <v>44</v>
      </c>
      <c r="N46" s="1" t="s">
        <v>44</v>
      </c>
      <c r="O46" s="1" t="s">
        <v>44</v>
      </c>
      <c r="P46" s="1" t="s">
        <v>44</v>
      </c>
      <c r="Q46" s="1" t="s">
        <v>44</v>
      </c>
    </row>
    <row r="47" spans="1:109" s="1" customFormat="1" x14ac:dyDescent="0.25">
      <c r="A47" s="48" t="s">
        <v>126</v>
      </c>
      <c r="K47" s="1" t="s">
        <v>202</v>
      </c>
      <c r="L47" s="1" t="s">
        <v>202</v>
      </c>
      <c r="M47" s="1" t="s">
        <v>202</v>
      </c>
      <c r="N47" s="1" t="s">
        <v>202</v>
      </c>
      <c r="O47" s="1" t="s">
        <v>202</v>
      </c>
      <c r="P47" s="1" t="s">
        <v>202</v>
      </c>
      <c r="Q47" s="1" t="s">
        <v>202</v>
      </c>
    </row>
    <row r="48" spans="1:109" s="1" customFormat="1" x14ac:dyDescent="0.25">
      <c r="A48" s="48" t="s">
        <v>128</v>
      </c>
      <c r="B48" s="2"/>
      <c r="C48" s="2"/>
      <c r="D48" s="2"/>
      <c r="E48" s="2"/>
      <c r="F48" s="2"/>
      <c r="G48" s="2"/>
      <c r="H48" s="2"/>
      <c r="I48" s="2"/>
      <c r="J48" s="2"/>
      <c r="K48" s="2" t="s">
        <v>131</v>
      </c>
      <c r="L48" s="2" t="s">
        <v>131</v>
      </c>
      <c r="M48" s="2" t="s">
        <v>131</v>
      </c>
      <c r="N48" s="2" t="s">
        <v>131</v>
      </c>
      <c r="O48" s="2" t="s">
        <v>131</v>
      </c>
      <c r="P48" s="2" t="s">
        <v>131</v>
      </c>
      <c r="Q48" s="2" t="s">
        <v>131</v>
      </c>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row>
    <row r="49" spans="1:109" s="1" customFormat="1" x14ac:dyDescent="0.25">
      <c r="A49" s="48" t="s">
        <v>130</v>
      </c>
      <c r="B49" s="2"/>
      <c r="C49" s="2"/>
      <c r="D49" s="2"/>
      <c r="E49" s="2"/>
      <c r="F49" s="2"/>
      <c r="G49" s="2"/>
      <c r="H49" s="2"/>
      <c r="I49" s="2"/>
      <c r="J49" s="2"/>
      <c r="K49" s="2" t="s">
        <v>203</v>
      </c>
      <c r="L49" s="2" t="s">
        <v>203</v>
      </c>
      <c r="M49" s="2" t="s">
        <v>203</v>
      </c>
      <c r="N49" s="2" t="s">
        <v>203</v>
      </c>
      <c r="O49" s="2" t="s">
        <v>203</v>
      </c>
      <c r="P49" s="2" t="s">
        <v>203</v>
      </c>
      <c r="Q49" s="2" t="s">
        <v>203</v>
      </c>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row>
    <row r="50" spans="1:109" s="1" customFormat="1" x14ac:dyDescent="0.25">
      <c r="A50" s="48" t="s">
        <v>204</v>
      </c>
      <c r="B50" s="2"/>
      <c r="C50" s="2"/>
      <c r="D50" s="2"/>
      <c r="E50" s="2"/>
      <c r="F50" s="2"/>
      <c r="G50" s="2"/>
      <c r="H50" s="2"/>
      <c r="I50" s="2"/>
      <c r="J50" s="2"/>
      <c r="K50" s="2" t="s">
        <v>205</v>
      </c>
      <c r="L50" s="2" t="s">
        <v>205</v>
      </c>
      <c r="M50" s="2" t="s">
        <v>205</v>
      </c>
      <c r="N50" s="2" t="s">
        <v>205</v>
      </c>
      <c r="O50" s="2" t="s">
        <v>205</v>
      </c>
      <c r="P50" s="2" t="s">
        <v>205</v>
      </c>
      <c r="Q50" s="2" t="s">
        <v>205</v>
      </c>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row>
    <row r="51" spans="1:109" s="1" customFormat="1" x14ac:dyDescent="0.25">
      <c r="A51" s="48" t="s">
        <v>135</v>
      </c>
      <c r="K51" s="1" t="s">
        <v>206</v>
      </c>
      <c r="L51" s="1" t="s">
        <v>206</v>
      </c>
      <c r="M51" s="1" t="s">
        <v>206</v>
      </c>
      <c r="N51" s="1" t="s">
        <v>206</v>
      </c>
      <c r="O51" s="1" t="s">
        <v>206</v>
      </c>
      <c r="P51" s="1" t="s">
        <v>206</v>
      </c>
      <c r="Q51" s="1" t="s">
        <v>206</v>
      </c>
    </row>
    <row r="52" spans="1:109" s="1" customFormat="1" x14ac:dyDescent="0.25">
      <c r="A52" s="48" t="s">
        <v>133</v>
      </c>
      <c r="K52" s="1" t="s">
        <v>206</v>
      </c>
      <c r="L52" s="1" t="s">
        <v>206</v>
      </c>
      <c r="M52" s="1" t="s">
        <v>206</v>
      </c>
      <c r="N52" s="1" t="s">
        <v>206</v>
      </c>
      <c r="O52" s="1" t="s">
        <v>206</v>
      </c>
      <c r="P52" s="1" t="s">
        <v>206</v>
      </c>
      <c r="Q52" s="1" t="s">
        <v>206</v>
      </c>
    </row>
    <row r="53" spans="1:109" s="1" customFormat="1" x14ac:dyDescent="0.25">
      <c r="A53" s="48" t="s">
        <v>136</v>
      </c>
      <c r="K53" s="1" t="s">
        <v>207</v>
      </c>
      <c r="L53" s="1" t="s">
        <v>207</v>
      </c>
      <c r="M53" s="1" t="s">
        <v>207</v>
      </c>
      <c r="N53" s="1" t="s">
        <v>207</v>
      </c>
      <c r="O53" s="1" t="s">
        <v>207</v>
      </c>
      <c r="P53" s="1" t="s">
        <v>207</v>
      </c>
      <c r="Q53" s="1" t="s">
        <v>207</v>
      </c>
    </row>
    <row r="54" spans="1:109" s="1" customFormat="1" x14ac:dyDescent="0.25">
      <c r="A54" s="48" t="s">
        <v>208</v>
      </c>
      <c r="K54" s="1" t="s">
        <v>209</v>
      </c>
      <c r="L54" s="1" t="s">
        <v>209</v>
      </c>
      <c r="M54" s="1" t="s">
        <v>209</v>
      </c>
      <c r="N54" s="1" t="s">
        <v>209</v>
      </c>
      <c r="O54" s="1" t="s">
        <v>209</v>
      </c>
      <c r="P54" s="1" t="s">
        <v>209</v>
      </c>
      <c r="Q54" s="1" t="s">
        <v>209</v>
      </c>
    </row>
    <row r="60" spans="1:109" ht="15" customHeight="1" x14ac:dyDescent="0.25">
      <c r="A60" s="169" t="s">
        <v>210</v>
      </c>
      <c r="B60" s="169" t="s">
        <v>211</v>
      </c>
      <c r="C60" s="140"/>
      <c r="D60" s="140"/>
      <c r="E60" s="140"/>
      <c r="F60" s="140"/>
      <c r="G60" s="140"/>
      <c r="H60" s="140"/>
      <c r="I60" s="140"/>
      <c r="J60" s="140"/>
    </row>
    <row r="61" spans="1:109" x14ac:dyDescent="0.25">
      <c r="A61" s="170"/>
      <c r="B61" s="170"/>
      <c r="C61" s="140"/>
      <c r="D61" s="140"/>
      <c r="E61" s="140"/>
      <c r="F61" s="140"/>
      <c r="G61" s="140"/>
      <c r="H61" s="140"/>
      <c r="I61" s="140"/>
      <c r="J61" s="140"/>
    </row>
  </sheetData>
  <mergeCells count="2">
    <mergeCell ref="B60:B61"/>
    <mergeCell ref="A60:A61"/>
  </mergeCells>
  <conditionalFormatting sqref="A15:B17 K15:XFD17">
    <cfRule type="expression" dxfId="321" priority="82">
      <formula>A$13="Input Data"</formula>
    </cfRule>
  </conditionalFormatting>
  <conditionalFormatting sqref="A31:A32 A19 A33:B34 A29:B30 A20:B24 A46:B54 K29:Q30 K33:Q34 K19:XFD24 R29:XFD34 K46:XFD54">
    <cfRule type="expression" dxfId="320" priority="81">
      <formula>A$13="LookUp"</formula>
    </cfRule>
  </conditionalFormatting>
  <conditionalFormatting sqref="A22:B22 K22:XFD22">
    <cfRule type="expression" dxfId="319" priority="78">
      <formula>OR(A$21="E-KTP",A$21="AKTA",A$21="NPWP")</formula>
    </cfRule>
  </conditionalFormatting>
  <conditionalFormatting sqref="A36:B37 K36:XFD37">
    <cfRule type="expression" dxfId="318" priority="77">
      <formula>AND(A$35&lt;&gt;"Foreigner",A$35&lt;&gt;"Nationality",A$35&lt;&gt;"")</formula>
    </cfRule>
  </conditionalFormatting>
  <conditionalFormatting sqref="A47:B54 K47:XFD54">
    <cfRule type="expression" dxfId="317" priority="76">
      <formula>A$46="Yes"</formula>
    </cfRule>
  </conditionalFormatting>
  <conditionalFormatting sqref="K31:P32 B32">
    <cfRule type="expression" dxfId="316" priority="75">
      <formula>B$13="LookUp"</formula>
    </cfRule>
  </conditionalFormatting>
  <conditionalFormatting sqref="B19">
    <cfRule type="expression" dxfId="315" priority="74">
      <formula>B$13="LookUp"</formula>
    </cfRule>
  </conditionalFormatting>
  <conditionalFormatting sqref="B31">
    <cfRule type="expression" dxfId="314" priority="73">
      <formula>B$13="LookUp"</formula>
    </cfRule>
  </conditionalFormatting>
  <conditionalFormatting sqref="Q31:Q32">
    <cfRule type="expression" dxfId="313" priority="72">
      <formula>Q$13="LookUp"</formula>
    </cfRule>
  </conditionalFormatting>
  <conditionalFormatting sqref="C15:C17">
    <cfRule type="expression" dxfId="312" priority="71">
      <formula>C$13="Input Data"</formula>
    </cfRule>
  </conditionalFormatting>
  <conditionalFormatting sqref="C46:C54 C20:C24 C29:C30 C33:C34">
    <cfRule type="expression" dxfId="311" priority="70">
      <formula>C$13="LookUp"</formula>
    </cfRule>
  </conditionalFormatting>
  <conditionalFormatting sqref="C22">
    <cfRule type="expression" dxfId="310" priority="69">
      <formula>OR(C$21="E-KTP",C$21="AKTA",C$21="NPWP")</formula>
    </cfRule>
  </conditionalFormatting>
  <conditionalFormatting sqref="C36:C37">
    <cfRule type="expression" dxfId="309" priority="68">
      <formula>AND(C$35&lt;&gt;"Foreigner",C$35&lt;&gt;"Nationality",C$35&lt;&gt;"")</formula>
    </cfRule>
  </conditionalFormatting>
  <conditionalFormatting sqref="C47:C54">
    <cfRule type="expression" dxfId="308" priority="67">
      <formula>C$46="Yes"</formula>
    </cfRule>
  </conditionalFormatting>
  <conditionalFormatting sqref="C32">
    <cfRule type="expression" dxfId="307" priority="66">
      <formula>C$13="LookUp"</formula>
    </cfRule>
  </conditionalFormatting>
  <conditionalFormatting sqref="C19">
    <cfRule type="expression" dxfId="306" priority="65">
      <formula>C$13="LookUp"</formula>
    </cfRule>
  </conditionalFormatting>
  <conditionalFormatting sqref="C31">
    <cfRule type="expression" dxfId="305" priority="64">
      <formula>C$13="LookUp"</formula>
    </cfRule>
  </conditionalFormatting>
  <conditionalFormatting sqref="D15:D17">
    <cfRule type="expression" dxfId="304" priority="63">
      <formula>D$13="Input Data"</formula>
    </cfRule>
  </conditionalFormatting>
  <conditionalFormatting sqref="D46:D54 D20:D24 D29:D30 D33">
    <cfRule type="expression" dxfId="303" priority="62">
      <formula>D$13="LookUp"</formula>
    </cfRule>
  </conditionalFormatting>
  <conditionalFormatting sqref="D22">
    <cfRule type="expression" dxfId="302" priority="61">
      <formula>OR(D$21="E-KTP",D$21="AKTA",D$21="NPWP")</formula>
    </cfRule>
  </conditionalFormatting>
  <conditionalFormatting sqref="D36:D37">
    <cfRule type="expression" dxfId="301" priority="60">
      <formula>AND(D$35&lt;&gt;"Foreigner",D$35&lt;&gt;"Nationality",D$35&lt;&gt;"")</formula>
    </cfRule>
  </conditionalFormatting>
  <conditionalFormatting sqref="D47:D54">
    <cfRule type="expression" dxfId="300" priority="59">
      <formula>D$46="Yes"</formula>
    </cfRule>
  </conditionalFormatting>
  <conditionalFormatting sqref="D32">
    <cfRule type="expression" dxfId="299" priority="58">
      <formula>D$13="LookUp"</formula>
    </cfRule>
  </conditionalFormatting>
  <conditionalFormatting sqref="D19">
    <cfRule type="expression" dxfId="298" priority="57">
      <formula>D$13="LookUp"</formula>
    </cfRule>
  </conditionalFormatting>
  <conditionalFormatting sqref="D31">
    <cfRule type="expression" dxfId="297" priority="56">
      <formula>D$13="LookUp"</formula>
    </cfRule>
  </conditionalFormatting>
  <conditionalFormatting sqref="E15:E17">
    <cfRule type="expression" dxfId="296" priority="55">
      <formula>E$13="Input Data"</formula>
    </cfRule>
  </conditionalFormatting>
  <conditionalFormatting sqref="E46:E54 E20:E24 E29:E30 E33">
    <cfRule type="expression" dxfId="295" priority="54">
      <formula>E$13="LookUp"</formula>
    </cfRule>
  </conditionalFormatting>
  <conditionalFormatting sqref="E22">
    <cfRule type="expression" dxfId="294" priority="53">
      <formula>OR(E$21="E-KTP",E$21="AKTA",E$21="NPWP")</formula>
    </cfRule>
  </conditionalFormatting>
  <conditionalFormatting sqref="E36:E37">
    <cfRule type="expression" dxfId="293" priority="52">
      <formula>AND(E$35&lt;&gt;"Foreigner",E$35&lt;&gt;"Nationality",E$35&lt;&gt;"")</formula>
    </cfRule>
  </conditionalFormatting>
  <conditionalFormatting sqref="E47:E54">
    <cfRule type="expression" dxfId="292" priority="51">
      <formula>E$46="Yes"</formula>
    </cfRule>
  </conditionalFormatting>
  <conditionalFormatting sqref="E32">
    <cfRule type="expression" dxfId="291" priority="50">
      <formula>E$13="LookUp"</formula>
    </cfRule>
  </conditionalFormatting>
  <conditionalFormatting sqref="E19">
    <cfRule type="expression" dxfId="290" priority="49">
      <formula>E$13="LookUp"</formula>
    </cfRule>
  </conditionalFormatting>
  <conditionalFormatting sqref="E31">
    <cfRule type="expression" dxfId="289" priority="48">
      <formula>E$13="LookUp"</formula>
    </cfRule>
  </conditionalFormatting>
  <conditionalFormatting sqref="F15:F17">
    <cfRule type="expression" dxfId="288" priority="47">
      <formula>F$13="Input Data"</formula>
    </cfRule>
  </conditionalFormatting>
  <conditionalFormatting sqref="F46:F54 F20:F24 F29:F30 F33">
    <cfRule type="expression" dxfId="287" priority="46">
      <formula>F$13="LookUp"</formula>
    </cfRule>
  </conditionalFormatting>
  <conditionalFormatting sqref="F22">
    <cfRule type="expression" dxfId="286" priority="45">
      <formula>OR(F$21="E-KTP",F$21="AKTA",F$21="NPWP")</formula>
    </cfRule>
  </conditionalFormatting>
  <conditionalFormatting sqref="F36:F37">
    <cfRule type="expression" dxfId="285" priority="44">
      <formula>AND(F$35&lt;&gt;"Foreigner",F$35&lt;&gt;"Nationality",F$35&lt;&gt;"")</formula>
    </cfRule>
  </conditionalFormatting>
  <conditionalFormatting sqref="F47:F54">
    <cfRule type="expression" dxfId="284" priority="43">
      <formula>F$46="Yes"</formula>
    </cfRule>
  </conditionalFormatting>
  <conditionalFormatting sqref="F32">
    <cfRule type="expression" dxfId="283" priority="42">
      <formula>F$13="LookUp"</formula>
    </cfRule>
  </conditionalFormatting>
  <conditionalFormatting sqref="F19">
    <cfRule type="expression" dxfId="282" priority="41">
      <formula>F$13="LookUp"</formula>
    </cfRule>
  </conditionalFormatting>
  <conditionalFormatting sqref="F31">
    <cfRule type="expression" dxfId="281" priority="40">
      <formula>F$13="LookUp"</formula>
    </cfRule>
  </conditionalFormatting>
  <conditionalFormatting sqref="D34">
    <cfRule type="expression" dxfId="280" priority="39">
      <formula>D$13="LookUp"</formula>
    </cfRule>
  </conditionalFormatting>
  <conditionalFormatting sqref="E34">
    <cfRule type="expression" dxfId="279" priority="38">
      <formula>E$13="LookUp"</formula>
    </cfRule>
  </conditionalFormatting>
  <conditionalFormatting sqref="F34">
    <cfRule type="expression" dxfId="278" priority="37">
      <formula>F$13="LookUp"</formula>
    </cfRule>
  </conditionalFormatting>
  <conditionalFormatting sqref="G15:G17">
    <cfRule type="expression" dxfId="277" priority="36">
      <formula>G$13="Input Data"</formula>
    </cfRule>
  </conditionalFormatting>
  <conditionalFormatting sqref="G46:G54 G20:G24 G29:G30 G33">
    <cfRule type="expression" dxfId="276" priority="35">
      <formula>G$13="LookUp"</formula>
    </cfRule>
  </conditionalFormatting>
  <conditionalFormatting sqref="G22">
    <cfRule type="expression" dxfId="275" priority="34">
      <formula>OR(G$21="E-KTP",G$21="AKTA",G$21="NPWP")</formula>
    </cfRule>
  </conditionalFormatting>
  <conditionalFormatting sqref="G36:G37">
    <cfRule type="expression" dxfId="274" priority="33">
      <formula>AND(G$35&lt;&gt;"Foreigner",G$35&lt;&gt;"Nationality",G$35&lt;&gt;"")</formula>
    </cfRule>
  </conditionalFormatting>
  <conditionalFormatting sqref="G47:G54">
    <cfRule type="expression" dxfId="273" priority="32">
      <formula>G$46="Yes"</formula>
    </cfRule>
  </conditionalFormatting>
  <conditionalFormatting sqref="G32">
    <cfRule type="expression" dxfId="272" priority="31">
      <formula>G$13="LookUp"</formula>
    </cfRule>
  </conditionalFormatting>
  <conditionalFormatting sqref="G19">
    <cfRule type="expression" dxfId="271" priority="30">
      <formula>G$13="LookUp"</formula>
    </cfRule>
  </conditionalFormatting>
  <conditionalFormatting sqref="G31">
    <cfRule type="expression" dxfId="270" priority="29">
      <formula>G$13="LookUp"</formula>
    </cfRule>
  </conditionalFormatting>
  <conditionalFormatting sqref="G34">
    <cfRule type="expression" dxfId="269" priority="28">
      <formula>G$13="LookUp"</formula>
    </cfRule>
  </conditionalFormatting>
  <conditionalFormatting sqref="H15:H17">
    <cfRule type="expression" dxfId="268" priority="27">
      <formula>H$13="Input Data"</formula>
    </cfRule>
  </conditionalFormatting>
  <conditionalFormatting sqref="H46:H54 H20:H24 H29:H30 H33">
    <cfRule type="expression" dxfId="267" priority="26">
      <formula>H$13="LookUp"</formula>
    </cfRule>
  </conditionalFormatting>
  <conditionalFormatting sqref="H22">
    <cfRule type="expression" dxfId="266" priority="25">
      <formula>OR(H$21="E-KTP",H$21="AKTA",H$21="NPWP")</formula>
    </cfRule>
  </conditionalFormatting>
  <conditionalFormatting sqref="H36:H37">
    <cfRule type="expression" dxfId="265" priority="24">
      <formula>AND(H$35&lt;&gt;"Foreigner",H$35&lt;&gt;"Nationality",H$35&lt;&gt;"")</formula>
    </cfRule>
  </conditionalFormatting>
  <conditionalFormatting sqref="H47:H54">
    <cfRule type="expression" dxfId="264" priority="23">
      <formula>H$46="Yes"</formula>
    </cfRule>
  </conditionalFormatting>
  <conditionalFormatting sqref="H32">
    <cfRule type="expression" dxfId="263" priority="22">
      <formula>H$13="LookUp"</formula>
    </cfRule>
  </conditionalFormatting>
  <conditionalFormatting sqref="H19">
    <cfRule type="expression" dxfId="262" priority="21">
      <formula>H$13="LookUp"</formula>
    </cfRule>
  </conditionalFormatting>
  <conditionalFormatting sqref="H31">
    <cfRule type="expression" dxfId="261" priority="20">
      <formula>H$13="LookUp"</formula>
    </cfRule>
  </conditionalFormatting>
  <conditionalFormatting sqref="H34">
    <cfRule type="expression" dxfId="260" priority="19">
      <formula>H$13="LookUp"</formula>
    </cfRule>
  </conditionalFormatting>
  <conditionalFormatting sqref="J15:J17">
    <cfRule type="expression" dxfId="259" priority="18">
      <formula>J$13="Input Data"</formula>
    </cfRule>
  </conditionalFormatting>
  <conditionalFormatting sqref="J46:J54 J20:J24 J29:J30 J33">
    <cfRule type="expression" dxfId="258" priority="17">
      <formula>J$13="LookUp"</formula>
    </cfRule>
  </conditionalFormatting>
  <conditionalFormatting sqref="J22">
    <cfRule type="expression" dxfId="257" priority="16">
      <formula>OR(J$21="E-KTP",J$21="AKTA",J$21="NPWP")</formula>
    </cfRule>
  </conditionalFormatting>
  <conditionalFormatting sqref="J36:J37">
    <cfRule type="expression" dxfId="256" priority="15">
      <formula>AND(J$35&lt;&gt;"Foreigner",J$35&lt;&gt;"Nationality",J$35&lt;&gt;"")</formula>
    </cfRule>
  </conditionalFormatting>
  <conditionalFormatting sqref="J47:J54">
    <cfRule type="expression" dxfId="255" priority="14">
      <formula>J$46="Yes"</formula>
    </cfRule>
  </conditionalFormatting>
  <conditionalFormatting sqref="J32">
    <cfRule type="expression" dxfId="254" priority="13">
      <formula>J$13="LookUp"</formula>
    </cfRule>
  </conditionalFormatting>
  <conditionalFormatting sqref="J19">
    <cfRule type="expression" dxfId="253" priority="12">
      <formula>J$13="LookUp"</formula>
    </cfRule>
  </conditionalFormatting>
  <conditionalFormatting sqref="J31">
    <cfRule type="expression" dxfId="252" priority="11">
      <formula>J$13="LookUp"</formula>
    </cfRule>
  </conditionalFormatting>
  <conditionalFormatting sqref="J34">
    <cfRule type="expression" dxfId="251" priority="10">
      <formula>J$13="LookUp"</formula>
    </cfRule>
  </conditionalFormatting>
  <conditionalFormatting sqref="I15:I17">
    <cfRule type="expression" dxfId="250" priority="9">
      <formula>I$13="Input Data"</formula>
    </cfRule>
  </conditionalFormatting>
  <conditionalFormatting sqref="I46:I54 I20:I24 I29:I30 I33">
    <cfRule type="expression" dxfId="249" priority="8">
      <formula>I$13="LookUp"</formula>
    </cfRule>
  </conditionalFormatting>
  <conditionalFormatting sqref="I22">
    <cfRule type="expression" dxfId="248" priority="7">
      <formula>OR(I$21="E-KTP",I$21="AKTA",I$21="NPWP")</formula>
    </cfRule>
  </conditionalFormatting>
  <conditionalFormatting sqref="I36:I37">
    <cfRule type="expression" dxfId="247" priority="6">
      <formula>AND(I$35&lt;&gt;"Foreigner",I$35&lt;&gt;"Nationality",I$35&lt;&gt;"")</formula>
    </cfRule>
  </conditionalFormatting>
  <conditionalFormatting sqref="I47:I54">
    <cfRule type="expression" dxfId="246" priority="5">
      <formula>I$46="Yes"</formula>
    </cfRule>
  </conditionalFormatting>
  <conditionalFormatting sqref="I32">
    <cfRule type="expression" dxfId="245" priority="4">
      <formula>I$13="LookUp"</formula>
    </cfRule>
  </conditionalFormatting>
  <conditionalFormatting sqref="I19">
    <cfRule type="expression" dxfId="244" priority="3">
      <formula>I$13="LookUp"</formula>
    </cfRule>
  </conditionalFormatting>
  <conditionalFormatting sqref="I31">
    <cfRule type="expression" dxfId="243" priority="2">
      <formula>I$13="LookUp"</formula>
    </cfRule>
  </conditionalFormatting>
  <conditionalFormatting sqref="I34">
    <cfRule type="expression" dxfId="242" priority="1">
      <formula>I$13="LookUp"</formula>
    </cfRule>
  </conditionalFormatting>
  <dataValidations count="37">
    <dataValidation type="list" showInputMessage="1" showErrorMessage="1" sqref="R46:DE46">
      <formula1>"Yes, No"</formula1>
    </dataValidation>
    <dataValidation type="list" allowBlank="1" showInputMessage="1" showErrorMessage="1" sqref="R39:DE39 T44:DE44 T42:DE42 T35:DE35 R54:DE54 T27:DE27 R37:DE37">
      <formula1>#REF!</formula1>
    </dataValidation>
    <dataValidation type="list" showInputMessage="1" showErrorMessage="1" sqref="R29:DE29 R23:DE23 T18:DE18 T25:DE25 R21:DE21">
      <formula1>#REF!</formula1>
    </dataValidation>
    <dataValidation type="custom" errorStyle="information" allowBlank="1" showInputMessage="1" showErrorMessage="1" sqref="B15:Q15">
      <formula1>B13="LookUp"</formula1>
    </dataValidation>
    <dataValidation type="custom" errorStyle="information" allowBlank="1" showInputMessage="1" showErrorMessage="1" sqref="B16:Q16">
      <formula1>B13="LookUp"</formula1>
    </dataValidation>
    <dataValidation type="custom" errorStyle="information" allowBlank="1" showInputMessage="1" showErrorMessage="1" sqref="B17:Q17">
      <formula1>B13="LookUp"</formula1>
    </dataValidation>
    <dataValidation type="custom" errorStyle="information" allowBlank="1" showInputMessage="1" showErrorMessage="1" sqref="B19:Q19">
      <formula1>B13="Input Data"</formula1>
    </dataValidation>
    <dataValidation type="custom" errorStyle="information" allowBlank="1" showInputMessage="1" showErrorMessage="1" sqref="B20:Q20">
      <formula1>B13="Input Data"</formula1>
    </dataValidation>
    <dataValidation type="custom" errorStyle="information" allowBlank="1" showInputMessage="1" showErrorMessage="1" sqref="B24:Q24">
      <formula1>B13="Input Data"</formula1>
    </dataValidation>
    <dataValidation type="custom" errorStyle="information" allowBlank="1" showInputMessage="1" showErrorMessage="1" sqref="B30:Q30">
      <formula1>B13="Input Data"</formula1>
    </dataValidation>
    <dataValidation type="custom" errorStyle="information" allowBlank="1" showInputMessage="1" showErrorMessage="1" sqref="B33:Q33">
      <formula1>B13="Input Data"</formula1>
    </dataValidation>
    <dataValidation type="custom" errorStyle="information" allowBlank="1" showInputMessage="1" showErrorMessage="1" sqref="B34:Q34">
      <formula1>B13="Input Data"</formula1>
    </dataValidation>
    <dataValidation type="custom" errorStyle="information" allowBlank="1" showInputMessage="1" showErrorMessage="1" sqref="B47:Q47">
      <formula1>B13="Input Data"</formula1>
    </dataValidation>
    <dataValidation type="custom" errorStyle="information" allowBlank="1" showInputMessage="1" showErrorMessage="1" sqref="B48:Q48">
      <formula1>B13="Input Data"</formula1>
    </dataValidation>
    <dataValidation type="custom" errorStyle="information" allowBlank="1" showInputMessage="1" showErrorMessage="1" sqref="B49:Q49">
      <formula1>B13="Input Data"</formula1>
    </dataValidation>
    <dataValidation type="custom" errorStyle="information" allowBlank="1" showInputMessage="1" showErrorMessage="1" sqref="B50:Q50">
      <formula1>B13="Input Data"</formula1>
    </dataValidation>
    <dataValidation type="custom" errorStyle="information" allowBlank="1" showInputMessage="1" showErrorMessage="1" sqref="B51:Q51">
      <formula1>B13="Input Data"</formula1>
    </dataValidation>
    <dataValidation type="custom" errorStyle="information" allowBlank="1" showInputMessage="1" showErrorMessage="1" sqref="B52:Q52">
      <formula1>B13="Input Data"</formula1>
    </dataValidation>
    <dataValidation type="custom" errorStyle="information" allowBlank="1" showInputMessage="1" showErrorMessage="1" sqref="B53:Q53">
      <formula1>B13="Input Data"</formula1>
    </dataValidation>
    <dataValidation type="list" errorStyle="information" allowBlank="1" showInputMessage="1" showErrorMessage="1" sqref="B44:S44">
      <formula1>ListAuthorityAML</formula1>
    </dataValidation>
    <dataValidation type="list" errorStyle="information" allowBlank="1" showInputMessage="1" showErrorMessage="1" sqref="B39:Q39">
      <formula1>ListJobPosition</formula1>
    </dataValidation>
    <dataValidation type="list" errorStyle="information" allowBlank="1" showInputMessage="1" showErrorMessage="1" sqref="B42:S42">
      <formula1>ListDepartmentAML</formula1>
    </dataValidation>
    <dataValidation type="list" errorStyle="information" showInputMessage="1" showErrorMessage="1" sqref="B18:S18">
      <formula1>ListCustomerRelationship</formula1>
    </dataValidation>
    <dataValidation type="list" errorStyle="information" allowBlank="1" showInputMessage="1" showErrorMessage="1" sqref="B13:Q13">
      <formula1>"Input Data, LookUp"</formula1>
    </dataValidation>
    <dataValidation type="custom" errorStyle="information" allowBlank="1" showInputMessage="1" showErrorMessage="1" sqref="B22:Q22">
      <formula1>AND(B13="Input Data", B21&lt;&gt;"E-KTP", B21&lt;&gt;"AKTA", B21&lt;&gt;"NPWP")</formula1>
    </dataValidation>
    <dataValidation type="list" errorStyle="information" showInputMessage="1" showErrorMessage="1" sqref="B25:S25">
      <formula1>ListCustomerModelPersonal</formula1>
    </dataValidation>
    <dataValidation errorStyle="information" allowBlank="1" showInputMessage="1" showErrorMessage="1" sqref="B38:S38 B41:S41 B43:S43 B26:S26 B36:Q36 B28:Q28"/>
    <dataValidation type="custom" errorStyle="information" allowBlank="1" showInputMessage="1" showErrorMessage="1" sqref="B31:Q31">
      <formula1>AND(B13="Input Data",IF(B21="E-KTP",LEN(B31)=16,LEN(B31)&gt;0),IF(B21="NPWP",LEN(B31)=15,LEN(B31)&gt;0))</formula1>
    </dataValidation>
    <dataValidation type="custom" errorStyle="information" allowBlank="1" showInputMessage="1" showErrorMessage="1" sqref="B32:Q32">
      <formula1>AND(B13="Input Data",LEN(B32)=15)</formula1>
    </dataValidation>
    <dataValidation type="list" errorStyle="information" showInputMessage="1" showErrorMessage="1" sqref="B21:Q21">
      <formula1>ListIdType</formula1>
    </dataValidation>
    <dataValidation type="list" errorStyle="information" showInputMessage="1" showErrorMessage="1" sqref="B23:Q23">
      <formula1>ListMaritalStatus</formula1>
    </dataValidation>
    <dataValidation type="list" errorStyle="information" allowBlank="1" showInputMessage="1" showErrorMessage="1" sqref="B27:S27">
      <formula1>IF(B$25 = "Employee", ListJobProfessionEMP,IF(B$25 = "Professional", ListJobProfessionPROF,IF(B$25 = "Non Professional", ListJobProfessionNONPROF,IF(B$25 = "Small Medium Enterprise", ListJobProfessionSME,ListJobProfession))))</formula1>
    </dataValidation>
    <dataValidation type="list" errorStyle="information" allowBlank="1" showInputMessage="1" showErrorMessage="1" sqref="B29:Q29">
      <formula1>ListGender</formula1>
    </dataValidation>
    <dataValidation type="list" errorStyle="information" allowBlank="1" showInputMessage="1" showErrorMessage="1" sqref="B35:S35">
      <formula1>ListNationality</formula1>
    </dataValidation>
    <dataValidation type="list" errorStyle="information" allowBlank="1" showInputMessage="1" showErrorMessage="1" sqref="B37:Q37">
      <formula1>ListCountry</formula1>
    </dataValidation>
    <dataValidation type="list" errorStyle="information" allowBlank="1" showInputMessage="1" showErrorMessage="1" sqref="B54:Q54">
      <formula1>ListOwnership</formula1>
    </dataValidation>
    <dataValidation type="list" allowBlank="1" showInputMessage="1" showErrorMessage="1" sqref="B10:Q10">
      <formula1>"Yes, No, Edit"</formula1>
    </dataValidation>
  </dataValidations>
  <hyperlinks>
    <hyperlink ref="A1" r:id="rId1" display="doge@gmail.com"/>
    <hyperlink ref="K34" r:id="rId2"/>
    <hyperlink ref="L34" r:id="rId3"/>
    <hyperlink ref="M34" r:id="rId4"/>
    <hyperlink ref="N34" r:id="rId5"/>
    <hyperlink ref="O34" r:id="rId6"/>
    <hyperlink ref="P34" r:id="rId7"/>
    <hyperlink ref="Q34" r:id="rId8"/>
    <hyperlink ref="D34" r:id="rId9" display="julz@com"/>
    <hyperlink ref="E34" r:id="rId10"/>
    <hyperlink ref="F34" r:id="rId11"/>
    <hyperlink ref="G34" r:id="rId12"/>
    <hyperlink ref="H34" r:id="rId13"/>
    <hyperlink ref="J34" r:id="rId14"/>
    <hyperlink ref="I34" r:id="rId15"/>
  </hyperlinks>
  <pageMargins left="0.7" right="0.7" top="0.75" bottom="0.75" header="0.3" footer="0.3"/>
  <pageSetup paperSize="9" orientation="portrait" r:id="rId16"/>
  <legacyDrawing r:id="rId17"/>
  <extLst>
    <ext xmlns:x14="http://schemas.microsoft.com/office/spreadsheetml/2009/9/main" uri="{CCE6A557-97BC-4b89-ADB6-D9C93CAAB3DF}">
      <x14:dataValidations xmlns:xm="http://schemas.microsoft.com/office/excel/2006/main" count="1">
        <x14:dataValidation type="list" errorStyle="information" showInputMessage="1" showErrorMessage="1">
          <x14:formula1>
            <xm:f>Master!$CL$5:$CL$6</xm:f>
          </x14:formula1>
          <xm:sqref>B46:Q46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Z14"/>
  <sheetViews>
    <sheetView workbookViewId="0">
      <selection activeCell="B12" sqref="B12"/>
    </sheetView>
  </sheetViews>
  <sheetFormatPr defaultRowHeight="15" x14ac:dyDescent="0.25"/>
  <cols>
    <col min="1" max="1" width="17.140625" customWidth="1" collapsed="1"/>
    <col min="2" max="2" width="34.140625" customWidth="1" collapsed="1"/>
  </cols>
  <sheetData>
    <row r="1" spans="1:26" s="1" customFormat="1" x14ac:dyDescent="0.25">
      <c r="A1" s="73" t="s">
        <v>14</v>
      </c>
      <c r="B1" s="1" t="s">
        <v>15</v>
      </c>
      <c r="C1" s="1" t="s">
        <v>15</v>
      </c>
      <c r="D1" s="1" t="s">
        <v>15</v>
      </c>
      <c r="E1" s="1" t="s">
        <v>15</v>
      </c>
      <c r="F1" s="1" t="s">
        <v>15</v>
      </c>
      <c r="G1" s="1" t="s">
        <v>15</v>
      </c>
      <c r="H1" s="1" t="s">
        <v>15</v>
      </c>
      <c r="I1" s="1" t="s">
        <v>15</v>
      </c>
      <c r="J1" s="1" t="s">
        <v>15</v>
      </c>
      <c r="K1" s="1" t="s">
        <v>15</v>
      </c>
      <c r="L1" s="1" t="s">
        <v>15</v>
      </c>
      <c r="M1" s="1" t="s">
        <v>15</v>
      </c>
      <c r="N1" s="1" t="s">
        <v>15</v>
      </c>
      <c r="O1" s="1" t="s">
        <v>15</v>
      </c>
    </row>
    <row r="2" spans="1:26" s="1" customFormat="1" x14ac:dyDescent="0.25">
      <c r="A2" s="1" t="s">
        <v>16</v>
      </c>
      <c r="B2" s="1" t="s">
        <v>17</v>
      </c>
      <c r="C2" s="1" t="s">
        <v>17</v>
      </c>
      <c r="D2" s="1" t="s">
        <v>17</v>
      </c>
      <c r="E2" s="1" t="s">
        <v>17</v>
      </c>
      <c r="F2" s="1" t="s">
        <v>17</v>
      </c>
      <c r="G2" s="1" t="s">
        <v>17</v>
      </c>
      <c r="H2" s="1" t="s">
        <v>17</v>
      </c>
      <c r="I2" s="1" t="s">
        <v>17</v>
      </c>
      <c r="J2" s="1" t="s">
        <v>17</v>
      </c>
      <c r="K2" s="1" t="s">
        <v>17</v>
      </c>
      <c r="L2" s="1" t="s">
        <v>17</v>
      </c>
      <c r="M2" s="1" t="s">
        <v>17</v>
      </c>
      <c r="N2" s="1" t="s">
        <v>17</v>
      </c>
      <c r="O2" s="1" t="s">
        <v>17</v>
      </c>
      <c r="W2" s="1" t="str">
        <f>'1.TabCustomerMainData'!AS$13</f>
        <v>app22</v>
      </c>
      <c r="X2" s="1" t="e">
        <f>'1.TabCustomerMainData'!#REF!</f>
        <v>#REF!</v>
      </c>
      <c r="Y2" s="1">
        <f>'1.TabCustomerMainData'!AT$13</f>
        <v>0</v>
      </c>
      <c r="Z2" s="1">
        <f>'1.TabCustomerMainData'!AU$13</f>
        <v>0</v>
      </c>
    </row>
    <row r="3" spans="1:26" s="1" customFormat="1" x14ac:dyDescent="0.25">
      <c r="A3" s="1" t="s">
        <v>18</v>
      </c>
      <c r="B3" s="1" t="str">
        <f>'1.TabCustomerMainData'!H3</f>
        <v>LOS-001-7, LOS-001-10, LOS-001-11, LOS-001-13, LOS-001-48</v>
      </c>
      <c r="C3" s="1" t="str">
        <f>'1.TabCustomerMainData'!AG3</f>
        <v>LOS-002</v>
      </c>
      <c r="D3" s="1" t="str">
        <f>'1.TabCustomerMainData'!AH3</f>
        <v>LOS-003</v>
      </c>
      <c r="E3" s="1" t="str">
        <f>'1.TabCustomerMainData'!AI3</f>
        <v>LOS-004</v>
      </c>
      <c r="F3" s="1" t="str">
        <f>'1.TabCustomerMainData'!AJ3</f>
        <v>LOS-005</v>
      </c>
      <c r="G3" s="1" t="str">
        <f>'1.TabCustomerMainData'!AK3</f>
        <v>LOS-006</v>
      </c>
      <c r="H3" s="1" t="str">
        <f>'1.TabCustomerMainData'!AL3</f>
        <v>LOS-007</v>
      </c>
      <c r="I3" s="1" t="str">
        <f>'1.TabCustomerMainData'!AM3</f>
        <v>LOS-008</v>
      </c>
      <c r="J3" s="1" t="str">
        <f>'1.TabCustomerMainData'!AN3</f>
        <v>LOS-009</v>
      </c>
      <c r="K3" s="1" t="str">
        <f>'1.TabCustomerMainData'!AO3</f>
        <v>LOS-010</v>
      </c>
      <c r="L3" s="1" t="str">
        <f>'1.TabCustomerMainData'!AP3</f>
        <v>LOS-017</v>
      </c>
      <c r="M3" s="1" t="str">
        <f>'1.TabCustomerMainData'!AQ3</f>
        <v>LOS-019</v>
      </c>
      <c r="N3" s="1" t="str">
        <f>'1.TabCustomerMainData'!AR3</f>
        <v>LOS-020</v>
      </c>
      <c r="O3" s="1" t="str">
        <f>'1.TabCustomerMainData'!AS3</f>
        <v>LOS-022</v>
      </c>
    </row>
    <row r="4" spans="1:26" s="1" customFormat="1" x14ac:dyDescent="0.25"/>
    <row r="5" spans="1:26" s="1" customFormat="1" x14ac:dyDescent="0.25"/>
    <row r="6" spans="1:26" s="1" customFormat="1" x14ac:dyDescent="0.25"/>
    <row r="7" spans="1:26" s="1" customFormat="1" x14ac:dyDescent="0.25"/>
    <row r="8" spans="1:26" s="1" customFormat="1" x14ac:dyDescent="0.25"/>
    <row r="9" spans="1:26" s="1" customFormat="1" x14ac:dyDescent="0.25"/>
    <row r="10" spans="1:26" s="1" customFormat="1" x14ac:dyDescent="0.25"/>
    <row r="11" spans="1:26" s="84" customFormat="1" x14ac:dyDescent="0.25"/>
    <row r="12" spans="1:26" s="1" customFormat="1" x14ac:dyDescent="0.25">
      <c r="A12" s="63" t="s">
        <v>47</v>
      </c>
      <c r="B12" s="1" t="str">
        <f>'1.TabCustomerMainData'!$H$13</f>
        <v>app1</v>
      </c>
      <c r="C12" s="1" t="str">
        <f>'1.TabCustomerMainData'!$AG$13</f>
        <v>app2</v>
      </c>
      <c r="D12" s="1" t="str">
        <f>'1.TabCustomerMainData'!AH$13</f>
        <v>app3</v>
      </c>
      <c r="E12" s="1" t="str">
        <f>'1.TabCustomerMainData'!AI$13</f>
        <v>app4</v>
      </c>
      <c r="F12" s="1" t="str">
        <f>'1.TabCustomerMainData'!AJ$13</f>
        <v>app5</v>
      </c>
      <c r="G12" s="1" t="str">
        <f>'1.TabCustomerMainData'!AK$13</f>
        <v>app6</v>
      </c>
      <c r="H12" s="1" t="str">
        <f>'1.TabCustomerMainData'!AL$13</f>
        <v>app7</v>
      </c>
      <c r="I12" s="1" t="str">
        <f>'1.TabCustomerMainData'!AM$13</f>
        <v>app8</v>
      </c>
      <c r="J12" s="1" t="str">
        <f>'1.TabCustomerMainData'!AN$13</f>
        <v>app9</v>
      </c>
      <c r="K12" s="1" t="str">
        <f>'1.TabCustomerMainData'!AO$13</f>
        <v>app10</v>
      </c>
      <c r="L12" s="1" t="str">
        <f>'1.TabCustomerMainData'!AP$13</f>
        <v>app17</v>
      </c>
      <c r="M12" s="1" t="str">
        <f>'1.TabCustomerMainData'!AQ$13</f>
        <v>app2</v>
      </c>
      <c r="N12" s="1" t="str">
        <f>'1.TabCustomerMainData'!AR$13</f>
        <v>app10</v>
      </c>
      <c r="O12" s="1" t="str">
        <f>'1.TabCustomerMainData'!AS$13</f>
        <v>app22</v>
      </c>
    </row>
    <row r="14" spans="1:26" ht="60" customHeight="1" x14ac:dyDescent="0.25">
      <c r="A14" s="11" t="s">
        <v>210</v>
      </c>
      <c r="B14" s="171" t="s">
        <v>212</v>
      </c>
      <c r="C14" s="171"/>
    </row>
  </sheetData>
  <mergeCells count="1">
    <mergeCell ref="B14:C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M46"/>
  <sheetViews>
    <sheetView workbookViewId="0">
      <pane xSplit="1" topLeftCell="B1" activePane="topRight" state="frozen"/>
      <selection activeCell="O4" sqref="O4"/>
      <selection pane="topRight" activeCell="C12" sqref="C12"/>
    </sheetView>
  </sheetViews>
  <sheetFormatPr defaultRowHeight="15" x14ac:dyDescent="0.25"/>
  <cols>
    <col min="1" max="1" width="28.7109375" bestFit="1" customWidth="1" collapsed="1"/>
    <col min="2" max="12" width="20.7109375" bestFit="1" customWidth="1" collapsed="1"/>
    <col min="13" max="13" width="19.85546875" bestFit="1" customWidth="1" collapsed="1"/>
  </cols>
  <sheetData>
    <row r="1" spans="1:13" s="1" customFormat="1" x14ac:dyDescent="0.25">
      <c r="A1" s="1" t="s">
        <v>14</v>
      </c>
      <c r="B1" s="1" t="s">
        <v>15</v>
      </c>
      <c r="C1" s="1" t="s">
        <v>15</v>
      </c>
      <c r="D1" s="1" t="s">
        <v>15</v>
      </c>
      <c r="E1" s="1" t="s">
        <v>15</v>
      </c>
      <c r="F1" s="1" t="s">
        <v>15</v>
      </c>
      <c r="G1" s="1" t="s">
        <v>15</v>
      </c>
      <c r="H1" s="1" t="s">
        <v>15</v>
      </c>
      <c r="I1" s="1" t="s">
        <v>15</v>
      </c>
      <c r="J1" s="1" t="s">
        <v>15</v>
      </c>
      <c r="K1" s="1" t="s">
        <v>15</v>
      </c>
      <c r="L1" s="1" t="s">
        <v>15</v>
      </c>
    </row>
    <row r="2" spans="1:13" s="1" customFormat="1" x14ac:dyDescent="0.25">
      <c r="A2" s="1" t="s">
        <v>16</v>
      </c>
      <c r="B2" s="1" t="s">
        <v>17</v>
      </c>
      <c r="C2" s="1" t="s">
        <v>17</v>
      </c>
      <c r="D2" s="1" t="s">
        <v>17</v>
      </c>
      <c r="E2" s="1" t="s">
        <v>17</v>
      </c>
      <c r="F2" s="1" t="s">
        <v>17</v>
      </c>
      <c r="G2" s="1" t="s">
        <v>17</v>
      </c>
      <c r="H2" s="1" t="s">
        <v>17</v>
      </c>
      <c r="I2" s="1" t="s">
        <v>17</v>
      </c>
      <c r="J2" s="1" t="s">
        <v>17</v>
      </c>
      <c r="K2" s="1" t="s">
        <v>17</v>
      </c>
      <c r="L2" s="1" t="s">
        <v>17</v>
      </c>
    </row>
    <row r="3" spans="1:13" s="1" customFormat="1" x14ac:dyDescent="0.25">
      <c r="A3" s="1" t="s">
        <v>18</v>
      </c>
      <c r="B3" s="1" t="s">
        <v>3765</v>
      </c>
      <c r="C3" s="1" t="s">
        <v>3765</v>
      </c>
      <c r="D3" s="1" t="s">
        <v>3765</v>
      </c>
      <c r="E3" s="1" t="s">
        <v>3765</v>
      </c>
      <c r="F3" s="1" t="s">
        <v>3765</v>
      </c>
      <c r="G3" s="1" t="s">
        <v>3765</v>
      </c>
      <c r="H3" s="1" t="s">
        <v>3765</v>
      </c>
      <c r="I3" s="1" t="s">
        <v>3775</v>
      </c>
      <c r="J3" s="1" t="str">
        <f>'1.TabCustomerMainData'!AJ3</f>
        <v>LOS-005</v>
      </c>
      <c r="K3" s="1" t="str">
        <f>'1.TabCustomerMainData'!AK3</f>
        <v>LOS-006</v>
      </c>
      <c r="L3" s="1" t="str">
        <f>'1.TabCustomerMainData'!AL3</f>
        <v>LOS-007</v>
      </c>
    </row>
    <row r="4" spans="1:13" s="1" customFormat="1" ht="16.5" x14ac:dyDescent="0.3">
      <c r="A4" s="25" t="s">
        <v>33</v>
      </c>
      <c r="B4" s="88">
        <f t="shared" ref="B4:I4" si="0">IF(B13="Input Data",COUNTIFS($A18:$A21,"*$*",B18:B21,"")+COUNTIFS($A23:$A28,"*$*",B23:B28,"")+COUNTIFS($A30:$A31,"*$*",B30:B31,"")+COUNTIFS($A33:$A34,"*$*",B33:B34,"")+IF(B38 = "No",COUNTIFS($A39:$A46,"*$*",B39:B46,""),0),IF(B13="LookUp",COUNTIFS($A15:$A18,"*$*",B15:B18,"")+COUNTIFS($A25,"*$*",B25,"")+COUNTIFS($A33:$A34,"*$*",$A33:$A34,"")))</f>
        <v>20</v>
      </c>
      <c r="C4" s="88">
        <f t="shared" si="0"/>
        <v>1</v>
      </c>
      <c r="D4" s="88">
        <f t="shared" si="0"/>
        <v>0</v>
      </c>
      <c r="E4" s="88">
        <f t="shared" si="0"/>
        <v>0</v>
      </c>
      <c r="F4" s="88">
        <f t="shared" si="0"/>
        <v>0</v>
      </c>
      <c r="G4" s="88">
        <f t="shared" si="0"/>
        <v>0</v>
      </c>
      <c r="H4" s="88">
        <f t="shared" si="0"/>
        <v>0</v>
      </c>
      <c r="I4" s="88">
        <f t="shared" si="0"/>
        <v>0</v>
      </c>
      <c r="J4" s="88">
        <f t="shared" ref="J4:L4" si="1">IF(J13="Input Data",COUNTIFS($A18:$A21,"*$*",J18:J21,"")+COUNTIFS($A23:$A28,"*$*",J23:J28,"")+COUNTIFS($A30:$A31,"*$*",J30:J31,"")+COUNTIFS($A33:$A34,"*$*",J33:J34,"")+IF(J38 = "No",COUNTIFS($A39:$A46,"*$*",J39:J46,""),0),IF(J13="LookUp",COUNTIFS($A15:$A18,"*$*",J15:J18,"")+COUNTIFS($A25,"*$*",J25,"")+COUNTIFS($A33:$A34,"*$*",$A33:$A34,"")))</f>
        <v>0</v>
      </c>
      <c r="K4" s="88">
        <f t="shared" si="1"/>
        <v>0</v>
      </c>
      <c r="L4" s="88">
        <f t="shared" si="1"/>
        <v>0</v>
      </c>
      <c r="M4" s="88"/>
    </row>
    <row r="5" spans="1:13" s="1" customFormat="1" x14ac:dyDescent="0.25"/>
    <row r="6" spans="1:13" s="1" customFormat="1" x14ac:dyDescent="0.25"/>
    <row r="7" spans="1:13" s="1" customFormat="1" x14ac:dyDescent="0.25"/>
    <row r="8" spans="1:13" s="1" customFormat="1" x14ac:dyDescent="0.25"/>
    <row r="9" spans="1:13" s="1" customFormat="1" x14ac:dyDescent="0.25">
      <c r="A9" s="25" t="s">
        <v>36</v>
      </c>
    </row>
    <row r="10" spans="1:13" s="1" customFormat="1" x14ac:dyDescent="0.25">
      <c r="A10" s="25" t="s">
        <v>43</v>
      </c>
      <c r="B10" s="25" t="str">
        <f>'1.TabCustomerMainData'!$H$10</f>
        <v>No</v>
      </c>
      <c r="C10" s="25" t="str">
        <f>'1.TabCustomerMainData'!$H$10</f>
        <v>No</v>
      </c>
      <c r="D10" s="25" t="str">
        <f>'1.TabCustomerMainData'!$H$10</f>
        <v>No</v>
      </c>
      <c r="E10" s="25" t="str">
        <f>'1.TabCustomerMainData'!$H$10</f>
        <v>No</v>
      </c>
      <c r="F10" s="25" t="str">
        <f>'1.TabCustomerMainData'!$H$10</f>
        <v>No</v>
      </c>
      <c r="G10" s="25" t="str">
        <f>'1.TabCustomerMainData'!$H$10</f>
        <v>No</v>
      </c>
      <c r="H10" s="25" t="str">
        <f>'1.TabCustomerMainData'!$H$10</f>
        <v>No</v>
      </c>
      <c r="I10" s="25" t="str">
        <f>'1.TabCustomerMainData'!$H$10</f>
        <v>No</v>
      </c>
      <c r="J10" s="25" t="str">
        <f>'1.TabCustomerMainData'!$H$10</f>
        <v>No</v>
      </c>
      <c r="K10" s="25" t="str">
        <f>'1.TabCustomerMainData'!$H$10</f>
        <v>No</v>
      </c>
      <c r="L10" s="25" t="str">
        <f>'1.TabCustomerMainData'!$H$10</f>
        <v>No</v>
      </c>
    </row>
    <row r="11" spans="1:13" s="86" customFormat="1" x14ac:dyDescent="0.25">
      <c r="B11" s="85"/>
      <c r="C11" s="85"/>
      <c r="D11" s="85"/>
      <c r="E11" s="85"/>
      <c r="F11" s="85"/>
      <c r="G11" s="85"/>
      <c r="H11" s="85"/>
      <c r="I11" s="85"/>
      <c r="J11" s="85"/>
      <c r="K11" s="85"/>
    </row>
    <row r="12" spans="1:13" s="1" customFormat="1" x14ac:dyDescent="0.25">
      <c r="A12" s="63" t="s">
        <v>47</v>
      </c>
      <c r="B12" s="42" t="str">
        <f>'1.TabCustomerMainData'!$I$13</f>
        <v>app1</v>
      </c>
      <c r="C12" s="42" t="str">
        <f>'1.TabCustomerMainData'!$I$13</f>
        <v>app1</v>
      </c>
      <c r="D12" s="42" t="str">
        <f>'1.TabCustomerMainData'!$I$13</f>
        <v>app1</v>
      </c>
      <c r="E12" s="42" t="str">
        <f>'1.TabCustomerMainData'!$I$13</f>
        <v>app1</v>
      </c>
      <c r="F12" s="42" t="str">
        <f>'1.TabCustomerMainData'!$I$13</f>
        <v>app1</v>
      </c>
      <c r="G12" s="42" t="str">
        <f>'1.TabCustomerMainData'!$I$13</f>
        <v>app1</v>
      </c>
      <c r="H12" s="42" t="str">
        <f>'1.TabCustomerMainData'!$I$13</f>
        <v>app1</v>
      </c>
      <c r="I12" s="42" t="str">
        <f>'1.TabCustomerMainData'!$I$13</f>
        <v>app1</v>
      </c>
      <c r="J12" s="42" t="str">
        <f>'1.TabCustomerMainData'!$AJ$13</f>
        <v>app5</v>
      </c>
      <c r="K12" s="42" t="str">
        <f>'1.TabCustomerMainData'!$AK$13</f>
        <v>app6</v>
      </c>
      <c r="L12" s="42" t="str">
        <f>'1.TabCustomerMainData'!$AL$13</f>
        <v>app7</v>
      </c>
    </row>
    <row r="13" spans="1:13" s="1" customFormat="1" x14ac:dyDescent="0.25">
      <c r="A13" s="46" t="s">
        <v>55</v>
      </c>
      <c r="B13" s="1" t="s">
        <v>56</v>
      </c>
      <c r="C13" s="1" t="s">
        <v>56</v>
      </c>
      <c r="D13" s="1" t="s">
        <v>56</v>
      </c>
      <c r="E13" s="1" t="s">
        <v>56</v>
      </c>
      <c r="F13" s="1" t="s">
        <v>56</v>
      </c>
      <c r="G13" s="1" t="s">
        <v>56</v>
      </c>
      <c r="H13" s="1" t="s">
        <v>56</v>
      </c>
      <c r="I13" s="1" t="s">
        <v>56</v>
      </c>
      <c r="J13" s="1" t="s">
        <v>56</v>
      </c>
      <c r="K13" s="1" t="s">
        <v>56</v>
      </c>
      <c r="L13" s="1" t="s">
        <v>57</v>
      </c>
    </row>
    <row r="14" spans="1:13" s="98" customFormat="1" x14ac:dyDescent="0.25">
      <c r="A14" s="98" t="s">
        <v>213</v>
      </c>
    </row>
    <row r="15" spans="1:13" s="43" customFormat="1" x14ac:dyDescent="0.25">
      <c r="A15" s="48" t="s">
        <v>59</v>
      </c>
      <c r="B15" s="2"/>
      <c r="C15" s="2"/>
      <c r="D15" s="2"/>
      <c r="E15" s="2"/>
      <c r="F15" s="2"/>
      <c r="G15" s="2"/>
      <c r="H15" s="2"/>
      <c r="I15" s="2"/>
      <c r="J15" s="2" t="s">
        <v>214</v>
      </c>
      <c r="K15" s="2" t="s">
        <v>60</v>
      </c>
      <c r="L15" s="2" t="s">
        <v>215</v>
      </c>
      <c r="M15" s="1"/>
    </row>
    <row r="16" spans="1:13" s="43" customFormat="1" x14ac:dyDescent="0.25">
      <c r="A16" s="48" t="s">
        <v>62</v>
      </c>
      <c r="B16" s="1"/>
      <c r="C16" s="1"/>
      <c r="D16" s="1"/>
      <c r="E16" s="1"/>
      <c r="F16" s="1"/>
      <c r="G16" s="1"/>
      <c r="H16" s="1"/>
      <c r="I16" s="1"/>
      <c r="J16" s="1" t="s">
        <v>216</v>
      </c>
      <c r="K16" s="1" t="s">
        <v>63</v>
      </c>
      <c r="L16" s="1" t="s">
        <v>217</v>
      </c>
      <c r="M16" s="1"/>
    </row>
    <row r="17" spans="1:13" s="43" customFormat="1" x14ac:dyDescent="0.25">
      <c r="A17" s="48" t="s">
        <v>65</v>
      </c>
      <c r="B17" s="2"/>
      <c r="C17" s="2"/>
      <c r="D17" s="2"/>
      <c r="E17" s="2"/>
      <c r="F17" s="2"/>
      <c r="G17" s="2"/>
      <c r="H17" s="2"/>
      <c r="I17" s="2"/>
      <c r="J17" s="2" t="s">
        <v>218</v>
      </c>
      <c r="K17" s="2" t="s">
        <v>66</v>
      </c>
      <c r="L17" s="2" t="s">
        <v>219</v>
      </c>
      <c r="M17" s="1"/>
    </row>
    <row r="18" spans="1:13" s="1" customFormat="1" x14ac:dyDescent="0.25">
      <c r="A18" s="47" t="s">
        <v>220</v>
      </c>
      <c r="B18" t="s">
        <v>221</v>
      </c>
      <c r="C18" t="s">
        <v>221</v>
      </c>
      <c r="D18" t="s">
        <v>221</v>
      </c>
      <c r="E18" t="s">
        <v>221</v>
      </c>
      <c r="F18" t="s">
        <v>221</v>
      </c>
      <c r="G18" t="s">
        <v>221</v>
      </c>
      <c r="H18" t="s">
        <v>221</v>
      </c>
      <c r="I18" t="s">
        <v>221</v>
      </c>
      <c r="J18" t="s">
        <v>222</v>
      </c>
      <c r="K18" t="s">
        <v>223</v>
      </c>
      <c r="L18" s="1" t="s">
        <v>224</v>
      </c>
    </row>
    <row r="19" spans="1:13" s="1" customFormat="1" x14ac:dyDescent="0.25">
      <c r="A19" s="48" t="s">
        <v>225</v>
      </c>
      <c r="B19"/>
      <c r="C19" t="s">
        <v>226</v>
      </c>
      <c r="D19" t="s">
        <v>226</v>
      </c>
      <c r="E19" t="s">
        <v>226</v>
      </c>
      <c r="F19" t="s">
        <v>226</v>
      </c>
      <c r="G19" t="s">
        <v>226</v>
      </c>
      <c r="H19" t="s">
        <v>226</v>
      </c>
      <c r="I19" t="s">
        <v>226</v>
      </c>
      <c r="J19" t="s">
        <v>227</v>
      </c>
      <c r="K19" t="s">
        <v>228</v>
      </c>
      <c r="L19" s="1" t="s">
        <v>229</v>
      </c>
    </row>
    <row r="20" spans="1:13" s="1" customFormat="1" x14ac:dyDescent="0.25">
      <c r="A20" s="48" t="s">
        <v>72</v>
      </c>
      <c r="C20" s="1" t="s">
        <v>230</v>
      </c>
      <c r="D20" s="1" t="s">
        <v>230</v>
      </c>
      <c r="E20" s="1" t="s">
        <v>230</v>
      </c>
      <c r="F20" s="1" t="s">
        <v>230</v>
      </c>
      <c r="G20" s="1" t="s">
        <v>230</v>
      </c>
      <c r="H20" s="1" t="s">
        <v>230</v>
      </c>
      <c r="I20" s="1" t="s">
        <v>230</v>
      </c>
      <c r="J20" s="1" t="s">
        <v>230</v>
      </c>
      <c r="K20" s="1" t="s">
        <v>231</v>
      </c>
      <c r="L20" s="1" t="s">
        <v>230</v>
      </c>
    </row>
    <row r="21" spans="1:13" s="1" customFormat="1" x14ac:dyDescent="0.25">
      <c r="A21" s="48" t="s">
        <v>75</v>
      </c>
      <c r="B21"/>
      <c r="C21" t="s">
        <v>76</v>
      </c>
      <c r="D21" t="s">
        <v>76</v>
      </c>
      <c r="E21" t="s">
        <v>76</v>
      </c>
      <c r="F21" t="s">
        <v>76</v>
      </c>
      <c r="G21" t="s">
        <v>76</v>
      </c>
      <c r="H21" t="s">
        <v>76</v>
      </c>
      <c r="I21" t="s">
        <v>76</v>
      </c>
      <c r="J21" t="s">
        <v>76</v>
      </c>
      <c r="K21" t="s">
        <v>76</v>
      </c>
      <c r="L21" s="1" t="s">
        <v>232</v>
      </c>
    </row>
    <row r="22" spans="1:13" s="1" customFormat="1" x14ac:dyDescent="0.25">
      <c r="A22" s="1" t="s">
        <v>157</v>
      </c>
      <c r="B22" s="59"/>
      <c r="C22" s="59"/>
      <c r="D22" s="59"/>
      <c r="E22" s="59"/>
      <c r="F22" s="59"/>
      <c r="G22" s="59"/>
      <c r="H22" s="59"/>
      <c r="I22" s="59"/>
      <c r="J22" s="59"/>
      <c r="K22" s="59"/>
      <c r="L22" s="59">
        <v>45909</v>
      </c>
      <c r="M22" s="59"/>
    </row>
    <row r="23" spans="1:13" s="1" customFormat="1" x14ac:dyDescent="0.25">
      <c r="A23" s="48" t="s">
        <v>78</v>
      </c>
      <c r="C23" s="1" t="s">
        <v>80</v>
      </c>
      <c r="D23" s="1" t="s">
        <v>80</v>
      </c>
      <c r="E23" s="1" t="s">
        <v>80</v>
      </c>
      <c r="F23" s="1" t="s">
        <v>80</v>
      </c>
      <c r="G23" s="1" t="s">
        <v>80</v>
      </c>
      <c r="H23" s="1" t="s">
        <v>80</v>
      </c>
      <c r="I23" s="1" t="s">
        <v>80</v>
      </c>
      <c r="J23" s="1" t="s">
        <v>80</v>
      </c>
      <c r="K23" s="1" t="s">
        <v>80</v>
      </c>
      <c r="L23" s="1" t="s">
        <v>80</v>
      </c>
    </row>
    <row r="24" spans="1:13" s="1" customFormat="1" x14ac:dyDescent="0.25">
      <c r="A24" s="48" t="s">
        <v>81</v>
      </c>
      <c r="B24" s="2"/>
      <c r="C24" s="2" t="s">
        <v>233</v>
      </c>
      <c r="D24" s="2" t="s">
        <v>233</v>
      </c>
      <c r="E24" s="2" t="s">
        <v>233</v>
      </c>
      <c r="F24" s="2" t="s">
        <v>233</v>
      </c>
      <c r="G24" s="2" t="s">
        <v>233</v>
      </c>
      <c r="H24" s="2" t="s">
        <v>233</v>
      </c>
      <c r="I24" s="2" t="s">
        <v>233</v>
      </c>
      <c r="J24" s="2" t="s">
        <v>234</v>
      </c>
      <c r="K24" s="2" t="s">
        <v>235</v>
      </c>
      <c r="L24" s="2" t="s">
        <v>236</v>
      </c>
      <c r="M24" s="2"/>
    </row>
    <row r="25" spans="1:13" s="1" customFormat="1" x14ac:dyDescent="0.25">
      <c r="A25" s="47" t="s">
        <v>84</v>
      </c>
      <c r="C25" s="1" t="s">
        <v>85</v>
      </c>
      <c r="D25" s="1" t="s">
        <v>85</v>
      </c>
      <c r="E25" s="1" t="s">
        <v>85</v>
      </c>
      <c r="F25" s="1" t="s">
        <v>85</v>
      </c>
      <c r="G25" s="1" t="s">
        <v>85</v>
      </c>
      <c r="H25" s="1" t="s">
        <v>85</v>
      </c>
      <c r="I25" s="1" t="s">
        <v>85</v>
      </c>
      <c r="J25" s="1" t="s">
        <v>86</v>
      </c>
      <c r="K25" s="1" t="s">
        <v>87</v>
      </c>
      <c r="L25" s="1" t="s">
        <v>88</v>
      </c>
    </row>
    <row r="26" spans="1:13" s="1" customFormat="1" x14ac:dyDescent="0.25">
      <c r="A26" s="48" t="s">
        <v>89</v>
      </c>
      <c r="C26" s="1" t="s">
        <v>90</v>
      </c>
      <c r="D26" s="1" t="s">
        <v>90</v>
      </c>
      <c r="E26" s="1" t="s">
        <v>90</v>
      </c>
      <c r="F26" s="1" t="s">
        <v>90</v>
      </c>
      <c r="G26" s="1" t="s">
        <v>90</v>
      </c>
      <c r="H26" s="1" t="s">
        <v>90</v>
      </c>
      <c r="I26" s="1" t="s">
        <v>90</v>
      </c>
      <c r="J26" s="1" t="s">
        <v>167</v>
      </c>
      <c r="K26" s="1" t="s">
        <v>90</v>
      </c>
      <c r="L26" s="1" t="s">
        <v>90</v>
      </c>
    </row>
    <row r="27" spans="1:13" s="1" customFormat="1" x14ac:dyDescent="0.25">
      <c r="A27" s="48" t="s">
        <v>168</v>
      </c>
      <c r="B27" s="107"/>
      <c r="C27" s="107" t="s">
        <v>237</v>
      </c>
      <c r="D27" s="107" t="s">
        <v>237</v>
      </c>
      <c r="E27" s="107" t="s">
        <v>237</v>
      </c>
      <c r="F27" s="107" t="s">
        <v>237</v>
      </c>
      <c r="G27" s="107" t="s">
        <v>237</v>
      </c>
      <c r="H27" s="107" t="s">
        <v>237</v>
      </c>
      <c r="I27" s="107" t="s">
        <v>237</v>
      </c>
      <c r="J27" s="4" t="s">
        <v>238</v>
      </c>
      <c r="K27" s="132">
        <v>36872</v>
      </c>
      <c r="L27" s="60" t="s">
        <v>239</v>
      </c>
      <c r="M27" s="60"/>
    </row>
    <row r="28" spans="1:13" s="1" customFormat="1" x14ac:dyDescent="0.25">
      <c r="A28" s="48" t="s">
        <v>96</v>
      </c>
      <c r="B28" s="2"/>
      <c r="C28" s="2" t="s">
        <v>240</v>
      </c>
      <c r="D28" s="2" t="s">
        <v>240</v>
      </c>
      <c r="E28" s="2" t="s">
        <v>240</v>
      </c>
      <c r="F28" s="2" t="s">
        <v>3768</v>
      </c>
      <c r="G28" s="2" t="s">
        <v>3769</v>
      </c>
      <c r="H28" s="2" t="s">
        <v>3770</v>
      </c>
      <c r="I28" s="2" t="s">
        <v>240</v>
      </c>
      <c r="J28" s="2" t="s">
        <v>241</v>
      </c>
      <c r="K28" s="2" t="s">
        <v>242</v>
      </c>
      <c r="L28" s="2" t="s">
        <v>243</v>
      </c>
      <c r="M28" s="2"/>
    </row>
    <row r="29" spans="1:13" s="1" customFormat="1" x14ac:dyDescent="0.25">
      <c r="A29" s="1" t="s">
        <v>103</v>
      </c>
      <c r="B29" s="4"/>
      <c r="C29" s="4" t="s">
        <v>244</v>
      </c>
      <c r="D29" s="4" t="s">
        <v>244</v>
      </c>
      <c r="E29" s="4" t="s">
        <v>3767</v>
      </c>
      <c r="F29" s="4" t="s">
        <v>244</v>
      </c>
      <c r="G29" s="4" t="s">
        <v>244</v>
      </c>
      <c r="H29" s="4" t="s">
        <v>244</v>
      </c>
      <c r="I29" s="4" t="s">
        <v>244</v>
      </c>
      <c r="J29" s="131" t="s">
        <v>245</v>
      </c>
      <c r="K29" t="s">
        <v>243</v>
      </c>
      <c r="L29" s="2"/>
      <c r="M29" s="2"/>
    </row>
    <row r="30" spans="1:13" s="1" customFormat="1" x14ac:dyDescent="0.25">
      <c r="A30" s="48" t="s">
        <v>107</v>
      </c>
      <c r="B30"/>
      <c r="C30" t="s">
        <v>246</v>
      </c>
      <c r="D30" t="s">
        <v>246</v>
      </c>
      <c r="E30" t="s">
        <v>246</v>
      </c>
      <c r="F30" t="s">
        <v>246</v>
      </c>
      <c r="G30" t="s">
        <v>246</v>
      </c>
      <c r="H30" t="s">
        <v>246</v>
      </c>
      <c r="I30" t="s">
        <v>246</v>
      </c>
      <c r="J30" t="s">
        <v>247</v>
      </c>
      <c r="K30" t="s">
        <v>248</v>
      </c>
      <c r="L30" s="1" t="s">
        <v>249</v>
      </c>
    </row>
    <row r="31" spans="1:13" s="1" customFormat="1" x14ac:dyDescent="0.25">
      <c r="A31" s="48" t="s">
        <v>112</v>
      </c>
      <c r="B31" s="3"/>
      <c r="C31" s="3"/>
      <c r="D31" s="3" t="s">
        <v>3766</v>
      </c>
      <c r="E31" s="3" t="s">
        <v>250</v>
      </c>
      <c r="F31" s="3" t="s">
        <v>250</v>
      </c>
      <c r="G31" s="3" t="s">
        <v>250</v>
      </c>
      <c r="H31" s="3" t="s">
        <v>250</v>
      </c>
      <c r="I31" s="3" t="s">
        <v>250</v>
      </c>
      <c r="J31" s="3" t="s">
        <v>251</v>
      </c>
      <c r="K31" s="3" t="s">
        <v>252</v>
      </c>
      <c r="L31" s="3" t="s">
        <v>253</v>
      </c>
      <c r="M31" s="3"/>
    </row>
    <row r="32" spans="1:13" s="98" customFormat="1" x14ac:dyDescent="0.25">
      <c r="A32" s="98" t="s">
        <v>117</v>
      </c>
    </row>
    <row r="33" spans="1:13" s="1" customFormat="1" x14ac:dyDescent="0.25">
      <c r="A33" s="50" t="s">
        <v>196</v>
      </c>
      <c r="B33" s="1" t="e">
        <f>VLOOKUP(B34,Master!$M:$N,2,FALSE)</f>
        <v>#N/A</v>
      </c>
      <c r="C33" s="1" t="str">
        <f>VLOOKUP(C34,Master!$M:$N,2,FALSE)</f>
        <v>00651</v>
      </c>
      <c r="D33" s="1" t="str">
        <f>VLOOKUP(D34,Master!$M:$N,2,FALSE)</f>
        <v>00651</v>
      </c>
      <c r="E33" s="1" t="str">
        <f>VLOOKUP(E34,Master!$M:$N,2,FALSE)</f>
        <v>00651</v>
      </c>
      <c r="F33" s="1" t="str">
        <f>VLOOKUP(F34,Master!$M:$N,2,FALSE)</f>
        <v>00651</v>
      </c>
      <c r="G33" s="1" t="str">
        <f>VLOOKUP(G34,Master!$M:$N,2,FALSE)</f>
        <v>00651</v>
      </c>
      <c r="H33" s="1" t="str">
        <f>VLOOKUP(H34,Master!$M:$N,2,FALSE)</f>
        <v>00651</v>
      </c>
      <c r="I33" s="1" t="str">
        <f>VLOOKUP(I34,Master!$M:$N,2,FALSE)</f>
        <v>00651</v>
      </c>
      <c r="J33" s="1" t="str">
        <f>VLOOKUP(J34,Master!$M:$N,2,FALSE)</f>
        <v>00653</v>
      </c>
      <c r="K33" s="1" t="str">
        <f>VLOOKUP(K34,Master!$M:$N,2,FALSE)</f>
        <v>00590</v>
      </c>
      <c r="L33" s="1" t="str">
        <f>VLOOKUP(L34,Master!$M:$N,2,FALSE)</f>
        <v>00651</v>
      </c>
    </row>
    <row r="34" spans="1:13" s="1" customFormat="1" x14ac:dyDescent="0.25">
      <c r="A34" s="47" t="s">
        <v>119</v>
      </c>
      <c r="C34" s="1" t="s">
        <v>120</v>
      </c>
      <c r="D34" s="1" t="s">
        <v>120</v>
      </c>
      <c r="E34" s="1" t="s">
        <v>120</v>
      </c>
      <c r="F34" s="1" t="s">
        <v>120</v>
      </c>
      <c r="G34" s="1" t="s">
        <v>120</v>
      </c>
      <c r="H34" s="1" t="s">
        <v>120</v>
      </c>
      <c r="I34" s="1" t="s">
        <v>120</v>
      </c>
      <c r="J34" s="1" t="s">
        <v>254</v>
      </c>
      <c r="K34" s="1" t="s">
        <v>121</v>
      </c>
      <c r="L34" s="1" t="s">
        <v>120</v>
      </c>
    </row>
    <row r="35" spans="1:13" s="1" customFormat="1" x14ac:dyDescent="0.25">
      <c r="A35" s="50" t="s">
        <v>122</v>
      </c>
      <c r="B35" s="1" t="str">
        <f>VLOOKUP(B36,Master!$Q:$R,2,FALSE)</f>
        <v>00838</v>
      </c>
      <c r="C35" s="1" t="str">
        <f>VLOOKUP(C36,Master!$Q:$R,2,FALSE)</f>
        <v>00838</v>
      </c>
      <c r="D35" s="1" t="str">
        <f>VLOOKUP(D36,Master!$Q:$R,2,FALSE)</f>
        <v>00838</v>
      </c>
      <c r="E35" s="1" t="str">
        <f>VLOOKUP(E36,Master!$Q:$R,2,FALSE)</f>
        <v>00838</v>
      </c>
      <c r="F35" s="1" t="str">
        <f>VLOOKUP(F36,Master!$Q:$R,2,FALSE)</f>
        <v>00838</v>
      </c>
      <c r="G35" s="1" t="str">
        <f>VLOOKUP(G36,Master!$Q:$R,2,FALSE)</f>
        <v>00838</v>
      </c>
      <c r="H35" s="1" t="str">
        <f>VLOOKUP(H36,Master!$Q:$R,2,FALSE)</f>
        <v>00838</v>
      </c>
      <c r="I35" s="1" t="str">
        <f>VLOOKUP(I36,Master!$Q:$R,2,FALSE)</f>
        <v>00838</v>
      </c>
      <c r="J35" s="1" t="str">
        <f>VLOOKUP(J36,Master!$Q:$R,2,FALSE)</f>
        <v>00836</v>
      </c>
      <c r="K35" s="1" t="str">
        <f>VLOOKUP(K36,Master!$Q:$R,2,FALSE)</f>
        <v>00837</v>
      </c>
      <c r="L35" s="1" t="str">
        <f>VLOOKUP(L36,Master!$Q:$R,2,FALSE)</f>
        <v>00838</v>
      </c>
    </row>
    <row r="36" spans="1:13" s="1" customFormat="1" x14ac:dyDescent="0.25">
      <c r="A36" s="1" t="s">
        <v>255</v>
      </c>
      <c r="B36" s="1" t="s">
        <v>120</v>
      </c>
      <c r="C36" s="1" t="s">
        <v>120</v>
      </c>
      <c r="D36" s="1" t="s">
        <v>120</v>
      </c>
      <c r="E36" s="1" t="s">
        <v>120</v>
      </c>
      <c r="F36" s="1" t="s">
        <v>120</v>
      </c>
      <c r="G36" s="1" t="s">
        <v>120</v>
      </c>
      <c r="H36" s="1" t="s">
        <v>120</v>
      </c>
      <c r="I36" s="1" t="s">
        <v>120</v>
      </c>
      <c r="J36" s="1" t="s">
        <v>256</v>
      </c>
      <c r="K36" s="1" t="s">
        <v>124</v>
      </c>
      <c r="L36" s="1" t="s">
        <v>120</v>
      </c>
    </row>
    <row r="37" spans="1:13" s="98" customFormat="1" x14ac:dyDescent="0.25"/>
    <row r="38" spans="1:13" s="1" customFormat="1" x14ac:dyDescent="0.25">
      <c r="A38" s="46" t="s">
        <v>201</v>
      </c>
      <c r="B38" s="1" t="s">
        <v>44</v>
      </c>
      <c r="C38" s="1" t="s">
        <v>44</v>
      </c>
      <c r="D38" s="1" t="s">
        <v>44</v>
      </c>
      <c r="E38" s="1" t="s">
        <v>44</v>
      </c>
      <c r="F38" s="1" t="s">
        <v>44</v>
      </c>
      <c r="G38" s="1" t="s">
        <v>44</v>
      </c>
      <c r="H38" s="1" t="s">
        <v>44</v>
      </c>
      <c r="I38" s="1" t="s">
        <v>13</v>
      </c>
      <c r="J38" s="1" t="s">
        <v>44</v>
      </c>
      <c r="K38" s="1" t="s">
        <v>44</v>
      </c>
      <c r="L38" s="1" t="s">
        <v>44</v>
      </c>
    </row>
    <row r="39" spans="1:13" s="1" customFormat="1" x14ac:dyDescent="0.25">
      <c r="A39" s="48" t="s">
        <v>126</v>
      </c>
      <c r="C39" s="1" t="s">
        <v>257</v>
      </c>
      <c r="D39" s="1" t="s">
        <v>257</v>
      </c>
      <c r="E39" s="1" t="s">
        <v>257</v>
      </c>
      <c r="F39" s="1" t="s">
        <v>257</v>
      </c>
      <c r="G39" s="1" t="s">
        <v>257</v>
      </c>
      <c r="H39" s="1" t="s">
        <v>257</v>
      </c>
      <c r="J39" s="1" t="s">
        <v>258</v>
      </c>
      <c r="K39" s="1" t="s">
        <v>258</v>
      </c>
      <c r="L39" s="1" t="s">
        <v>258</v>
      </c>
    </row>
    <row r="40" spans="1:13" s="1" customFormat="1" x14ac:dyDescent="0.25">
      <c r="A40" s="48" t="s">
        <v>128</v>
      </c>
      <c r="B40" s="2"/>
      <c r="C40" s="2" t="s">
        <v>129</v>
      </c>
      <c r="D40" s="2" t="s">
        <v>129</v>
      </c>
      <c r="E40" s="2" t="s">
        <v>129</v>
      </c>
      <c r="F40" s="2" t="s">
        <v>129</v>
      </c>
      <c r="G40" s="2" t="s">
        <v>129</v>
      </c>
      <c r="H40" s="2" t="s">
        <v>129</v>
      </c>
      <c r="I40" s="2"/>
      <c r="J40" s="2" t="s">
        <v>259</v>
      </c>
      <c r="K40" s="2" t="s">
        <v>259</v>
      </c>
      <c r="L40" s="2" t="s">
        <v>259</v>
      </c>
      <c r="M40" s="2"/>
    </row>
    <row r="41" spans="1:13" s="1" customFormat="1" x14ac:dyDescent="0.25">
      <c r="A41" s="48" t="s">
        <v>130</v>
      </c>
      <c r="B41" s="2"/>
      <c r="C41" s="2" t="s">
        <v>260</v>
      </c>
      <c r="D41" s="2" t="s">
        <v>260</v>
      </c>
      <c r="E41" s="2" t="s">
        <v>260</v>
      </c>
      <c r="F41" s="2" t="s">
        <v>260</v>
      </c>
      <c r="G41" s="2" t="s">
        <v>260</v>
      </c>
      <c r="H41" s="2" t="s">
        <v>260</v>
      </c>
      <c r="I41" s="2"/>
      <c r="J41" s="2" t="s">
        <v>261</v>
      </c>
      <c r="K41" s="2" t="s">
        <v>261</v>
      </c>
      <c r="L41" s="2" t="s">
        <v>261</v>
      </c>
      <c r="M41" s="2"/>
    </row>
    <row r="42" spans="1:13" s="1" customFormat="1" x14ac:dyDescent="0.25">
      <c r="A42" s="48" t="s">
        <v>132</v>
      </c>
      <c r="B42" s="2"/>
      <c r="C42" s="2" t="s">
        <v>205</v>
      </c>
      <c r="D42" s="2" t="s">
        <v>205</v>
      </c>
      <c r="E42" s="2" t="s">
        <v>205</v>
      </c>
      <c r="F42" s="2" t="s">
        <v>205</v>
      </c>
      <c r="G42" s="2" t="s">
        <v>205</v>
      </c>
      <c r="H42" s="2" t="s">
        <v>205</v>
      </c>
      <c r="I42" s="2"/>
      <c r="J42" s="2" t="s">
        <v>205</v>
      </c>
      <c r="K42" s="2" t="s">
        <v>205</v>
      </c>
      <c r="L42" s="2" t="s">
        <v>205</v>
      </c>
      <c r="M42" s="2"/>
    </row>
    <row r="43" spans="1:13" s="1" customFormat="1" x14ac:dyDescent="0.25">
      <c r="A43" s="48" t="s">
        <v>133</v>
      </c>
      <c r="C43" s="1" t="s">
        <v>206</v>
      </c>
      <c r="D43" s="1" t="s">
        <v>206</v>
      </c>
      <c r="E43" s="1" t="s">
        <v>206</v>
      </c>
      <c r="F43" s="1" t="s">
        <v>206</v>
      </c>
      <c r="G43" s="1" t="s">
        <v>206</v>
      </c>
      <c r="H43" s="1" t="s">
        <v>206</v>
      </c>
      <c r="J43" s="1" t="s">
        <v>206</v>
      </c>
      <c r="K43" s="1" t="s">
        <v>206</v>
      </c>
      <c r="L43" s="1" t="s">
        <v>206</v>
      </c>
    </row>
    <row r="44" spans="1:13" s="1" customFormat="1" x14ac:dyDescent="0.25">
      <c r="A44" s="48" t="s">
        <v>135</v>
      </c>
      <c r="C44" s="1" t="s">
        <v>206</v>
      </c>
      <c r="D44" s="1" t="s">
        <v>206</v>
      </c>
      <c r="E44" s="1" t="s">
        <v>206</v>
      </c>
      <c r="F44" s="1" t="s">
        <v>206</v>
      </c>
      <c r="G44" s="1" t="s">
        <v>206</v>
      </c>
      <c r="H44" s="1" t="s">
        <v>206</v>
      </c>
      <c r="J44" s="1" t="s">
        <v>206</v>
      </c>
      <c r="K44" s="1" t="s">
        <v>206</v>
      </c>
      <c r="L44" s="1" t="s">
        <v>206</v>
      </c>
    </row>
    <row r="45" spans="1:13" s="1" customFormat="1" x14ac:dyDescent="0.25">
      <c r="A45" s="48" t="s">
        <v>136</v>
      </c>
      <c r="C45" s="1" t="s">
        <v>207</v>
      </c>
      <c r="D45" s="1" t="s">
        <v>207</v>
      </c>
      <c r="E45" s="1" t="s">
        <v>207</v>
      </c>
      <c r="F45" s="1" t="s">
        <v>207</v>
      </c>
      <c r="G45" s="1" t="s">
        <v>207</v>
      </c>
      <c r="H45" s="1" t="s">
        <v>207</v>
      </c>
      <c r="J45" s="1" t="s">
        <v>207</v>
      </c>
      <c r="K45" s="1" t="s">
        <v>207</v>
      </c>
      <c r="L45" s="1" t="s">
        <v>207</v>
      </c>
    </row>
    <row r="46" spans="1:13" s="1" customFormat="1" x14ac:dyDescent="0.25">
      <c r="A46" s="48" t="s">
        <v>262</v>
      </c>
      <c r="C46" s="1" t="s">
        <v>263</v>
      </c>
      <c r="D46" s="1" t="s">
        <v>263</v>
      </c>
      <c r="E46" s="1" t="s">
        <v>263</v>
      </c>
      <c r="F46" s="1" t="s">
        <v>263</v>
      </c>
      <c r="G46" s="1" t="s">
        <v>263</v>
      </c>
      <c r="H46" s="1" t="s">
        <v>263</v>
      </c>
      <c r="I46" s="1" t="s">
        <v>263</v>
      </c>
      <c r="J46" s="1" t="s">
        <v>263</v>
      </c>
      <c r="K46" s="1" t="s">
        <v>263</v>
      </c>
      <c r="L46" s="1" t="s">
        <v>263</v>
      </c>
    </row>
  </sheetData>
  <conditionalFormatting sqref="B15:B17 J15:XFD17">
    <cfRule type="expression" dxfId="241" priority="57">
      <formula>B$13="Input Data"</formula>
    </cfRule>
  </conditionalFormatting>
  <conditionalFormatting sqref="A38 B20:B24 B26:B31 K19:XFD19 J26:XFD31 J20:XFD24 J38:XFD46">
    <cfRule type="expression" dxfId="240" priority="56">
      <formula>A$13="LookUp"</formula>
    </cfRule>
  </conditionalFormatting>
  <conditionalFormatting sqref="B22 J22:XFD22">
    <cfRule type="expression" dxfId="239" priority="55">
      <formula>OR(B$21="E-KTP",B$21="AKTA",B$21="NPWP")</formula>
    </cfRule>
  </conditionalFormatting>
  <conditionalFormatting sqref="J39:XFD46">
    <cfRule type="expression" dxfId="238" priority="54">
      <formula>J$38="Yes"</formula>
    </cfRule>
  </conditionalFormatting>
  <conditionalFormatting sqref="A15:A17">
    <cfRule type="expression" dxfId="237" priority="53">
      <formula>A$13="Input Data"</formula>
    </cfRule>
  </conditionalFormatting>
  <conditionalFormatting sqref="A19:A24 A26:A31">
    <cfRule type="expression" dxfId="236" priority="52">
      <formula>A$13="LookUp"</formula>
    </cfRule>
  </conditionalFormatting>
  <conditionalFormatting sqref="A22">
    <cfRule type="expression" dxfId="235" priority="51">
      <formula>OR(A$21="E-KTP",A$21="AKTA",A$21="NPWP")</formula>
    </cfRule>
  </conditionalFormatting>
  <conditionalFormatting sqref="A39:A46">
    <cfRule type="expression" dxfId="234" priority="50">
      <formula>A$13="LookUp"</formula>
    </cfRule>
  </conditionalFormatting>
  <conditionalFormatting sqref="A39:A46">
    <cfRule type="expression" dxfId="233" priority="49">
      <formula>A$38="Yes"</formula>
    </cfRule>
  </conditionalFormatting>
  <conditionalFormatting sqref="B19 J19">
    <cfRule type="expression" dxfId="232" priority="48">
      <formula>B$13="LookUp"</formula>
    </cfRule>
  </conditionalFormatting>
  <conditionalFormatting sqref="B38:B46">
    <cfRule type="expression" dxfId="231" priority="47">
      <formula>B$13="LookUp"</formula>
    </cfRule>
  </conditionalFormatting>
  <conditionalFormatting sqref="B39:B46">
    <cfRule type="expression" dxfId="230" priority="46">
      <formula>B$46="Yes"</formula>
    </cfRule>
  </conditionalFormatting>
  <conditionalFormatting sqref="I15:I17">
    <cfRule type="expression" dxfId="229" priority="45">
      <formula>I$13="Input Data"</formula>
    </cfRule>
  </conditionalFormatting>
  <conditionalFormatting sqref="I20:I24 I26:I31">
    <cfRule type="expression" dxfId="228" priority="44">
      <formula>I$13="LookUp"</formula>
    </cfRule>
  </conditionalFormatting>
  <conditionalFormatting sqref="I22">
    <cfRule type="expression" dxfId="227" priority="43">
      <formula>OR(I$21="E-KTP",I$21="AKTA",I$21="NPWP")</formula>
    </cfRule>
  </conditionalFormatting>
  <conditionalFormatting sqref="I19">
    <cfRule type="expression" dxfId="226" priority="42">
      <formula>I$13="LookUp"</formula>
    </cfRule>
  </conditionalFormatting>
  <conditionalFormatting sqref="I38:I46">
    <cfRule type="expression" dxfId="225" priority="41">
      <formula>I$13="LookUp"</formula>
    </cfRule>
  </conditionalFormatting>
  <conditionalFormatting sqref="I39:I46">
    <cfRule type="expression" dxfId="224" priority="40">
      <formula>I$46="Yes"</formula>
    </cfRule>
  </conditionalFormatting>
  <conditionalFormatting sqref="C15:C17">
    <cfRule type="expression" dxfId="223" priority="39">
      <formula>C$13="Input Data"</formula>
    </cfRule>
  </conditionalFormatting>
  <conditionalFormatting sqref="C20:C24 C26:C31">
    <cfRule type="expression" dxfId="222" priority="38">
      <formula>C$13="LookUp"</formula>
    </cfRule>
  </conditionalFormatting>
  <conditionalFormatting sqref="C22">
    <cfRule type="expression" dxfId="221" priority="37">
      <formula>OR(C$21="E-KTP",C$21="AKTA",C$21="NPWP")</formula>
    </cfRule>
  </conditionalFormatting>
  <conditionalFormatting sqref="C19">
    <cfRule type="expression" dxfId="220" priority="36">
      <formula>C$13="LookUp"</formula>
    </cfRule>
  </conditionalFormatting>
  <conditionalFormatting sqref="C38:C46">
    <cfRule type="expression" dxfId="219" priority="35">
      <formula>C$13="LookUp"</formula>
    </cfRule>
  </conditionalFormatting>
  <conditionalFormatting sqref="C39:C46">
    <cfRule type="expression" dxfId="218" priority="34">
      <formula>C$46="Yes"</formula>
    </cfRule>
  </conditionalFormatting>
  <conditionalFormatting sqref="D15:D17">
    <cfRule type="expression" dxfId="217" priority="33">
      <formula>D$13="Input Data"</formula>
    </cfRule>
  </conditionalFormatting>
  <conditionalFormatting sqref="D20:D24 D26:D30">
    <cfRule type="expression" dxfId="216" priority="32">
      <formula>D$13="LookUp"</formula>
    </cfRule>
  </conditionalFormatting>
  <conditionalFormatting sqref="D22">
    <cfRule type="expression" dxfId="215" priority="31">
      <formula>OR(D$21="E-KTP",D$21="AKTA",D$21="NPWP")</formula>
    </cfRule>
  </conditionalFormatting>
  <conditionalFormatting sqref="D19">
    <cfRule type="expression" dxfId="214" priority="30">
      <formula>D$13="LookUp"</formula>
    </cfRule>
  </conditionalFormatting>
  <conditionalFormatting sqref="D38:D46">
    <cfRule type="expression" dxfId="213" priority="29">
      <formula>D$13="LookUp"</formula>
    </cfRule>
  </conditionalFormatting>
  <conditionalFormatting sqref="D39:D46">
    <cfRule type="expression" dxfId="212" priority="28">
      <formula>D$46="Yes"</formula>
    </cfRule>
  </conditionalFormatting>
  <conditionalFormatting sqref="D31">
    <cfRule type="expression" dxfId="211" priority="27">
      <formula>D$13="LookUp"</formula>
    </cfRule>
  </conditionalFormatting>
  <conditionalFormatting sqref="E15:E17">
    <cfRule type="expression" dxfId="210" priority="26">
      <formula>E$13="Input Data"</formula>
    </cfRule>
  </conditionalFormatting>
  <conditionalFormatting sqref="E20:E24 E26:E30">
    <cfRule type="expression" dxfId="209" priority="25">
      <formula>E$13="LookUp"</formula>
    </cfRule>
  </conditionalFormatting>
  <conditionalFormatting sqref="E22">
    <cfRule type="expression" dxfId="208" priority="24">
      <formula>OR(E$21="E-KTP",E$21="AKTA",E$21="NPWP")</formula>
    </cfRule>
  </conditionalFormatting>
  <conditionalFormatting sqref="E19">
    <cfRule type="expression" dxfId="207" priority="23">
      <formula>E$13="LookUp"</formula>
    </cfRule>
  </conditionalFormatting>
  <conditionalFormatting sqref="E38:E46">
    <cfRule type="expression" dxfId="206" priority="22">
      <formula>E$13="LookUp"</formula>
    </cfRule>
  </conditionalFormatting>
  <conditionalFormatting sqref="E39:E46">
    <cfRule type="expression" dxfId="205" priority="21">
      <formula>E$46="Yes"</formula>
    </cfRule>
  </conditionalFormatting>
  <conditionalFormatting sqref="E31">
    <cfRule type="expression" dxfId="204" priority="19">
      <formula>E$13="LookUp"</formula>
    </cfRule>
  </conditionalFormatting>
  <conditionalFormatting sqref="F15:F17">
    <cfRule type="expression" dxfId="203" priority="18">
      <formula>F$13="Input Data"</formula>
    </cfRule>
  </conditionalFormatting>
  <conditionalFormatting sqref="F20:F24 F26:F31">
    <cfRule type="expression" dxfId="202" priority="17">
      <formula>F$13="LookUp"</formula>
    </cfRule>
  </conditionalFormatting>
  <conditionalFormatting sqref="F22">
    <cfRule type="expression" dxfId="201" priority="16">
      <formula>OR(F$21="E-KTP",F$21="AKTA",F$21="NPWP")</formula>
    </cfRule>
  </conditionalFormatting>
  <conditionalFormatting sqref="F19">
    <cfRule type="expression" dxfId="200" priority="15">
      <formula>F$13="LookUp"</formula>
    </cfRule>
  </conditionalFormatting>
  <conditionalFormatting sqref="F38:F46">
    <cfRule type="expression" dxfId="199" priority="14">
      <formula>F$13="LookUp"</formula>
    </cfRule>
  </conditionalFormatting>
  <conditionalFormatting sqref="F39:F46">
    <cfRule type="expression" dxfId="198" priority="13">
      <formula>F$46="Yes"</formula>
    </cfRule>
  </conditionalFormatting>
  <conditionalFormatting sqref="G15:G17">
    <cfRule type="expression" dxfId="197" priority="12">
      <formula>G$13="Input Data"</formula>
    </cfRule>
  </conditionalFormatting>
  <conditionalFormatting sqref="G20:G24 G26:G31">
    <cfRule type="expression" dxfId="196" priority="11">
      <formula>G$13="LookUp"</formula>
    </cfRule>
  </conditionalFormatting>
  <conditionalFormatting sqref="G22">
    <cfRule type="expression" dxfId="195" priority="10">
      <formula>OR(G$21="E-KTP",G$21="AKTA",G$21="NPWP")</formula>
    </cfRule>
  </conditionalFormatting>
  <conditionalFormatting sqref="G19">
    <cfRule type="expression" dxfId="194" priority="9">
      <formula>G$13="LookUp"</formula>
    </cfRule>
  </conditionalFormatting>
  <conditionalFormatting sqref="G38:G46">
    <cfRule type="expression" dxfId="193" priority="8">
      <formula>G$13="LookUp"</formula>
    </cfRule>
  </conditionalFormatting>
  <conditionalFormatting sqref="G39:G46">
    <cfRule type="expression" dxfId="192" priority="7">
      <formula>G$46="Yes"</formula>
    </cfRule>
  </conditionalFormatting>
  <conditionalFormatting sqref="H15:H17">
    <cfRule type="expression" dxfId="191" priority="6">
      <formula>H$13="Input Data"</formula>
    </cfRule>
  </conditionalFormatting>
  <conditionalFormatting sqref="H20:H24 H26:H31">
    <cfRule type="expression" dxfId="190" priority="5">
      <formula>H$13="LookUp"</formula>
    </cfRule>
  </conditionalFormatting>
  <conditionalFormatting sqref="H22">
    <cfRule type="expression" dxfId="189" priority="4">
      <formula>OR(H$21="E-KTP",H$21="AKTA",H$21="NPWP")</formula>
    </cfRule>
  </conditionalFormatting>
  <conditionalFormatting sqref="H19">
    <cfRule type="expression" dxfId="188" priority="3">
      <formula>H$13="LookUp"</formula>
    </cfRule>
  </conditionalFormatting>
  <conditionalFormatting sqref="H38:H46">
    <cfRule type="expression" dxfId="187" priority="2">
      <formula>H$13="LookUp"</formula>
    </cfRule>
  </conditionalFormatting>
  <conditionalFormatting sqref="H39:H46">
    <cfRule type="expression" dxfId="186" priority="1">
      <formula>H$46="Yes"</formula>
    </cfRule>
  </conditionalFormatting>
  <dataValidations count="37">
    <dataValidation type="custom" errorStyle="information" allowBlank="1" showInputMessage="1" showErrorMessage="1" sqref="J39:M39">
      <formula1>J13="Input Data"</formula1>
    </dataValidation>
    <dataValidation type="custom" errorStyle="information" allowBlank="1" showInputMessage="1" showErrorMessage="1" sqref="J40:M40">
      <formula1>J13="Input Data"</formula1>
    </dataValidation>
    <dataValidation type="custom" errorStyle="information" allowBlank="1" showInputMessage="1" showErrorMessage="1" sqref="J41:M41">
      <formula1>J13="Input Data"</formula1>
    </dataValidation>
    <dataValidation type="custom" errorStyle="information" allowBlank="1" showInputMessage="1" showErrorMessage="1" sqref="J42:M42">
      <formula1>J13="Input Data"</formula1>
    </dataValidation>
    <dataValidation type="custom" errorStyle="information" allowBlank="1" showInputMessage="1" showErrorMessage="1" sqref="J43:M43">
      <formula1>J13="Input Data"</formula1>
    </dataValidation>
    <dataValidation type="custom" errorStyle="information" allowBlank="1" showInputMessage="1" showErrorMessage="1" sqref="J44:M44">
      <formula1>J13="Input Data"</formula1>
    </dataValidation>
    <dataValidation type="custom" errorStyle="information" allowBlank="1" showInputMessage="1" showErrorMessage="1" sqref="J45:M45">
      <formula1>J13="Input Data"</formula1>
    </dataValidation>
    <dataValidation type="custom" errorStyle="information" allowBlank="1" showInputMessage="1" showErrorMessage="1" sqref="B15:M15">
      <formula1>B13="LookUp"</formula1>
    </dataValidation>
    <dataValidation type="custom" errorStyle="information" allowBlank="1" showInputMessage="1" showErrorMessage="1" sqref="B16:M16">
      <formula1>B13="LookUp"</formula1>
    </dataValidation>
    <dataValidation type="custom" errorStyle="information" allowBlank="1" showInputMessage="1" showErrorMessage="1" sqref="B17:M17">
      <formula1>B13="LookUp"</formula1>
    </dataValidation>
    <dataValidation type="custom" errorStyle="information" allowBlank="1" showInputMessage="1" showErrorMessage="1" sqref="B19:M19">
      <formula1>B13="Input Data"</formula1>
    </dataValidation>
    <dataValidation type="custom" errorStyle="information" allowBlank="1" showInputMessage="1" showErrorMessage="1" sqref="B20:M20">
      <formula1>B13="Input Data"</formula1>
    </dataValidation>
    <dataValidation type="custom" errorStyle="information" allowBlank="1" showInputMessage="1" showErrorMessage="1" sqref="B24:M24">
      <formula1>B13="Input Data"</formula1>
    </dataValidation>
    <dataValidation type="custom" errorStyle="information" allowBlank="1" showInputMessage="1" showErrorMessage="1" sqref="B27:M27">
      <formula1>B13="Input Data"</formula1>
    </dataValidation>
    <dataValidation type="custom" errorStyle="information" allowBlank="1" showInputMessage="1" showErrorMessage="1" sqref="B28:M28">
      <formula1>AND(B13="Input Data",OR(IF(B21="E-KTP",LEN(B28)=16),IF(B21="NPWP",LEN(B28)=15,LEN(B31)&gt;0)))</formula1>
    </dataValidation>
    <dataValidation type="custom" errorStyle="information" allowBlank="1" showInputMessage="1" showErrorMessage="1" sqref="B29:M29">
      <formula1>AND(B13="Input Data",LEN(B29)=15)</formula1>
    </dataValidation>
    <dataValidation type="custom" errorStyle="information" allowBlank="1" showInputMessage="1" showErrorMessage="1" sqref="B30:M30">
      <formula1>B13="Input Data"</formula1>
    </dataValidation>
    <dataValidation type="custom" errorStyle="information" allowBlank="1" showInputMessage="1" showErrorMessage="1" sqref="B31:M31">
      <formula1>B13="Input Data"</formula1>
    </dataValidation>
    <dataValidation type="custom" errorStyle="information" allowBlank="1" showInputMessage="1" showErrorMessage="1" sqref="B22:M22">
      <formula1>AND(B13="Input Data",B21&lt;&gt;"E-KTP",B21&lt;&gt;"AKTA",B21&lt;&gt;"NPWP")</formula1>
    </dataValidation>
    <dataValidation type="list" errorStyle="information" showInputMessage="1" showErrorMessage="1" sqref="B18:M18">
      <formula1>ListGuarantorRelationshipPersonal</formula1>
    </dataValidation>
    <dataValidation type="list" errorStyle="information" showInputMessage="1" showErrorMessage="1" sqref="B25:M25">
      <formula1>ListCustomerModelPersonal</formula1>
    </dataValidation>
    <dataValidation type="list" errorStyle="information" allowBlank="1" showInputMessage="1" showErrorMessage="1" sqref="B36:M36">
      <formula1>ListAuthorityAML</formula1>
    </dataValidation>
    <dataValidation type="list" errorStyle="information" allowBlank="1" showInputMessage="1" showErrorMessage="1" sqref="B34:M34">
      <formula1>ListDepartmentAML</formula1>
    </dataValidation>
    <dataValidation type="list" errorStyle="information" allowBlank="1" showInputMessage="1" showErrorMessage="1" sqref="B13:M13">
      <formula1>"Input Data, LookUp"</formula1>
    </dataValidation>
    <dataValidation errorStyle="information" allowBlank="1" showInputMessage="1" showErrorMessage="1" sqref="B33:M33 B35:M35"/>
    <dataValidation type="list" errorStyle="information" showInputMessage="1" showErrorMessage="1" sqref="B21:M21">
      <formula1>ListIdType</formula1>
    </dataValidation>
    <dataValidation type="list" errorStyle="information" showInputMessage="1" showErrorMessage="1" sqref="B23:M23">
      <formula1>ListMaritalStatus</formula1>
    </dataValidation>
    <dataValidation type="list" errorStyle="information" showInputMessage="1" showErrorMessage="1" sqref="B26:M26">
      <formula1>ListGender</formula1>
    </dataValidation>
    <dataValidation type="list" errorStyle="information" allowBlank="1" showInputMessage="1" showErrorMessage="1" sqref="B46:M46">
      <formula1>ListOwnership</formula1>
    </dataValidation>
    <dataValidation type="list" allowBlank="1" showInputMessage="1" showErrorMessage="1" sqref="B10:L10">
      <formula1>"Yes, No, Edit"</formula1>
    </dataValidation>
    <dataValidation type="custom" errorStyle="information" allowBlank="1" showInputMessage="1" showErrorMessage="1" sqref="B45:I45">
      <formula1>B5="Input Data"</formula1>
    </dataValidation>
    <dataValidation type="custom" errorStyle="information" allowBlank="1" showInputMessage="1" showErrorMessage="1" sqref="B44:I44">
      <formula1>B5="Input Data"</formula1>
    </dataValidation>
    <dataValidation type="custom" errorStyle="information" allowBlank="1" showInputMessage="1" showErrorMessage="1" sqref="B43:I43">
      <formula1>B5="Input Data"</formula1>
    </dataValidation>
    <dataValidation type="custom" errorStyle="information" allowBlank="1" showInputMessage="1" showErrorMessage="1" sqref="B42:I42">
      <formula1>B5="Input Data"</formula1>
    </dataValidation>
    <dataValidation type="custom" errorStyle="information" allowBlank="1" showInputMessage="1" showErrorMessage="1" sqref="B41:I41">
      <formula1>B5="Input Data"</formula1>
    </dataValidation>
    <dataValidation type="custom" errorStyle="information" allowBlank="1" showInputMessage="1" showErrorMessage="1" sqref="B40:I40">
      <formula1>B5="Input Data"</formula1>
    </dataValidation>
    <dataValidation type="custom" errorStyle="information" allowBlank="1" showInputMessage="1" showErrorMessage="1" sqref="B39:I39">
      <formula1>B5="Input Data"</formula1>
    </dataValidation>
  </dataValidations>
  <hyperlinks>
    <hyperlink ref="J31" r:id="rId1"/>
    <hyperlink ref="L31" r:id="rId2"/>
    <hyperlink ref="K31" r:id="rId3"/>
    <hyperlink ref="I31" r:id="rId4"/>
    <hyperlink ref="D31" r:id="rId5"/>
    <hyperlink ref="E31" r:id="rId6"/>
    <hyperlink ref="F31" r:id="rId7"/>
    <hyperlink ref="G31" r:id="rId8"/>
    <hyperlink ref="H31" r:id="rId9"/>
  </hyperlinks>
  <pageMargins left="0.7" right="0.7" top="0.75" bottom="0.75" header="0.3" footer="0.3"/>
  <legacyDrawing r:id="rId10"/>
  <extLst>
    <ext xmlns:x14="http://schemas.microsoft.com/office/spreadsheetml/2009/9/main" uri="{CCE6A557-97BC-4b89-ADB6-D9C93CAAB3DF}">
      <x14:dataValidations xmlns:xm="http://schemas.microsoft.com/office/excel/2006/main" count="1">
        <x14:dataValidation type="list" errorStyle="information" showInputMessage="1" showErrorMessage="1">
          <x14:formula1>
            <xm:f>Master!$CL$5:$CL$6</xm:f>
          </x14:formula1>
          <xm:sqref>B38:M38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H31"/>
  <sheetViews>
    <sheetView workbookViewId="0">
      <pane xSplit="1" topLeftCell="B1" activePane="topRight" state="frozen"/>
      <selection activeCell="AA4" sqref="AA4"/>
      <selection pane="topRight" activeCell="E12" sqref="E12"/>
    </sheetView>
  </sheetViews>
  <sheetFormatPr defaultRowHeight="15" x14ac:dyDescent="0.25"/>
  <cols>
    <col min="1" max="1" width="21.5703125" bestFit="1" customWidth="1" collapsed="1"/>
    <col min="2" max="4" width="24.28515625" customWidth="1" collapsed="1"/>
    <col min="5" max="7" width="20.7109375" bestFit="1" customWidth="1" collapsed="1"/>
    <col min="8" max="8" width="22.85546875" bestFit="1" customWidth="1" collapsed="1"/>
  </cols>
  <sheetData>
    <row r="1" spans="1:8" s="1" customFormat="1" x14ac:dyDescent="0.25">
      <c r="A1" s="1" t="s">
        <v>14</v>
      </c>
      <c r="B1" s="1" t="s">
        <v>15</v>
      </c>
      <c r="C1" s="1" t="s">
        <v>15</v>
      </c>
      <c r="D1" s="1" t="s">
        <v>15</v>
      </c>
      <c r="E1" s="1" t="s">
        <v>15</v>
      </c>
      <c r="F1" s="1" t="s">
        <v>15</v>
      </c>
      <c r="G1" s="1" t="s">
        <v>15</v>
      </c>
    </row>
    <row r="2" spans="1:8" s="1" customFormat="1" x14ac:dyDescent="0.25">
      <c r="A2" s="1" t="s">
        <v>16</v>
      </c>
      <c r="B2" s="1" t="s">
        <v>17</v>
      </c>
      <c r="C2" s="1" t="s">
        <v>17</v>
      </c>
      <c r="D2" s="1" t="s">
        <v>17</v>
      </c>
      <c r="E2" s="1" t="s">
        <v>17</v>
      </c>
      <c r="F2" s="1" t="s">
        <v>17</v>
      </c>
      <c r="G2" s="1" t="s">
        <v>17</v>
      </c>
    </row>
    <row r="3" spans="1:8" s="1" customFormat="1" x14ac:dyDescent="0.25">
      <c r="A3" s="1" t="s">
        <v>18</v>
      </c>
      <c r="B3" s="1" t="s">
        <v>3771</v>
      </c>
      <c r="C3" s="1" t="s">
        <v>3772</v>
      </c>
      <c r="D3" s="1" t="s">
        <v>3774</v>
      </c>
      <c r="E3" s="1" t="str">
        <f>'1.TabCustomerMainData'!AH3</f>
        <v>LOS-003</v>
      </c>
      <c r="F3" s="1" t="str">
        <f>'1.TabCustomerMainData'!AJ3</f>
        <v>LOS-005</v>
      </c>
      <c r="G3" s="1" t="str">
        <f>'1.TabCustomerMainData'!AL3</f>
        <v>LOS-007</v>
      </c>
    </row>
    <row r="4" spans="1:8" s="1" customFormat="1" ht="16.5" x14ac:dyDescent="0.3">
      <c r="A4" s="25" t="s">
        <v>33</v>
      </c>
      <c r="B4" s="88">
        <f t="shared" ref="B4:G4" si="0">IF(B13="Input Data",COUNTIFS($A17:$A21,"*$*",B17:B21,"")+IF(B23 = "No",COUNTIFS($A24:$A31,"*$*",B24:B31,""),0),IF(B13="LookUp",COUNTIFS($A15:$A16,"*$*",B15:B16,"")))</f>
        <v>5</v>
      </c>
      <c r="C4" s="88">
        <f t="shared" si="0"/>
        <v>0</v>
      </c>
      <c r="D4" s="88">
        <f t="shared" si="0"/>
        <v>0</v>
      </c>
      <c r="E4" s="88">
        <f t="shared" si="0"/>
        <v>0</v>
      </c>
      <c r="F4" s="88">
        <f t="shared" si="0"/>
        <v>0</v>
      </c>
      <c r="G4" s="88">
        <f t="shared" si="0"/>
        <v>0</v>
      </c>
      <c r="H4" s="88"/>
    </row>
    <row r="5" spans="1:8" s="1" customFormat="1" x14ac:dyDescent="0.25"/>
    <row r="6" spans="1:8" s="1" customFormat="1" x14ac:dyDescent="0.25"/>
    <row r="7" spans="1:8" s="1" customFormat="1" x14ac:dyDescent="0.25"/>
    <row r="8" spans="1:8" s="1" customFormat="1" x14ac:dyDescent="0.25"/>
    <row r="9" spans="1:8" s="1" customFormat="1" x14ac:dyDescent="0.25">
      <c r="A9" s="25" t="s">
        <v>36</v>
      </c>
    </row>
    <row r="10" spans="1:8" s="1" customFormat="1" x14ac:dyDescent="0.25">
      <c r="A10" s="25" t="s">
        <v>43</v>
      </c>
      <c r="B10" s="25" t="str">
        <f>'1.TabCustomerMainData'!$H$10</f>
        <v>No</v>
      </c>
      <c r="C10" s="25" t="str">
        <f>'1.TabCustomerMainData'!$H$10</f>
        <v>No</v>
      </c>
      <c r="D10" s="25" t="str">
        <f>'1.TabCustomerMainData'!$H$10</f>
        <v>No</v>
      </c>
      <c r="E10" s="25" t="str">
        <f>'1.TabCustomerMainData'!$H$10</f>
        <v>No</v>
      </c>
      <c r="F10" s="25" t="str">
        <f>'1.TabCustomerMainData'!$H$10</f>
        <v>No</v>
      </c>
      <c r="G10" s="25" t="str">
        <f>'1.TabCustomerMainData'!$H$10</f>
        <v>No</v>
      </c>
    </row>
    <row r="11" spans="1:8" s="86" customFormat="1" x14ac:dyDescent="0.25">
      <c r="B11" s="85"/>
      <c r="C11" s="85"/>
      <c r="D11" s="85"/>
      <c r="E11" s="85"/>
      <c r="F11" s="85"/>
    </row>
    <row r="12" spans="1:8" s="1" customFormat="1" x14ac:dyDescent="0.25">
      <c r="A12" s="63" t="s">
        <v>47</v>
      </c>
      <c r="B12" s="42" t="str">
        <f>'1.TabCustomerMainData'!$I$13</f>
        <v>app1</v>
      </c>
      <c r="C12" s="42" t="str">
        <f>'1.TabCustomerMainData'!$I$13</f>
        <v>app1</v>
      </c>
      <c r="D12" s="42" t="str">
        <f>'1.TabCustomerMainData'!$I$13</f>
        <v>app1</v>
      </c>
      <c r="E12" s="42" t="str">
        <f>'1.TabCustomerMainData'!$AH$13</f>
        <v>app3</v>
      </c>
      <c r="F12" s="42" t="str">
        <f>'1.TabCustomerMainData'!$AJ$13</f>
        <v>app5</v>
      </c>
      <c r="G12" s="42" t="str">
        <f>'1.TabCustomerMainData'!$AL$13</f>
        <v>app7</v>
      </c>
    </row>
    <row r="13" spans="1:8" s="1" customFormat="1" x14ac:dyDescent="0.25">
      <c r="A13" s="46" t="s">
        <v>55</v>
      </c>
      <c r="B13" s="1" t="s">
        <v>56</v>
      </c>
      <c r="C13" s="1" t="s">
        <v>56</v>
      </c>
      <c r="D13" s="1" t="s">
        <v>56</v>
      </c>
      <c r="E13" s="1" t="s">
        <v>56</v>
      </c>
      <c r="F13" s="1" t="s">
        <v>56</v>
      </c>
      <c r="G13" s="1" t="s">
        <v>56</v>
      </c>
    </row>
    <row r="14" spans="1:8" s="98" customFormat="1" x14ac:dyDescent="0.25">
      <c r="A14" s="98" t="s">
        <v>213</v>
      </c>
    </row>
    <row r="15" spans="1:8" s="43" customFormat="1" x14ac:dyDescent="0.25">
      <c r="A15" s="48" t="s">
        <v>59</v>
      </c>
      <c r="B15" s="2" t="s">
        <v>264</v>
      </c>
      <c r="C15" s="2" t="s">
        <v>264</v>
      </c>
      <c r="D15" s="2" t="s">
        <v>264</v>
      </c>
      <c r="E15" s="1"/>
      <c r="F15" s="2" t="s">
        <v>265</v>
      </c>
      <c r="G15" s="1"/>
      <c r="H15" s="1"/>
    </row>
    <row r="16" spans="1:8" s="43" customFormat="1" x14ac:dyDescent="0.25">
      <c r="A16" s="48" t="s">
        <v>62</v>
      </c>
      <c r="B16" s="1" t="s">
        <v>266</v>
      </c>
      <c r="C16" s="1" t="s">
        <v>266</v>
      </c>
      <c r="D16" s="1" t="s">
        <v>266</v>
      </c>
      <c r="E16" s="1"/>
      <c r="F16" s="1" t="s">
        <v>267</v>
      </c>
      <c r="G16" s="1"/>
      <c r="H16" s="1"/>
    </row>
    <row r="17" spans="1:8" s="1" customFormat="1" x14ac:dyDescent="0.25">
      <c r="A17" s="47" t="s">
        <v>268</v>
      </c>
      <c r="C17" s="1" t="s">
        <v>269</v>
      </c>
      <c r="D17" s="1" t="s">
        <v>269</v>
      </c>
      <c r="E17" s="1" t="s">
        <v>270</v>
      </c>
      <c r="F17" s="1" t="s">
        <v>269</v>
      </c>
      <c r="G17" s="1" t="s">
        <v>269</v>
      </c>
    </row>
    <row r="18" spans="1:8" s="1" customFormat="1" x14ac:dyDescent="0.25">
      <c r="A18" s="48" t="s">
        <v>225</v>
      </c>
      <c r="B18"/>
      <c r="C18" t="s">
        <v>271</v>
      </c>
      <c r="D18" t="s">
        <v>271</v>
      </c>
      <c r="E18" t="s">
        <v>272</v>
      </c>
      <c r="F18" t="s">
        <v>272</v>
      </c>
      <c r="G18" s="1" t="s">
        <v>273</v>
      </c>
    </row>
    <row r="19" spans="1:8" s="1" customFormat="1" x14ac:dyDescent="0.25">
      <c r="A19" s="48" t="s">
        <v>274</v>
      </c>
      <c r="B19" s="4"/>
      <c r="C19" s="4" t="s">
        <v>3773</v>
      </c>
      <c r="D19" s="4" t="s">
        <v>275</v>
      </c>
      <c r="E19" s="4" t="s">
        <v>276</v>
      </c>
      <c r="F19" s="4" t="s">
        <v>276</v>
      </c>
      <c r="G19" s="2" t="s">
        <v>277</v>
      </c>
      <c r="H19" s="2"/>
    </row>
    <row r="20" spans="1:8" s="1" customFormat="1" x14ac:dyDescent="0.25">
      <c r="A20" s="47" t="s">
        <v>278</v>
      </c>
      <c r="C20" s="1" t="s">
        <v>279</v>
      </c>
      <c r="D20" s="1" t="s">
        <v>279</v>
      </c>
      <c r="E20" s="1" t="s">
        <v>280</v>
      </c>
      <c r="F20" s="1" t="s">
        <v>281</v>
      </c>
      <c r="G20" s="1" t="s">
        <v>279</v>
      </c>
    </row>
    <row r="21" spans="1:8" s="1" customFormat="1" x14ac:dyDescent="0.25">
      <c r="A21" s="48" t="s">
        <v>84</v>
      </c>
      <c r="C21" s="1" t="s">
        <v>282</v>
      </c>
      <c r="D21" s="1" t="s">
        <v>282</v>
      </c>
      <c r="E21" s="1" t="s">
        <v>283</v>
      </c>
      <c r="F21" s="1" t="s">
        <v>283</v>
      </c>
      <c r="G21" s="1" t="s">
        <v>282</v>
      </c>
    </row>
    <row r="22" spans="1:8" s="98" customFormat="1" x14ac:dyDescent="0.25">
      <c r="A22" s="98" t="s">
        <v>125</v>
      </c>
    </row>
    <row r="23" spans="1:8" s="1" customFormat="1" x14ac:dyDescent="0.25">
      <c r="A23" s="46" t="s">
        <v>201</v>
      </c>
      <c r="B23" s="1" t="s">
        <v>13</v>
      </c>
      <c r="C23" s="1" t="s">
        <v>13</v>
      </c>
      <c r="D23" s="1" t="s">
        <v>13</v>
      </c>
      <c r="E23" s="1" t="s">
        <v>44</v>
      </c>
      <c r="F23" s="1" t="s">
        <v>44</v>
      </c>
      <c r="G23" s="1" t="s">
        <v>44</v>
      </c>
    </row>
    <row r="24" spans="1:8" s="1" customFormat="1" x14ac:dyDescent="0.25">
      <c r="A24" s="48" t="s">
        <v>126</v>
      </c>
      <c r="E24" s="1" t="s">
        <v>284</v>
      </c>
      <c r="F24" s="1" t="s">
        <v>284</v>
      </c>
      <c r="G24" s="1" t="s">
        <v>284</v>
      </c>
    </row>
    <row r="25" spans="1:8" s="1" customFormat="1" x14ac:dyDescent="0.25">
      <c r="A25" s="48" t="s">
        <v>128</v>
      </c>
      <c r="B25" s="2"/>
      <c r="C25" s="2"/>
      <c r="D25" s="2"/>
      <c r="E25" s="2">
        <v>6</v>
      </c>
      <c r="F25" s="2">
        <v>6</v>
      </c>
      <c r="G25" s="2">
        <v>6</v>
      </c>
      <c r="H25" s="2"/>
    </row>
    <row r="26" spans="1:8" s="1" customFormat="1" x14ac:dyDescent="0.25">
      <c r="A26" s="48" t="s">
        <v>130</v>
      </c>
      <c r="B26" s="2"/>
      <c r="C26" s="2"/>
      <c r="D26" s="2"/>
      <c r="E26" s="2">
        <v>2</v>
      </c>
      <c r="F26" s="2">
        <v>2</v>
      </c>
      <c r="G26" s="2">
        <v>2</v>
      </c>
      <c r="H26" s="2"/>
    </row>
    <row r="27" spans="1:8" s="1" customFormat="1" x14ac:dyDescent="0.25">
      <c r="A27" s="48" t="s">
        <v>132</v>
      </c>
      <c r="B27" s="2"/>
      <c r="C27" s="2"/>
      <c r="D27" s="2"/>
      <c r="E27" s="2" t="s">
        <v>205</v>
      </c>
      <c r="F27" s="2" t="s">
        <v>205</v>
      </c>
      <c r="G27" s="2" t="s">
        <v>205</v>
      </c>
      <c r="H27" s="2"/>
    </row>
    <row r="28" spans="1:8" s="1" customFormat="1" x14ac:dyDescent="0.25">
      <c r="A28" s="48" t="s">
        <v>133</v>
      </c>
      <c r="E28" s="1" t="s">
        <v>285</v>
      </c>
      <c r="F28" s="1" t="s">
        <v>285</v>
      </c>
      <c r="G28" s="1" t="s">
        <v>285</v>
      </c>
    </row>
    <row r="29" spans="1:8" s="1" customFormat="1" x14ac:dyDescent="0.25">
      <c r="A29" s="48" t="s">
        <v>135</v>
      </c>
      <c r="E29" s="1" t="s">
        <v>285</v>
      </c>
      <c r="F29" s="1" t="s">
        <v>285</v>
      </c>
      <c r="G29" s="1" t="s">
        <v>285</v>
      </c>
    </row>
    <row r="30" spans="1:8" s="1" customFormat="1" x14ac:dyDescent="0.25">
      <c r="A30" s="48" t="s">
        <v>136</v>
      </c>
      <c r="E30" s="1" t="s">
        <v>207</v>
      </c>
      <c r="F30" s="1" t="s">
        <v>207</v>
      </c>
      <c r="G30" s="1" t="s">
        <v>207</v>
      </c>
    </row>
    <row r="31" spans="1:8" s="1" customFormat="1" x14ac:dyDescent="0.25">
      <c r="A31" s="48" t="s">
        <v>262</v>
      </c>
      <c r="E31" s="1" t="s">
        <v>286</v>
      </c>
      <c r="F31" s="1" t="s">
        <v>286</v>
      </c>
      <c r="G31" s="1" t="s">
        <v>286</v>
      </c>
    </row>
  </sheetData>
  <conditionalFormatting sqref="B15:B16 E15:XFD16">
    <cfRule type="expression" dxfId="185" priority="14">
      <formula>B$13="Input Data"</formula>
    </cfRule>
  </conditionalFormatting>
  <conditionalFormatting sqref="A23:B23 B24:B31 B18:B19 B21 E21:XFD21 E18:XFD19 E23:XFD31">
    <cfRule type="expression" dxfId="184" priority="13">
      <formula>A$13="LookUp"</formula>
    </cfRule>
  </conditionalFormatting>
  <conditionalFormatting sqref="B24:B31 E24:XFD31">
    <cfRule type="expression" dxfId="183" priority="12">
      <formula>B$23="Yes"</formula>
    </cfRule>
  </conditionalFormatting>
  <conditionalFormatting sqref="A15">
    <cfRule type="expression" dxfId="182" priority="11">
      <formula>A$13="Input Data"</formula>
    </cfRule>
  </conditionalFormatting>
  <conditionalFormatting sqref="A21 A18:A19">
    <cfRule type="expression" dxfId="181" priority="10">
      <formula>A$13="LookUp"</formula>
    </cfRule>
  </conditionalFormatting>
  <conditionalFormatting sqref="A24:A31">
    <cfRule type="expression" dxfId="180" priority="9">
      <formula>A$13="LookUp"</formula>
    </cfRule>
  </conditionalFormatting>
  <conditionalFormatting sqref="A24:A31">
    <cfRule type="expression" dxfId="179" priority="8">
      <formula>A$23="Yes"</formula>
    </cfRule>
  </conditionalFormatting>
  <conditionalFormatting sqref="D15:D16">
    <cfRule type="expression" dxfId="178" priority="7">
      <formula>D$13="Input Data"</formula>
    </cfRule>
  </conditionalFormatting>
  <conditionalFormatting sqref="D23:D31 D18:D19 D21">
    <cfRule type="expression" dxfId="177" priority="6">
      <formula>D$13="LookUp"</formula>
    </cfRule>
  </conditionalFormatting>
  <conditionalFormatting sqref="D24:D31">
    <cfRule type="expression" dxfId="176" priority="5">
      <formula>D$23="Yes"</formula>
    </cfRule>
  </conditionalFormatting>
  <conditionalFormatting sqref="C15:C16">
    <cfRule type="expression" dxfId="175" priority="4">
      <formula>C$13="Input Data"</formula>
    </cfRule>
  </conditionalFormatting>
  <conditionalFormatting sqref="C23:C31">
    <cfRule type="expression" dxfId="174" priority="3">
      <formula>C$13="LookUp"</formula>
    </cfRule>
  </conditionalFormatting>
  <conditionalFormatting sqref="C24:C31">
    <cfRule type="expression" dxfId="173" priority="2">
      <formula>C$23="Yes"</formula>
    </cfRule>
  </conditionalFormatting>
  <conditionalFormatting sqref="C18:C19 C21">
    <cfRule type="expression" dxfId="172" priority="1">
      <formula>C$13="LookUp"</formula>
    </cfRule>
  </conditionalFormatting>
  <dataValidations count="17">
    <dataValidation type="custom" errorStyle="information" allowBlank="1" showInputMessage="1" showErrorMessage="1" sqref="B18:H18">
      <formula1>B13="Input Data"</formula1>
    </dataValidation>
    <dataValidation type="custom" errorStyle="information" allowBlank="1" showInputMessage="1" showErrorMessage="1" sqref="B15:H15">
      <formula1>B13="LookUp"</formula1>
    </dataValidation>
    <dataValidation type="custom" errorStyle="information" allowBlank="1" showInputMessage="1" showErrorMessage="1" sqref="B24:H24">
      <formula1>B13="Input Data"</formula1>
    </dataValidation>
    <dataValidation type="custom" errorStyle="information" allowBlank="1" showInputMessage="1" showErrorMessage="1" sqref="B25:H25">
      <formula1>B13="Input Data"</formula1>
    </dataValidation>
    <dataValidation type="custom" errorStyle="information" allowBlank="1" showInputMessage="1" showErrorMessage="1" sqref="B26:H26">
      <formula1>B13="Input Data"</formula1>
    </dataValidation>
    <dataValidation type="custom" errorStyle="information" allowBlank="1" showInputMessage="1" showErrorMessage="1" sqref="B27:H27">
      <formula1>B13="Input Data"</formula1>
    </dataValidation>
    <dataValidation type="custom" errorStyle="information" allowBlank="1" showInputMessage="1" showErrorMessage="1" sqref="B28:H28">
      <formula1>B13="Input Data"</formula1>
    </dataValidation>
    <dataValidation type="custom" errorStyle="information" allowBlank="1" showInputMessage="1" showErrorMessage="1" sqref="B29:H29">
      <formula1>B13="Input Data"</formula1>
    </dataValidation>
    <dataValidation type="custom" errorStyle="information" allowBlank="1" showInputMessage="1" showErrorMessage="1" sqref="B30:H30">
      <formula1>B13="Input Data"</formula1>
    </dataValidation>
    <dataValidation type="list" errorStyle="information" showInputMessage="1" showErrorMessage="1" sqref="B20:H20">
      <formula1>ListCompanyType</formula1>
    </dataValidation>
    <dataValidation type="list" errorStyle="information" showInputMessage="1" showErrorMessage="1" sqref="B17:H17">
      <formula1>ListGuarantorRelationshipCompany</formula1>
    </dataValidation>
    <dataValidation type="list" errorStyle="information" allowBlank="1" showInputMessage="1" showErrorMessage="1" sqref="B13:H13">
      <formula1>"Input Data, LookUp"</formula1>
    </dataValidation>
    <dataValidation type="custom" errorStyle="information" allowBlank="1" showInputMessage="1" showErrorMessage="1" sqref="B16:H16">
      <formula1>B$13="LookUp"</formula1>
    </dataValidation>
    <dataValidation type="custom" errorStyle="information" allowBlank="1" showInputMessage="1" showErrorMessage="1" sqref="B19:H19">
      <formula1>AND(B13="Input Data",LEN(B19)=15)</formula1>
    </dataValidation>
    <dataValidation type="list" errorStyle="information" showInputMessage="1" showErrorMessage="1" sqref="B21:H21">
      <formula1>ListCustomerModelCompany</formula1>
    </dataValidation>
    <dataValidation type="list" errorStyle="information" showInputMessage="1" showErrorMessage="1" sqref="B31:H31">
      <formula1>ListOwnership</formula1>
    </dataValidation>
    <dataValidation type="list" allowBlank="1" showInputMessage="1" showErrorMessage="1" sqref="B10:G10">
      <formula1>"Yes, No, Edit"</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errorStyle="information" showInputMessage="1" showErrorMessage="1">
          <x14:formula1>
            <xm:f>Master!$CL$5:$CL$6</xm:f>
          </x14:formula1>
          <xm:sqref>B23:H23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Q23"/>
  <sheetViews>
    <sheetView zoomScale="60" zoomScaleNormal="60" workbookViewId="0">
      <pane xSplit="1" topLeftCell="G1" activePane="topRight" state="frozen"/>
      <selection activeCell="AD9" sqref="AD9"/>
      <selection pane="topRight" activeCell="I3" sqref="I3"/>
    </sheetView>
  </sheetViews>
  <sheetFormatPr defaultRowHeight="15" x14ac:dyDescent="0.25"/>
  <cols>
    <col min="1" max="1" width="22" bestFit="1" customWidth="1" collapsed="1"/>
    <col min="2" max="8" width="22" customWidth="1"/>
    <col min="9" max="10" width="74.85546875" customWidth="1" collapsed="1"/>
    <col min="11" max="32" width="74.85546875" customWidth="1"/>
    <col min="33" max="33" width="57.140625" customWidth="1" collapsed="1"/>
    <col min="34" max="35" width="11.7109375" bestFit="1" customWidth="1" collapsed="1"/>
    <col min="43" max="43" width="57.140625" customWidth="1" collapsed="1"/>
  </cols>
  <sheetData>
    <row r="1" spans="1:43" s="1" customFormat="1" x14ac:dyDescent="0.25">
      <c r="A1" s="1" t="s">
        <v>14</v>
      </c>
      <c r="B1" s="25" t="s">
        <v>15</v>
      </c>
      <c r="C1" s="25" t="s">
        <v>15</v>
      </c>
      <c r="D1" s="25" t="s">
        <v>15</v>
      </c>
      <c r="E1" s="25" t="s">
        <v>15</v>
      </c>
      <c r="F1" s="25" t="s">
        <v>15</v>
      </c>
      <c r="G1" s="25" t="s">
        <v>15</v>
      </c>
      <c r="H1" s="25" t="s">
        <v>15</v>
      </c>
      <c r="I1" s="1" t="s">
        <v>15</v>
      </c>
      <c r="J1" s="1" t="s">
        <v>15</v>
      </c>
      <c r="AG1" s="1" t="s">
        <v>15</v>
      </c>
      <c r="AH1" s="1" t="s">
        <v>15</v>
      </c>
      <c r="AI1" s="1" t="s">
        <v>15</v>
      </c>
      <c r="AJ1" s="1" t="s">
        <v>15</v>
      </c>
      <c r="AK1" s="1" t="s">
        <v>15</v>
      </c>
      <c r="AL1" s="1" t="s">
        <v>15</v>
      </c>
      <c r="AM1" s="1" t="s">
        <v>15</v>
      </c>
      <c r="AN1" s="1" t="s">
        <v>15</v>
      </c>
      <c r="AO1" s="1" t="s">
        <v>15</v>
      </c>
      <c r="AP1" s="1" t="s">
        <v>15</v>
      </c>
      <c r="AQ1" s="1" t="s">
        <v>15</v>
      </c>
    </row>
    <row r="2" spans="1:43" s="1" customFormat="1" x14ac:dyDescent="0.25">
      <c r="A2" s="1" t="s">
        <v>16</v>
      </c>
      <c r="B2" s="25" t="s">
        <v>17</v>
      </c>
      <c r="C2" s="25" t="s">
        <v>17</v>
      </c>
      <c r="D2" s="25" t="s">
        <v>17</v>
      </c>
      <c r="E2" s="25" t="s">
        <v>17</v>
      </c>
      <c r="F2" s="25" t="s">
        <v>17</v>
      </c>
      <c r="G2" s="25" t="s">
        <v>17</v>
      </c>
      <c r="H2" s="25" t="s">
        <v>17</v>
      </c>
      <c r="I2" s="1" t="s">
        <v>17</v>
      </c>
      <c r="J2" s="1" t="s">
        <v>17</v>
      </c>
      <c r="AG2" s="1" t="s">
        <v>17</v>
      </c>
      <c r="AH2" s="1" t="s">
        <v>17</v>
      </c>
      <c r="AI2" s="1" t="s">
        <v>17</v>
      </c>
      <c r="AJ2" s="1" t="s">
        <v>17</v>
      </c>
      <c r="AK2" s="1" t="s">
        <v>17</v>
      </c>
      <c r="AL2" s="1" t="s">
        <v>17</v>
      </c>
      <c r="AM2" s="1" t="s">
        <v>17</v>
      </c>
      <c r="AN2" s="1" t="s">
        <v>17</v>
      </c>
      <c r="AO2" s="1" t="s">
        <v>17</v>
      </c>
      <c r="AP2" s="1" t="s">
        <v>17</v>
      </c>
      <c r="AQ2" s="1" t="s">
        <v>17</v>
      </c>
    </row>
    <row r="3" spans="1:43" s="1" customFormat="1" x14ac:dyDescent="0.25">
      <c r="A3" s="1" t="s">
        <v>18</v>
      </c>
      <c r="B3" s="25"/>
      <c r="C3" s="25"/>
      <c r="D3" s="25"/>
      <c r="E3" s="25"/>
      <c r="F3" s="25"/>
      <c r="G3" s="25"/>
      <c r="H3" s="25"/>
      <c r="I3" s="1" t="s">
        <v>3780</v>
      </c>
      <c r="J3" s="1" t="s">
        <v>3779</v>
      </c>
      <c r="AG3" s="1" t="str">
        <f>'1.TabCustomerMainData'!AG3</f>
        <v>LOS-002</v>
      </c>
      <c r="AH3" s="1" t="str">
        <f>'1.TabCustomerMainData'!AH3</f>
        <v>LOS-003</v>
      </c>
      <c r="AI3" s="1" t="str">
        <f>'1.TabCustomerMainData'!AI3</f>
        <v>LOS-004</v>
      </c>
      <c r="AJ3" s="1" t="str">
        <f>'1.TabCustomerMainData'!AJ3</f>
        <v>LOS-005</v>
      </c>
      <c r="AK3" s="1" t="str">
        <f>'1.TabCustomerMainData'!AK3</f>
        <v>LOS-006</v>
      </c>
      <c r="AL3" s="1" t="str">
        <f>'1.TabCustomerMainData'!AL3</f>
        <v>LOS-007</v>
      </c>
      <c r="AQ3" s="1" t="str">
        <f>'1.TabCustomerMainData'!AQ3</f>
        <v>LOS-019</v>
      </c>
    </row>
    <row r="4" spans="1:43" s="1" customFormat="1" ht="16.5" x14ac:dyDescent="0.3">
      <c r="A4" s="25" t="s">
        <v>33</v>
      </c>
      <c r="B4" s="25"/>
      <c r="C4" s="25"/>
      <c r="D4" s="25"/>
      <c r="E4" s="25"/>
      <c r="F4" s="25"/>
      <c r="G4" s="25"/>
      <c r="H4" s="25"/>
      <c r="I4" s="88">
        <f>COUNTIFS($A$12:$A$21, "*$*",I12:I21, "")</f>
        <v>2</v>
      </c>
      <c r="J4" s="88">
        <f>COUNTIFS($A$12:$A$21, "*$*",J12:J21, "")</f>
        <v>0</v>
      </c>
      <c r="K4" s="88"/>
      <c r="L4" s="88"/>
      <c r="M4" s="88"/>
      <c r="N4" s="88"/>
      <c r="O4" s="88"/>
      <c r="P4" s="88"/>
      <c r="Q4" s="88"/>
      <c r="R4" s="88"/>
      <c r="S4" s="88"/>
      <c r="T4" s="88"/>
      <c r="U4" s="88"/>
      <c r="V4" s="88"/>
      <c r="W4" s="88"/>
      <c r="X4" s="88"/>
      <c r="Y4" s="88"/>
      <c r="Z4" s="88"/>
      <c r="AA4" s="88"/>
      <c r="AB4" s="88"/>
      <c r="AC4" s="88"/>
      <c r="AD4" s="88"/>
      <c r="AE4" s="88"/>
      <c r="AF4" s="88"/>
      <c r="AG4" s="88">
        <f>COUNTIFS($A$12:$A$21, "*$*",AG12:AG21, "")</f>
        <v>0</v>
      </c>
      <c r="AH4" s="88">
        <f>COUNTIFS($A$12:$A$21, "*$*",AH12:AH21, "")</f>
        <v>0</v>
      </c>
      <c r="AI4" s="88">
        <f t="shared" ref="AI4:AL4" si="0">COUNTIFS($A$12:$A$21, "*$*",AI12:AI21, "")</f>
        <v>0</v>
      </c>
      <c r="AJ4" s="88">
        <f t="shared" si="0"/>
        <v>0</v>
      </c>
      <c r="AK4" s="88">
        <f t="shared" si="0"/>
        <v>0</v>
      </c>
      <c r="AL4" s="88">
        <f t="shared" si="0"/>
        <v>0</v>
      </c>
      <c r="AQ4" s="88">
        <f>COUNTIFS($A$12:$A$21, "*$*",AQ12:AQ21, "")</f>
        <v>0</v>
      </c>
    </row>
    <row r="5" spans="1:43" s="1" customFormat="1" x14ac:dyDescent="0.25">
      <c r="B5" s="25"/>
      <c r="C5" s="25"/>
      <c r="D5" s="25"/>
      <c r="E5" s="25"/>
      <c r="F5" s="25"/>
      <c r="G5" s="25"/>
      <c r="H5" s="25"/>
    </row>
    <row r="6" spans="1:43" s="1" customFormat="1" x14ac:dyDescent="0.25">
      <c r="B6" s="25"/>
      <c r="C6" s="25"/>
      <c r="D6" s="25"/>
      <c r="E6" s="25"/>
      <c r="F6" s="25"/>
      <c r="G6" s="25"/>
      <c r="H6" s="25"/>
    </row>
    <row r="7" spans="1:43" s="1" customFormat="1" x14ac:dyDescent="0.25">
      <c r="B7" s="25"/>
      <c r="C7" s="25"/>
      <c r="D7" s="25"/>
      <c r="E7" s="25"/>
      <c r="F7" s="25"/>
      <c r="G7" s="25"/>
      <c r="H7" s="25"/>
    </row>
    <row r="8" spans="1:43" s="1" customFormat="1" x14ac:dyDescent="0.25">
      <c r="B8" s="25"/>
      <c r="C8" s="25"/>
      <c r="D8" s="25"/>
      <c r="E8" s="25"/>
      <c r="F8" s="25"/>
      <c r="G8" s="25"/>
      <c r="H8" s="25"/>
    </row>
    <row r="9" spans="1:43" s="1" customFormat="1" x14ac:dyDescent="0.25">
      <c r="B9" s="25"/>
      <c r="C9" s="25"/>
      <c r="D9" s="25"/>
      <c r="E9" s="25"/>
      <c r="F9" s="25"/>
      <c r="G9" s="25"/>
      <c r="H9" s="25"/>
    </row>
    <row r="10" spans="1:43" s="1" customFormat="1" x14ac:dyDescent="0.25">
      <c r="A10" s="25"/>
      <c r="B10" s="25"/>
      <c r="C10" s="25"/>
      <c r="D10" s="25"/>
      <c r="E10" s="25"/>
      <c r="F10" s="25"/>
      <c r="G10" s="25"/>
      <c r="H10" s="25"/>
    </row>
    <row r="11" spans="1:43" s="86" customFormat="1" x14ac:dyDescent="0.25">
      <c r="B11" s="150"/>
      <c r="C11" s="150"/>
      <c r="D11" s="150"/>
      <c r="E11" s="150"/>
      <c r="F11" s="150"/>
      <c r="G11" s="150"/>
      <c r="H11" s="150"/>
      <c r="I11" s="85"/>
      <c r="J11" s="85"/>
      <c r="K11" s="85"/>
      <c r="L11" s="85"/>
      <c r="M11" s="85"/>
      <c r="N11" s="85"/>
      <c r="O11" s="85"/>
      <c r="P11" s="85"/>
      <c r="Q11" s="85"/>
      <c r="R11" s="85"/>
      <c r="S11" s="85"/>
      <c r="T11" s="85"/>
      <c r="U11" s="85"/>
      <c r="V11" s="85"/>
      <c r="W11" s="85"/>
      <c r="X11" s="85"/>
      <c r="Y11" s="85"/>
      <c r="Z11" s="85"/>
      <c r="AA11" s="85"/>
      <c r="AB11" s="85"/>
      <c r="AC11" s="85"/>
      <c r="AD11" s="85"/>
      <c r="AE11" s="85"/>
      <c r="AF11" s="85"/>
    </row>
    <row r="12" spans="1:43" s="1" customFormat="1" x14ac:dyDescent="0.25">
      <c r="A12" s="63" t="s">
        <v>287</v>
      </c>
      <c r="B12" s="25"/>
      <c r="C12" s="25"/>
      <c r="D12" s="25"/>
      <c r="E12" s="25"/>
      <c r="F12" s="25"/>
      <c r="G12" s="25"/>
      <c r="H12" s="25"/>
      <c r="I12" s="1" t="str">
        <f>'1.TabCustomerMainData'!$I$13</f>
        <v>app1</v>
      </c>
      <c r="J12" s="1" t="str">
        <f>'1.TabCustomerMainData'!$J$13</f>
        <v>app1</v>
      </c>
      <c r="AG12" s="1" t="str">
        <f>'1.TabCustomerMainData'!$AG$13</f>
        <v>app2</v>
      </c>
      <c r="AH12" s="1" t="str">
        <f>'1.TabCustomerMainData'!$AH$13</f>
        <v>app3</v>
      </c>
      <c r="AI12" s="1" t="str">
        <f>'1.TabCustomerMainData'!$AI$13</f>
        <v>app4</v>
      </c>
      <c r="AJ12" s="1" t="str">
        <f>'1.TabCustomerMainData'!$AJ$13</f>
        <v>app5</v>
      </c>
      <c r="AK12" s="1" t="str">
        <f>'1.TabCustomerMainData'!$AK$13</f>
        <v>app6</v>
      </c>
      <c r="AL12" s="1" t="str">
        <f>'1.TabCustomerMainData'!$AL$13</f>
        <v>app7</v>
      </c>
      <c r="AQ12" s="1" t="str">
        <f>'1.TabCustomerMainData'!$AQ$13</f>
        <v>app2</v>
      </c>
    </row>
    <row r="13" spans="1:43" s="1" customFormat="1" x14ac:dyDescent="0.25">
      <c r="A13" s="71" t="s">
        <v>62</v>
      </c>
      <c r="B13" s="148"/>
      <c r="C13" s="148"/>
      <c r="D13" s="148"/>
      <c r="E13" s="148"/>
      <c r="F13" s="148"/>
      <c r="G13" s="148"/>
      <c r="H13" s="148"/>
      <c r="I13" t="s">
        <v>63</v>
      </c>
      <c r="J13" t="s">
        <v>63</v>
      </c>
      <c r="K13"/>
      <c r="L13"/>
      <c r="M13"/>
      <c r="N13"/>
      <c r="O13"/>
      <c r="P13"/>
      <c r="Q13"/>
      <c r="R13"/>
      <c r="S13"/>
      <c r="T13"/>
      <c r="U13"/>
      <c r="V13"/>
      <c r="W13"/>
      <c r="X13"/>
      <c r="Y13"/>
      <c r="Z13"/>
      <c r="AA13"/>
      <c r="AB13"/>
      <c r="AC13"/>
      <c r="AD13"/>
      <c r="AE13"/>
      <c r="AF13"/>
      <c r="AG13" s="72" t="s">
        <v>69</v>
      </c>
      <c r="AH13" s="1" t="s">
        <v>63</v>
      </c>
      <c r="AI13" s="1" t="s">
        <v>69</v>
      </c>
      <c r="AJ13" s="1" t="s">
        <v>63</v>
      </c>
      <c r="AK13" s="1" t="s">
        <v>70</v>
      </c>
      <c r="AL13" s="1" t="s">
        <v>71</v>
      </c>
      <c r="AQ13" s="72" t="s">
        <v>69</v>
      </c>
    </row>
    <row r="14" spans="1:43" s="1" customFormat="1" ht="45" x14ac:dyDescent="0.25">
      <c r="A14" s="71" t="s">
        <v>288</v>
      </c>
      <c r="B14" s="149"/>
      <c r="C14" s="149"/>
      <c r="D14" s="149"/>
      <c r="E14" s="149"/>
      <c r="F14" s="149"/>
      <c r="G14" s="149"/>
      <c r="H14" s="149"/>
      <c r="I14" s="72" t="s">
        <v>289</v>
      </c>
      <c r="J14" s="72" t="s">
        <v>289</v>
      </c>
      <c r="K14" s="72"/>
      <c r="L14" s="72"/>
      <c r="M14" s="72"/>
      <c r="N14" s="72"/>
      <c r="O14" s="72"/>
      <c r="P14" s="72"/>
      <c r="Q14" s="72"/>
      <c r="R14" s="72"/>
      <c r="S14" s="72"/>
      <c r="T14" s="72"/>
      <c r="U14" s="72"/>
      <c r="V14" s="72"/>
      <c r="W14" s="72"/>
      <c r="X14" s="72"/>
      <c r="Y14" s="72"/>
      <c r="Z14" s="72"/>
      <c r="AA14" s="72"/>
      <c r="AB14" s="72"/>
      <c r="AC14" s="72"/>
      <c r="AD14" s="72"/>
      <c r="AE14" s="72"/>
      <c r="AF14" s="72"/>
      <c r="AG14" s="72" t="s">
        <v>289</v>
      </c>
      <c r="AH14" s="1" t="s">
        <v>44</v>
      </c>
      <c r="AI14" s="72" t="s">
        <v>289</v>
      </c>
      <c r="AJ14" s="72" t="s">
        <v>289</v>
      </c>
      <c r="AK14" s="1" t="s">
        <v>289</v>
      </c>
      <c r="AL14" s="1" t="s">
        <v>289</v>
      </c>
      <c r="AQ14" s="72" t="s">
        <v>289</v>
      </c>
    </row>
    <row r="15" spans="1:43" s="1" customFormat="1" x14ac:dyDescent="0.25">
      <c r="A15" s="71" t="s">
        <v>290</v>
      </c>
      <c r="B15" s="149"/>
      <c r="C15" s="149"/>
      <c r="D15" s="149"/>
      <c r="E15" s="149"/>
      <c r="F15" s="149"/>
      <c r="G15" s="149"/>
      <c r="H15" s="149"/>
      <c r="I15" s="72" t="s">
        <v>44</v>
      </c>
      <c r="J15" s="72" t="s">
        <v>44</v>
      </c>
      <c r="K15" s="72"/>
      <c r="L15" s="72"/>
      <c r="M15" s="72"/>
      <c r="N15" s="72"/>
      <c r="O15" s="72"/>
      <c r="P15" s="72"/>
      <c r="Q15" s="72"/>
      <c r="R15" s="72"/>
      <c r="S15" s="72"/>
      <c r="T15" s="72"/>
      <c r="U15" s="72"/>
      <c r="V15" s="72"/>
      <c r="W15" s="72"/>
      <c r="X15" s="72"/>
      <c r="Y15" s="72"/>
      <c r="Z15" s="72"/>
      <c r="AA15" s="72"/>
      <c r="AB15" s="72"/>
      <c r="AC15" s="72"/>
      <c r="AD15" s="72"/>
      <c r="AE15" s="72"/>
      <c r="AF15" s="72"/>
      <c r="AG15" s="72" t="s">
        <v>44</v>
      </c>
      <c r="AH15" s="1" t="s">
        <v>44</v>
      </c>
      <c r="AI15" s="1" t="s">
        <v>44</v>
      </c>
      <c r="AJ15" s="1" t="s">
        <v>44</v>
      </c>
      <c r="AK15" s="1" t="s">
        <v>13</v>
      </c>
      <c r="AL15" s="1" t="s">
        <v>13</v>
      </c>
      <c r="AQ15" s="72" t="s">
        <v>44</v>
      </c>
    </row>
    <row r="16" spans="1:43" s="1" customFormat="1" x14ac:dyDescent="0.25">
      <c r="A16" s="71" t="s">
        <v>291</v>
      </c>
      <c r="B16" s="148"/>
      <c r="C16" s="148"/>
      <c r="D16" s="148"/>
      <c r="E16" s="148"/>
      <c r="F16" s="148"/>
      <c r="G16" s="148"/>
      <c r="H16" s="148"/>
      <c r="I16"/>
      <c r="J16" t="s">
        <v>152</v>
      </c>
      <c r="K16"/>
      <c r="L16"/>
      <c r="M16"/>
      <c r="N16"/>
      <c r="O16"/>
      <c r="P16"/>
      <c r="Q16"/>
      <c r="R16"/>
      <c r="S16"/>
      <c r="T16"/>
      <c r="U16"/>
      <c r="V16"/>
      <c r="W16"/>
      <c r="X16"/>
      <c r="Y16"/>
      <c r="Z16"/>
      <c r="AA16"/>
      <c r="AB16"/>
      <c r="AC16"/>
      <c r="AD16"/>
      <c r="AE16"/>
      <c r="AF16"/>
      <c r="AG16" s="1" t="s">
        <v>153</v>
      </c>
      <c r="AH16" s="1" t="s">
        <v>292</v>
      </c>
      <c r="AI16" s="1" t="s">
        <v>153</v>
      </c>
      <c r="AJ16" s="1" t="s">
        <v>153</v>
      </c>
      <c r="AK16" s="1" t="s">
        <v>293</v>
      </c>
      <c r="AL16" s="1" t="s">
        <v>69</v>
      </c>
      <c r="AQ16" s="1" t="s">
        <v>153</v>
      </c>
    </row>
    <row r="17" spans="1:43" s="1" customFormat="1" x14ac:dyDescent="0.25">
      <c r="A17" s="71" t="s">
        <v>294</v>
      </c>
      <c r="B17" s="149"/>
      <c r="C17" s="149"/>
      <c r="D17" s="149"/>
      <c r="E17" s="149"/>
      <c r="F17" s="149"/>
      <c r="G17" s="149"/>
      <c r="H17" s="149"/>
      <c r="I17" s="72" t="s">
        <v>295</v>
      </c>
      <c r="J17" s="72" t="s">
        <v>295</v>
      </c>
      <c r="K17" s="72"/>
      <c r="L17" s="72"/>
      <c r="M17" s="72"/>
      <c r="N17" s="72"/>
      <c r="O17" s="72"/>
      <c r="P17" s="72"/>
      <c r="Q17" s="72"/>
      <c r="R17" s="72"/>
      <c r="S17" s="72"/>
      <c r="T17" s="72"/>
      <c r="U17" s="72"/>
      <c r="V17" s="72"/>
      <c r="W17" s="72"/>
      <c r="X17" s="72"/>
      <c r="Y17" s="72"/>
      <c r="Z17" s="72"/>
      <c r="AA17" s="72"/>
      <c r="AB17" s="72"/>
      <c r="AC17" s="72"/>
      <c r="AD17" s="72"/>
      <c r="AE17" s="72"/>
      <c r="AF17" s="72"/>
      <c r="AG17" s="72" t="s">
        <v>296</v>
      </c>
      <c r="AH17" s="1" t="s">
        <v>292</v>
      </c>
      <c r="AI17" s="1" t="s">
        <v>295</v>
      </c>
      <c r="AJ17" s="1" t="s">
        <v>295</v>
      </c>
      <c r="AK17" s="1" t="s">
        <v>297</v>
      </c>
      <c r="AL17" s="1" t="s">
        <v>289</v>
      </c>
      <c r="AQ17" s="72" t="s">
        <v>296</v>
      </c>
    </row>
    <row r="18" spans="1:43" s="1" customFormat="1" x14ac:dyDescent="0.25">
      <c r="A18" s="71" t="s">
        <v>290</v>
      </c>
      <c r="B18" s="149"/>
      <c r="C18" s="149"/>
      <c r="D18" s="149"/>
      <c r="E18" s="149"/>
      <c r="F18" s="149"/>
      <c r="G18" s="149"/>
      <c r="H18" s="149"/>
      <c r="I18" s="72" t="s">
        <v>44</v>
      </c>
      <c r="J18" s="72" t="s">
        <v>44</v>
      </c>
      <c r="K18" s="72"/>
      <c r="L18" s="72"/>
      <c r="M18" s="72"/>
      <c r="N18" s="72"/>
      <c r="O18" s="72"/>
      <c r="P18" s="72"/>
      <c r="Q18" s="72"/>
      <c r="R18" s="72"/>
      <c r="S18" s="72"/>
      <c r="T18" s="72"/>
      <c r="U18" s="72"/>
      <c r="V18" s="72"/>
      <c r="W18" s="72"/>
      <c r="X18" s="72"/>
      <c r="Y18" s="72"/>
      <c r="Z18" s="72"/>
      <c r="AA18" s="72"/>
      <c r="AB18" s="72"/>
      <c r="AC18" s="72"/>
      <c r="AD18" s="72"/>
      <c r="AE18" s="72"/>
      <c r="AF18" s="72"/>
      <c r="AG18" s="72" t="s">
        <v>44</v>
      </c>
      <c r="AH18" s="1" t="s">
        <v>292</v>
      </c>
      <c r="AI18" s="1" t="s">
        <v>44</v>
      </c>
      <c r="AJ18" s="1" t="s">
        <v>44</v>
      </c>
      <c r="AK18" s="1" t="s">
        <v>298</v>
      </c>
      <c r="AL18" s="1" t="s">
        <v>13</v>
      </c>
      <c r="AQ18" s="72" t="s">
        <v>44</v>
      </c>
    </row>
    <row r="19" spans="1:43" s="1" customFormat="1" x14ac:dyDescent="0.25">
      <c r="A19" s="71" t="s">
        <v>299</v>
      </c>
      <c r="B19" s="148"/>
      <c r="C19" s="148"/>
      <c r="D19" s="148"/>
      <c r="E19" s="148"/>
      <c r="F19" s="148"/>
      <c r="G19" s="148"/>
      <c r="H19" s="148"/>
      <c r="I19"/>
      <c r="J19" t="s">
        <v>3830</v>
      </c>
      <c r="K19"/>
      <c r="L19"/>
      <c r="M19"/>
      <c r="N19"/>
      <c r="O19"/>
      <c r="P19"/>
      <c r="Q19"/>
      <c r="R19"/>
      <c r="S19"/>
      <c r="T19"/>
      <c r="U19"/>
      <c r="V19"/>
      <c r="W19"/>
      <c r="X19"/>
      <c r="Y19"/>
      <c r="Z19"/>
      <c r="AA19"/>
      <c r="AB19"/>
      <c r="AC19"/>
      <c r="AD19"/>
      <c r="AE19"/>
      <c r="AF19"/>
      <c r="AG19" s="1" t="s">
        <v>292</v>
      </c>
      <c r="AH19" s="1" t="s">
        <v>272</v>
      </c>
      <c r="AI19" s="1" t="s">
        <v>292</v>
      </c>
      <c r="AJ19" s="1" t="s">
        <v>300</v>
      </c>
      <c r="AK19" s="1" t="s">
        <v>228</v>
      </c>
      <c r="AL19" s="1" t="s">
        <v>301</v>
      </c>
      <c r="AQ19" s="1" t="s">
        <v>292</v>
      </c>
    </row>
    <row r="20" spans="1:43" s="1" customFormat="1" x14ac:dyDescent="0.25">
      <c r="A20" s="71" t="s">
        <v>302</v>
      </c>
      <c r="B20" s="149"/>
      <c r="C20" s="149"/>
      <c r="D20" s="149"/>
      <c r="E20" s="149"/>
      <c r="F20" s="149"/>
      <c r="G20" s="149"/>
      <c r="H20" s="149"/>
      <c r="I20" s="72" t="s">
        <v>303</v>
      </c>
      <c r="J20" s="72" t="s">
        <v>303</v>
      </c>
      <c r="K20" s="72"/>
      <c r="L20" s="72"/>
      <c r="M20" s="72"/>
      <c r="N20" s="72"/>
      <c r="O20" s="72"/>
      <c r="P20" s="72"/>
      <c r="Q20" s="72"/>
      <c r="R20" s="72"/>
      <c r="S20" s="72"/>
      <c r="T20" s="72"/>
      <c r="U20" s="72"/>
      <c r="V20" s="72"/>
      <c r="W20" s="72"/>
      <c r="X20" s="72"/>
      <c r="Y20" s="72"/>
      <c r="Z20" s="72"/>
      <c r="AA20" s="72"/>
      <c r="AB20" s="72"/>
      <c r="AC20" s="72"/>
      <c r="AD20" s="72"/>
      <c r="AE20" s="72"/>
      <c r="AF20" s="72"/>
      <c r="AG20" s="72" t="s">
        <v>292</v>
      </c>
      <c r="AH20" s="1" t="s">
        <v>289</v>
      </c>
      <c r="AI20" s="1" t="s">
        <v>292</v>
      </c>
      <c r="AJ20" s="1" t="s">
        <v>304</v>
      </c>
      <c r="AK20" s="1" t="s">
        <v>289</v>
      </c>
      <c r="AL20" s="1" t="s">
        <v>305</v>
      </c>
      <c r="AQ20" s="72" t="s">
        <v>292</v>
      </c>
    </row>
    <row r="21" spans="1:43" s="1" customFormat="1" x14ac:dyDescent="0.25">
      <c r="A21" s="71" t="s">
        <v>290</v>
      </c>
      <c r="B21" s="149"/>
      <c r="C21" s="149"/>
      <c r="D21" s="149"/>
      <c r="E21" s="149"/>
      <c r="F21" s="149"/>
      <c r="G21" s="149"/>
      <c r="H21" s="149"/>
      <c r="I21" s="1" t="s">
        <v>306</v>
      </c>
      <c r="J21" s="1" t="s">
        <v>306</v>
      </c>
      <c r="AG21" s="1" t="s">
        <v>306</v>
      </c>
      <c r="AH21" s="1" t="s">
        <v>44</v>
      </c>
      <c r="AI21" s="1" t="s">
        <v>292</v>
      </c>
      <c r="AJ21" s="1" t="s">
        <v>306</v>
      </c>
      <c r="AK21" s="1" t="s">
        <v>13</v>
      </c>
      <c r="AL21" s="1" t="s">
        <v>307</v>
      </c>
      <c r="AQ21" s="1" t="s">
        <v>306</v>
      </c>
    </row>
    <row r="23" spans="1:43" ht="33" x14ac:dyDescent="0.25">
      <c r="A23" s="58" t="s">
        <v>210</v>
      </c>
      <c r="B23" s="58"/>
      <c r="C23" s="58"/>
      <c r="D23" s="58"/>
      <c r="E23" s="58"/>
      <c r="F23" s="58"/>
      <c r="G23" s="58"/>
      <c r="H23" s="58"/>
      <c r="I23" s="58" t="s">
        <v>308</v>
      </c>
      <c r="J23" s="58" t="s">
        <v>308</v>
      </c>
      <c r="K23" s="175"/>
      <c r="L23" s="175"/>
      <c r="M23" s="175"/>
      <c r="N23" s="175"/>
      <c r="O23" s="175"/>
      <c r="P23" s="175"/>
      <c r="Q23" s="175"/>
      <c r="R23" s="175"/>
      <c r="S23" s="175"/>
      <c r="T23" s="175"/>
      <c r="U23" s="175"/>
      <c r="V23" s="175"/>
      <c r="W23" s="175"/>
      <c r="X23" s="175"/>
      <c r="Y23" s="175"/>
      <c r="Z23" s="175"/>
      <c r="AA23" s="175"/>
      <c r="AB23" s="175"/>
      <c r="AC23" s="175"/>
      <c r="AD23" s="175"/>
      <c r="AE23" s="175"/>
      <c r="AF23" s="175"/>
    </row>
  </sheetData>
  <dataValidations count="3">
    <dataValidation type="list" errorStyle="information" showInputMessage="1" showErrorMessage="1" sqref="AQ14 AI14:AJ14 I14:AG14">
      <formula1>"New, Select SimilarData, Select ApplicationInProcess"</formula1>
    </dataValidation>
    <dataValidation showInputMessage="1" showErrorMessage="1" sqref="AQ16:AQ18 AG16:AG18 AI16:AJ16 AQ20 I17:AF18 I20:AG20"/>
    <dataValidation type="list" errorStyle="information" showInputMessage="1" showErrorMessage="1" sqref="AQ15 I15:AG15">
      <formula1>"Yes,No"</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I18"/>
  <sheetViews>
    <sheetView workbookViewId="0">
      <pane xSplit="1" topLeftCell="B1" activePane="topRight" state="frozen"/>
      <selection activeCell="AM18" sqref="AM18"/>
      <selection pane="topRight" activeCell="B12" sqref="B12"/>
    </sheetView>
  </sheetViews>
  <sheetFormatPr defaultRowHeight="15" x14ac:dyDescent="0.25"/>
  <cols>
    <col min="1" max="1" width="22.140625" bestFit="1" customWidth="1" collapsed="1"/>
    <col min="2" max="3" width="19.85546875" bestFit="1" customWidth="1" collapsed="1"/>
    <col min="4" max="4" width="22" bestFit="1" customWidth="1" collapsed="1"/>
    <col min="5" max="6" width="22" customWidth="1" collapsed="1"/>
    <col min="7" max="9" width="19.85546875" bestFit="1" customWidth="1" collapsed="1"/>
  </cols>
  <sheetData>
    <row r="1" spans="1:9" s="1" customFormat="1" x14ac:dyDescent="0.25">
      <c r="A1" s="1" t="s">
        <v>14</v>
      </c>
      <c r="B1" s="1" t="s">
        <v>15</v>
      </c>
      <c r="C1" s="1" t="s">
        <v>15</v>
      </c>
      <c r="D1" s="1" t="s">
        <v>15</v>
      </c>
      <c r="E1" s="1" t="s">
        <v>15</v>
      </c>
      <c r="F1" s="1" t="s">
        <v>15</v>
      </c>
      <c r="G1" s="1" t="s">
        <v>15</v>
      </c>
      <c r="H1" s="1" t="s">
        <v>15</v>
      </c>
      <c r="I1" s="1" t="s">
        <v>15</v>
      </c>
    </row>
    <row r="2" spans="1:9" s="1" customFormat="1" x14ac:dyDescent="0.25">
      <c r="A2" s="1" t="s">
        <v>16</v>
      </c>
      <c r="B2" s="1" t="s">
        <v>17</v>
      </c>
      <c r="C2" s="1" t="s">
        <v>17</v>
      </c>
      <c r="D2" s="1" t="s">
        <v>17</v>
      </c>
      <c r="E2" s="1" t="s">
        <v>17</v>
      </c>
      <c r="F2" s="1" t="s">
        <v>17</v>
      </c>
      <c r="G2" s="1" t="s">
        <v>17</v>
      </c>
      <c r="H2" s="1" t="s">
        <v>17</v>
      </c>
      <c r="I2" s="1" t="s">
        <v>17</v>
      </c>
    </row>
    <row r="3" spans="1:9" s="1" customFormat="1" x14ac:dyDescent="0.25">
      <c r="A3" s="1" t="s">
        <v>18</v>
      </c>
      <c r="B3" s="1" t="s">
        <v>3785</v>
      </c>
      <c r="C3" s="1" t="s">
        <v>3782</v>
      </c>
      <c r="D3" s="1" t="str">
        <f>'1.TabCustomerMainData'!AH3</f>
        <v>LOS-003</v>
      </c>
      <c r="E3" s="1" t="str">
        <f>'1.TabCustomerMainData'!AI3</f>
        <v>LOS-004</v>
      </c>
      <c r="F3" s="1" t="str">
        <f>'1.TabCustomerMainData'!AJ3</f>
        <v>LOS-005</v>
      </c>
      <c r="G3" s="1" t="str">
        <f>'1.TabCustomerMainData'!AK3</f>
        <v>LOS-006</v>
      </c>
      <c r="H3" s="1" t="str">
        <f>'1.TabCustomerMainData'!AL3</f>
        <v>LOS-007</v>
      </c>
    </row>
    <row r="4" spans="1:9" s="1" customFormat="1" x14ac:dyDescent="0.25">
      <c r="A4" s="1" t="s">
        <v>33</v>
      </c>
      <c r="B4" s="1">
        <f>COUNTIFS($A13:$A17,"*$*",B13:B17,"")</f>
        <v>3</v>
      </c>
      <c r="C4" s="1">
        <f>COUNTIFS($A13:$A17,"*$*",C13:C17,"")</f>
        <v>0</v>
      </c>
      <c r="D4" s="1">
        <f t="shared" ref="D4:F4" si="0">COUNTIFS($A13:$A17,"*$*",D13:D17,"")</f>
        <v>0</v>
      </c>
      <c r="E4" s="1">
        <f t="shared" si="0"/>
        <v>0</v>
      </c>
      <c r="F4" s="1">
        <f t="shared" si="0"/>
        <v>0</v>
      </c>
      <c r="G4" s="1">
        <f t="shared" ref="G4:H4" si="1">COUNTIFS($A13:$A17,"*$*",G13:G17,"")</f>
        <v>0</v>
      </c>
      <c r="H4" s="1">
        <f t="shared" si="1"/>
        <v>0</v>
      </c>
    </row>
    <row r="5" spans="1:9" s="1" customFormat="1" x14ac:dyDescent="0.25"/>
    <row r="6" spans="1:9" s="1" customFormat="1" x14ac:dyDescent="0.25"/>
    <row r="7" spans="1:9" s="1" customFormat="1" x14ac:dyDescent="0.25"/>
    <row r="8" spans="1:9" s="1" customFormat="1" x14ac:dyDescent="0.25"/>
    <row r="9" spans="1:9" s="1" customFormat="1" x14ac:dyDescent="0.25">
      <c r="A9" s="25" t="s">
        <v>36</v>
      </c>
    </row>
    <row r="10" spans="1:9" s="1" customFormat="1" x14ac:dyDescent="0.25">
      <c r="A10" s="1" t="s">
        <v>43</v>
      </c>
      <c r="B10" s="1" t="s">
        <v>44</v>
      </c>
      <c r="C10" s="1" t="s">
        <v>44</v>
      </c>
      <c r="D10" s="1" t="s">
        <v>44</v>
      </c>
      <c r="E10" s="1" t="s">
        <v>44</v>
      </c>
      <c r="F10" s="1" t="s">
        <v>44</v>
      </c>
    </row>
    <row r="11" spans="1:9" s="86" customFormat="1" x14ac:dyDescent="0.25">
      <c r="B11" s="85"/>
      <c r="C11" s="85"/>
      <c r="D11" s="85"/>
      <c r="E11" s="85"/>
      <c r="F11" s="85"/>
      <c r="G11" s="85"/>
      <c r="H11" s="85"/>
      <c r="I11" s="85"/>
    </row>
    <row r="12" spans="1:9" s="1" customFormat="1" x14ac:dyDescent="0.25">
      <c r="A12" s="63" t="s">
        <v>47</v>
      </c>
      <c r="B12" s="42" t="str">
        <f>'1.TabCustomerMainData'!$K$13</f>
        <v>app1</v>
      </c>
      <c r="C12" s="42" t="str">
        <f>'1.TabCustomerMainData'!$L$13</f>
        <v>app1</v>
      </c>
      <c r="D12" s="42" t="str">
        <f>'1.TabCustomerMainData'!$AH$13</f>
        <v>app3</v>
      </c>
      <c r="E12" s="42" t="str">
        <f>'1.TabCustomerMainData'!AI$13</f>
        <v>app4</v>
      </c>
      <c r="F12" s="42" t="str">
        <f>'1.TabCustomerMainData'!AJ$13</f>
        <v>app5</v>
      </c>
      <c r="G12" s="42" t="str">
        <f>'1.TabCustomerMainData'!AK$13</f>
        <v>app6</v>
      </c>
      <c r="H12" s="42" t="str">
        <f>'1.TabCustomerMainData'!AL$13</f>
        <v>app7</v>
      </c>
      <c r="I12" s="42"/>
    </row>
    <row r="13" spans="1:9" s="1" customFormat="1" x14ac:dyDescent="0.25">
      <c r="A13" s="47" t="s">
        <v>309</v>
      </c>
      <c r="B13" s="1" t="s">
        <v>310</v>
      </c>
      <c r="C13" s="1" t="s">
        <v>310</v>
      </c>
      <c r="D13" s="1" t="s">
        <v>310</v>
      </c>
      <c r="E13" s="1" t="s">
        <v>310</v>
      </c>
      <c r="F13" s="1" t="s">
        <v>310</v>
      </c>
      <c r="G13" s="1" t="s">
        <v>311</v>
      </c>
      <c r="H13" s="1" t="s">
        <v>311</v>
      </c>
      <c r="I13" s="1" t="s">
        <v>310</v>
      </c>
    </row>
    <row r="14" spans="1:9" s="1" customFormat="1" x14ac:dyDescent="0.25">
      <c r="A14" s="47" t="s">
        <v>312</v>
      </c>
      <c r="C14" s="1" t="s">
        <v>313</v>
      </c>
      <c r="D14" s="1" t="s">
        <v>314</v>
      </c>
      <c r="E14" s="1" t="s">
        <v>315</v>
      </c>
      <c r="F14" s="1" t="s">
        <v>314</v>
      </c>
      <c r="G14" s="1" t="s">
        <v>143</v>
      </c>
      <c r="H14" s="1" t="s">
        <v>316</v>
      </c>
      <c r="I14" s="1" t="s">
        <v>317</v>
      </c>
    </row>
    <row r="15" spans="1:9" s="1" customFormat="1" x14ac:dyDescent="0.25">
      <c r="A15" s="1" t="s">
        <v>318</v>
      </c>
    </row>
    <row r="16" spans="1:9" s="1" customFormat="1" x14ac:dyDescent="0.25">
      <c r="A16" s="47" t="s">
        <v>319</v>
      </c>
      <c r="C16" s="1">
        <v>1</v>
      </c>
      <c r="D16" s="1">
        <v>1</v>
      </c>
      <c r="E16" s="1">
        <v>1</v>
      </c>
      <c r="F16" s="1">
        <v>1</v>
      </c>
      <c r="G16" s="1">
        <v>1</v>
      </c>
      <c r="H16" s="1">
        <v>1</v>
      </c>
      <c r="I16" s="1">
        <v>9</v>
      </c>
    </row>
    <row r="17" spans="1:9" s="1" customFormat="1" x14ac:dyDescent="0.25">
      <c r="A17" s="47" t="s">
        <v>320</v>
      </c>
      <c r="C17" s="1" t="s">
        <v>321</v>
      </c>
      <c r="D17" s="1" t="s">
        <v>322</v>
      </c>
      <c r="E17" s="1" t="s">
        <v>321</v>
      </c>
      <c r="F17" s="1" t="s">
        <v>322</v>
      </c>
      <c r="G17" s="1" t="s">
        <v>322</v>
      </c>
      <c r="H17" s="1" t="s">
        <v>321</v>
      </c>
      <c r="I17" s="1" t="s">
        <v>322</v>
      </c>
    </row>
    <row r="18" spans="1:9" x14ac:dyDescent="0.25">
      <c r="A18" s="12" t="s">
        <v>323</v>
      </c>
      <c r="B18" s="12"/>
      <c r="C18" s="12"/>
      <c r="D18" s="12"/>
      <c r="E18" s="12"/>
      <c r="F18" s="12"/>
      <c r="G18" s="12" t="s">
        <v>44</v>
      </c>
      <c r="H18" t="s">
        <v>44</v>
      </c>
    </row>
  </sheetData>
  <conditionalFormatting sqref="A18:B18 D18:XFD18">
    <cfRule type="expression" dxfId="171" priority="2">
      <formula>AND(A$13&lt;&gt;"Customer",A$13&lt;&gt;"$Referantor Category")</formula>
    </cfRule>
  </conditionalFormatting>
  <conditionalFormatting sqref="C18">
    <cfRule type="expression" dxfId="170" priority="1">
      <formula>AND(C$13&lt;&gt;"Customer",C$13&lt;&gt;"$Referantor Category")</formula>
    </cfRule>
  </conditionalFormatting>
  <dataValidations count="6">
    <dataValidation type="custom" errorStyle="information" allowBlank="1" showInputMessage="1" showErrorMessage="1" sqref="B16:I16">
      <formula1>ISNUMBER(B16)</formula1>
    </dataValidation>
    <dataValidation type="list" errorStyle="information" allowBlank="1" showInputMessage="1" showErrorMessage="1" sqref="B13:I13">
      <formula1>"Agency, Customer, Multifinance Employee"</formula1>
    </dataValidation>
    <dataValidation type="list" errorStyle="information" allowBlank="1" showInputMessage="1" showErrorMessage="1" sqref="B15:I15">
      <formula1>"Agency Personal, Agency Company"</formula1>
    </dataValidation>
    <dataValidation type="list" errorStyle="information" allowBlank="1" showInputMessage="1" showErrorMessage="1" sqref="B17:I17">
      <formula1>"Gross, Nett"</formula1>
    </dataValidation>
    <dataValidation type="list" allowBlank="1" showInputMessage="1" showErrorMessage="1" sqref="B10:F10">
      <formula1>"Yes, No, Edit"</formula1>
    </dataValidation>
    <dataValidation type="list" allowBlank="1" showInputMessage="1" showErrorMessage="1" sqref="B18:G18">
      <formula1>"Yes,No"</formula1>
    </dataValidation>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AS65"/>
  <sheetViews>
    <sheetView zoomScale="70" zoomScaleNormal="70" workbookViewId="0">
      <pane xSplit="1" topLeftCell="AD1" activePane="topRight" state="frozen"/>
      <selection activeCell="AM18" sqref="AM18"/>
      <selection pane="topRight" activeCell="AG6" sqref="AG6"/>
    </sheetView>
  </sheetViews>
  <sheetFormatPr defaultRowHeight="15" x14ac:dyDescent="0.25"/>
  <cols>
    <col min="1" max="1" width="36.28515625" customWidth="1" collapsed="1"/>
    <col min="3" max="11" width="57.85546875" customWidth="1"/>
    <col min="12" max="13" width="57.85546875" customWidth="1" collapsed="1"/>
    <col min="14" max="32" width="57.85546875" customWidth="1"/>
    <col min="33" max="34" width="19.140625" customWidth="1" collapsed="1"/>
    <col min="35" max="35" width="11.7109375" bestFit="1" customWidth="1" collapsed="1"/>
    <col min="43" max="43" width="19.140625" customWidth="1" collapsed="1"/>
  </cols>
  <sheetData>
    <row r="1" spans="1:45" s="1" customFormat="1" x14ac:dyDescent="0.25">
      <c r="A1" s="1" t="s">
        <v>14</v>
      </c>
      <c r="L1" s="1" t="s">
        <v>15</v>
      </c>
      <c r="M1" s="1" t="s">
        <v>15</v>
      </c>
      <c r="AG1" s="1" t="s">
        <v>15</v>
      </c>
      <c r="AH1" s="1" t="s">
        <v>15</v>
      </c>
      <c r="AI1" s="1" t="s">
        <v>15</v>
      </c>
      <c r="AJ1" s="1" t="s">
        <v>15</v>
      </c>
      <c r="AK1" s="1" t="s">
        <v>15</v>
      </c>
      <c r="AL1" s="1" t="s">
        <v>15</v>
      </c>
      <c r="AM1" s="1" t="s">
        <v>15</v>
      </c>
      <c r="AN1" s="1" t="s">
        <v>15</v>
      </c>
      <c r="AO1" s="1" t="s">
        <v>15</v>
      </c>
      <c r="AP1" s="1" t="s">
        <v>15</v>
      </c>
      <c r="AQ1" s="1" t="s">
        <v>15</v>
      </c>
      <c r="AR1" s="1" t="s">
        <v>15</v>
      </c>
      <c r="AS1" s="1" t="s">
        <v>15</v>
      </c>
    </row>
    <row r="2" spans="1:45" s="1" customFormat="1" x14ac:dyDescent="0.25">
      <c r="A2" s="1" t="s">
        <v>16</v>
      </c>
      <c r="L2" s="1" t="s">
        <v>17</v>
      </c>
      <c r="M2" s="1" t="s">
        <v>17</v>
      </c>
      <c r="AG2" s="1" t="s">
        <v>17</v>
      </c>
      <c r="AH2" s="1" t="s">
        <v>17</v>
      </c>
      <c r="AI2" s="1" t="s">
        <v>17</v>
      </c>
      <c r="AJ2" s="1" t="s">
        <v>17</v>
      </c>
      <c r="AK2" s="1" t="s">
        <v>17</v>
      </c>
      <c r="AL2" s="1" t="s">
        <v>17</v>
      </c>
      <c r="AM2" s="1" t="s">
        <v>17</v>
      </c>
      <c r="AN2" s="1" t="s">
        <v>17</v>
      </c>
      <c r="AO2" s="1" t="s">
        <v>17</v>
      </c>
      <c r="AP2" s="1" t="s">
        <v>17</v>
      </c>
      <c r="AQ2" s="1" t="s">
        <v>17</v>
      </c>
      <c r="AR2" s="1" t="s">
        <v>17</v>
      </c>
      <c r="AS2" s="1" t="s">
        <v>17</v>
      </c>
    </row>
    <row r="3" spans="1:45" s="1" customFormat="1" x14ac:dyDescent="0.25">
      <c r="A3" s="1" t="s">
        <v>18</v>
      </c>
      <c r="L3" s="1" t="s">
        <v>3787</v>
      </c>
      <c r="M3" s="1" t="s">
        <v>3789</v>
      </c>
      <c r="AG3" s="1" t="str">
        <f>'1.TabCustomerMainData'!AG3</f>
        <v>LOS-002</v>
      </c>
      <c r="AH3" s="1" t="str">
        <f>'1.TabCustomerMainData'!AH3</f>
        <v>LOS-003</v>
      </c>
      <c r="AI3" s="1" t="str">
        <f>'1.TabCustomerMainData'!AI3</f>
        <v>LOS-004</v>
      </c>
      <c r="AJ3" s="1" t="str">
        <f>'1.TabCustomerMainData'!AJ3</f>
        <v>LOS-005</v>
      </c>
      <c r="AK3" s="1" t="str">
        <f>'1.TabCustomerMainData'!AK3</f>
        <v>LOS-006</v>
      </c>
      <c r="AL3" s="1" t="str">
        <f>'1.TabCustomerMainData'!AL3</f>
        <v>LOS-007</v>
      </c>
      <c r="AM3" s="1" t="str">
        <f>'1.TabCustomerMainData'!AM3</f>
        <v>LOS-008</v>
      </c>
      <c r="AN3" s="1" t="str">
        <f>'1.TabCustomerMainData'!AN3</f>
        <v>LOS-009</v>
      </c>
      <c r="AO3" s="1" t="str">
        <f>'1.TabCustomerMainData'!AO3</f>
        <v>LOS-010</v>
      </c>
      <c r="AQ3" s="1" t="str">
        <f>'1.TabCustomerMainData'!AQ3</f>
        <v>LOS-019</v>
      </c>
      <c r="AR3" s="1" t="str">
        <f>'1.TabCustomerMainData'!AR3</f>
        <v>LOS-020</v>
      </c>
      <c r="AS3" s="1" t="str">
        <f>'1.TabCustomerMainData'!AS3</f>
        <v>LOS-022</v>
      </c>
    </row>
    <row r="4" spans="1:45" s="1" customFormat="1" x14ac:dyDescent="0.25">
      <c r="A4" s="1" t="s">
        <v>33</v>
      </c>
      <c r="L4" s="1">
        <f>IF(AND(ISBLANK(L30),L50="Credit / Pembayaran yang Di Restrukturisasi", L25="Auto Debit"),COUNTIFS($A12:$A61,"*$*",L12:L61,""),IF(AND(NOT(ISBLANK(L30)),L50="Credit / Pembayaran yang Di Restrukturisasi", L25="Auto Debit"),COUNTIFS($A12:$A27,"*$*",L12:L27,"")+COUNTIFS($A50:$A61,"*$*",L50:L61,""),IF(AND(ISBLANK(L30),L50="Lainnya", L25="Auto Debit"),COUNTIFS($A12:$A50,"*$*",L12:L50,"")+COUNTIFS($A54:$A61,"*$*",L54:L61,""),IF(AND(NOT(ISBLANK(L30)),L50="Lainnya", L25="Auto Debit"),COUNTIFS($A12:$A27,"*$*",L12:L27,"")+COUNTIFS($A50:$A50,"*$*",L50:L50,"")+COUNTIFS($A54:$A61,"*$*",L54:L61,""),IF(AND(ISBLANK(L30),L50="Lainnya", L25&lt;&gt;"Auto Debit"),COUNTIFS($A12:$A25,"*$*",L12:L25,"")+COUNTIFS($A27:$A50,"*$*",L27:L50,"")+COUNTIFS($A54:$A61,"*$*",L54:L61,""),IF(AND(NOT(ISBLANK(L30)),L50="Lainnya", L25&lt;&gt;"Auto Debit"),COUNTIFS($A12:$A25,"*$*",L12:L25,"")+COUNTIFS($A27:$A27,"*$*",L27:L27,"")+COUNTIFS($A50:$A50,"*$*",L50:L50,"")+COUNTIFS($A54:$A61,"*$*",L54:L61,""),IF(AND(ISBLANK(L30),L50="Credit / Pembayaran yang Di Restrukturisasi", L25&lt;&gt;"Auto Debit"),COUNTIFS($A12:$A25,"*$*",L12:L25,"")+COUNTIFS($A27:$A61,"*$*",L27:L61,""),IF(AND(NOT(ISBLANK(L30)),L50="Credit / Pembayaran yang Di Restrukturisasi", L25&lt;&gt;"Auto Debit"),COUNTIFS($A12:$A25,"*$*",L12:L25,"")+COUNTIFS($A27:$A27,"*$*",L27:L27,"")+COUNTIFS($A50:$A61,"*$*",L50:L61,"")))))))))</f>
        <v>0</v>
      </c>
      <c r="M4" s="1">
        <f>IF(AND(ISBLANK(M30),M50="Credit / Pembayaran yang Di Restrukturisasi", M25="Auto Debit"),COUNTIFS($A12:$A61,"*$*",M12:M61,""),IF(AND(NOT(ISBLANK(M30)),M50="Credit / Pembayaran yang Di Restrukturisasi", M25="Auto Debit"),COUNTIFS($A12:$A27,"*$*",M12:M27,"")+COUNTIFS($A50:$A61,"*$*",M50:M61,""),IF(AND(ISBLANK(M30),M50="Lainnya", M25="Auto Debit"),COUNTIFS($A12:$A50,"*$*",M12:M50,"")+COUNTIFS($A54:$A61,"*$*",M54:M61,""),IF(AND(NOT(ISBLANK(M30)),M50="Lainnya", M25="Auto Debit"),COUNTIFS($A12:$A27,"*$*",M12:M27,"")+COUNTIFS($A50:$A50,"*$*",M50:M50,"")+COUNTIFS($A54:$A61,"*$*",M54:M61,""),IF(AND(ISBLANK(M30),M50="Lainnya", M25&lt;&gt;"Auto Debit"),COUNTIFS($A12:$A25,"*$*",M12:M25,"")+COUNTIFS($A27:$A50,"*$*",M27:M50,"")+COUNTIFS($A54:$A61,"*$*",M54:M61,""),IF(AND(NOT(ISBLANK(M30)),M50="Lainnya", M25&lt;&gt;"Auto Debit"),COUNTIFS($A12:$A25,"*$*",M12:M25,"")+COUNTIFS($A27:$A27,"*$*",M27:M27,"")+COUNTIFS($A50:$A50,"*$*",M50:M50,"")+COUNTIFS($A54:$A61,"*$*",M54:M61,""),IF(AND(ISBLANK(M30),M50="Credit / Pembayaran yang Di Restrukturisasi", M25&lt;&gt;"Auto Debit"),COUNTIFS($A12:$A25,"*$*",M12:M25,"")+COUNTIFS($A27:$A61,"*$*",M27:M61,""),IF(AND(NOT(ISBLANK(M30)),M50="Credit / Pembayaran yang Di Restrukturisasi", M25&lt;&gt;"Auto Debit"),COUNTIFS($A12:$A25,"*$*",M12:M25,"")+COUNTIFS($A27:$A27,"*$*",M27:M27,"")+COUNTIFS($A50:$A61,"*$*",M50:M61,"")))))))))</f>
        <v>0</v>
      </c>
      <c r="AG4" s="1">
        <f t="shared" ref="AG4:AO4" si="0">IF(AND(ISBLANK(AG30),AG50="Credit / Pembayaran yang Di Restrukturisasi", AG25="Auto Debit"),COUNTIFS($A12:$A61,"*$*",AG12:AG61,""),IF(AND(NOT(ISBLANK(AG30)),AG50="Credit / Pembayaran yang Di Restrukturisasi", AG25="Auto Debit"),COUNTIFS($A12:$A27,"*$*",AG12:AG27,"")+COUNTIFS($A50:$A61,"*$*",AG50:AG61,""),IF(AND(ISBLANK(AG30),AG50="Lainnya", AG25="Auto Debit"),COUNTIFS($A12:$A50,"*$*",AG12:AG50,"")+COUNTIFS($A54:$A61,"*$*",AG54:AG61,""),IF(AND(NOT(ISBLANK(AG30)),AG50="Lainnya", AG25="Auto Debit"),COUNTIFS($A12:$A27,"*$*",AG12:AG27,"")+COUNTIFS($A50:$A50,"*$*",AG50:AG50,"")+COUNTIFS($A54:$A61,"*$*",AG54:AG61,""),IF(AND(ISBLANK(AG30),AG50="Lainnya", AG25&lt;&gt;"Auto Debit"),COUNTIFS($A12:$A25,"*$*",AG12:AG25,"")+COUNTIFS($A27:$A50,"*$*",AG27:AG50,"")+COUNTIFS($A54:$A61,"*$*",AG54:AG61,""),IF(AND(NOT(ISBLANK(AG30)),AG50="Lainnya", AG25&lt;&gt;"Auto Debit"),COUNTIFS($A12:$A25,"*$*",AG12:AG25,"")+COUNTIFS($A27:$A27,"*$*",AG27:AG27,"")+COUNTIFS($A50:$A50,"*$*",AG50:AG50,"")+COUNTIFS($A54:$A61,"*$*",AG54:AG61,""),IF(AND(ISBLANK(AG30),AG50="Credit / Pembayaran yang Di Restrukturisasi", AG25&lt;&gt;"Auto Debit"),COUNTIFS($A12:$A25,"*$*",AG12:AG25,"")+COUNTIFS($A27:$A61,"*$*",AG27:AG61,""),IF(AND(NOT(ISBLANK(AG30)),AG50="Credit / Pembayaran yang Di Restrukturisasi", AG25&lt;&gt;"Auto Debit"),COUNTIFS($A12:$A25,"*$*",AG12:AG25,"")+COUNTIFS($A27:$A27,"*$*",AG27:AG27,"")+COUNTIFS($A50:$A61,"*$*",AG50:AG61,"")))))))))</f>
        <v>0</v>
      </c>
      <c r="AH4" s="1">
        <f t="shared" si="0"/>
        <v>0</v>
      </c>
      <c r="AI4" s="1">
        <f t="shared" si="0"/>
        <v>0</v>
      </c>
      <c r="AJ4" s="1">
        <f t="shared" si="0"/>
        <v>0</v>
      </c>
      <c r="AK4" s="1">
        <f t="shared" si="0"/>
        <v>0</v>
      </c>
      <c r="AL4" s="1">
        <f t="shared" si="0"/>
        <v>0</v>
      </c>
      <c r="AM4" s="1">
        <f t="shared" si="0"/>
        <v>0</v>
      </c>
      <c r="AN4" s="1">
        <f t="shared" si="0"/>
        <v>0</v>
      </c>
      <c r="AO4" s="1">
        <f t="shared" si="0"/>
        <v>0</v>
      </c>
      <c r="AQ4" s="1">
        <f>IF(AND(ISBLANK(AQ30),AQ50="Credit / Pembayaran yang Di Restrukturisasi", AQ25="Auto Debit"),COUNTIFS($A12:$A61,"*$*",AQ12:AQ61,""),IF(AND(NOT(ISBLANK(AQ30)),AQ50="Credit / Pembayaran yang Di Restrukturisasi", AQ25="Auto Debit"),COUNTIFS($A12:$A27,"*$*",AQ12:AQ27,"")+COUNTIFS($A50:$A61,"*$*",AQ50:AQ61,""),IF(AND(ISBLANK(AQ30),AQ50="Lainnya", AQ25="Auto Debit"),COUNTIFS($A12:$A50,"*$*",AQ12:AQ50,"")+COUNTIFS($A54:$A61,"*$*",AQ54:AQ61,""),IF(AND(NOT(ISBLANK(AQ30)),AQ50="Lainnya", AQ25="Auto Debit"),COUNTIFS($A12:$A27,"*$*",AQ12:AQ27,"")+COUNTIFS($A50:$A50,"*$*",AQ50:AQ50,"")+COUNTIFS($A54:$A61,"*$*",AQ54:AQ61,""),IF(AND(ISBLANK(AQ30),AQ50="Lainnya", AQ25&lt;&gt;"Auto Debit"),COUNTIFS($A12:$A25,"*$*",AQ12:AQ25,"")+COUNTIFS($A27:$A50,"*$*",AQ27:AQ50,"")+COUNTIFS($A54:$A61,"*$*",AQ54:AQ61,""),IF(AND(NOT(ISBLANK(AQ30)),AQ50="Lainnya", AQ25&lt;&gt;"Auto Debit"),COUNTIFS($A12:$A25,"*$*",AQ12:AQ25,"")+COUNTIFS($A27:$A27,"*$*",AQ27:AQ27,"")+COUNTIFS($A50:$A50,"*$*",AQ50:AQ50,"")+COUNTIFS($A54:$A61,"*$*",AQ54:AQ61,""),IF(AND(ISBLANK(AQ30),AQ50="Credit / Pembayaran yang Di Restrukturisasi", AQ25&lt;&gt;"Auto Debit"),COUNTIFS($A12:$A25,"*$*",AQ12:AQ25,"")+COUNTIFS($A27:$A61,"*$*",AQ27:AQ61,""),IF(AND(NOT(ISBLANK(AQ30)),AQ50="Credit / Pembayaran yang Di Restrukturisasi", AQ25&lt;&gt;"Auto Debit"),COUNTIFS($A12:$A25,"*$*",AQ12:AQ25,"")+COUNTIFS($A27:$A27,"*$*",AQ27:AQ27,"")+COUNTIFS($A50:$A61,"*$*",AQ50:AQ61,"")))))))))</f>
        <v>0</v>
      </c>
      <c r="AR4" s="1">
        <f>IF(AND(ISBLANK(AR30),AR50="Credit / Pembayaran yang Di Restrukturisasi", AR25="Auto Debit"),COUNTIFS($A12:$A61,"*$*",AR12:AR61,""),IF(AND(NOT(ISBLANK(AR30)),AR50="Credit / Pembayaran yang Di Restrukturisasi", AR25="Auto Debit"),COUNTIFS($A12:$A27,"*$*",AR12:AR27,"")+COUNTIFS($A50:$A61,"*$*",AR50:AR61,""),IF(AND(ISBLANK(AR30),AR50="Lainnya", AR25="Auto Debit"),COUNTIFS($A12:$A50,"*$*",AR12:AR50,"")+COUNTIFS($A54:$A61,"*$*",AR54:AR61,""),IF(AND(NOT(ISBLANK(AR30)),AR50="Lainnya", AR25="Auto Debit"),COUNTIFS($A12:$A27,"*$*",AR12:AR27,"")+COUNTIFS($A50:$A50,"*$*",AR50:AR50,"")+COUNTIFS($A54:$A61,"*$*",AR54:AR61,""),IF(AND(ISBLANK(AR30),AR50="Lainnya", AR25&lt;&gt;"Auto Debit"),COUNTIFS($A12:$A25,"*$*",AR12:AR25,"")+COUNTIFS($A27:$A50,"*$*",AR27:AR50,"")+COUNTIFS($A54:$A61,"*$*",AR54:AR61,""),IF(AND(NOT(ISBLANK(AR30)),AR50="Lainnya", AR25&lt;&gt;"Auto Debit"),COUNTIFS($A12:$A25,"*$*",AR12:AR25,"")+COUNTIFS($A27:$A27,"*$*",AR27:AR27,"")+COUNTIFS($A50:$A50,"*$*",AR50:AR50,"")+COUNTIFS($A54:$A61,"*$*",AR54:AR61,""),IF(AND(ISBLANK(AR30),AR50="Credit / Pembayaran yang Di Restrukturisasi", AR25&lt;&gt;"Auto Debit"),COUNTIFS($A12:$A25,"*$*",AR12:AR25,"")+COUNTIFS($A27:$A61,"*$*",AR27:AR61,""),IF(AND(NOT(ISBLANK(AR30)),AR50="Credit / Pembayaran yang Di Restrukturisasi", AR25&lt;&gt;"Auto Debit"),COUNTIFS($A12:$A25,"*$*",AR12:AR25,"")+COUNTIFS($A27:$A27,"*$*",AR27:AR27,"")+COUNTIFS($A50:$A61,"*$*",AR50:AR61,"")))))))))</f>
        <v>0</v>
      </c>
      <c r="AS4" s="1">
        <v>0</v>
      </c>
    </row>
    <row r="5" spans="1:45" s="1" customFormat="1" x14ac:dyDescent="0.25"/>
    <row r="6" spans="1:45" s="1" customFormat="1" x14ac:dyDescent="0.25"/>
    <row r="7" spans="1:45" s="1" customFormat="1" x14ac:dyDescent="0.25"/>
    <row r="8" spans="1:45" s="1" customFormat="1" x14ac:dyDescent="0.25">
      <c r="A8" s="1" t="s">
        <v>47</v>
      </c>
      <c r="L8" s="1" t="str">
        <f>'1.TabCustomerMainData'!H$13</f>
        <v>app1</v>
      </c>
      <c r="M8" s="1" t="str">
        <f>'1.TabCustomerMainData'!I$13</f>
        <v>app1</v>
      </c>
      <c r="AG8" s="1" t="str">
        <f>'1.TabCustomerMainData'!AG$13</f>
        <v>app2</v>
      </c>
      <c r="AH8" s="1" t="str">
        <f>'1.TabCustomerMainData'!AH$13</f>
        <v>app3</v>
      </c>
      <c r="AI8" s="1" t="str">
        <f>'1.TabCustomerMainData'!AI$13</f>
        <v>app4</v>
      </c>
      <c r="AJ8" s="1" t="str">
        <f>'1.TabCustomerMainData'!AJ$13</f>
        <v>app5</v>
      </c>
      <c r="AK8" s="1" t="str">
        <f>'1.TabCustomerMainData'!AK$13</f>
        <v>app6</v>
      </c>
      <c r="AL8" s="1" t="str">
        <f>'1.TabCustomerMainData'!AL$13</f>
        <v>app7</v>
      </c>
      <c r="AM8" s="1" t="str">
        <f>'1.TabCustomerMainData'!AM$13</f>
        <v>app8</v>
      </c>
      <c r="AN8" s="1" t="str">
        <f>'1.TabCustomerMainData'!AN$13</f>
        <v>app9</v>
      </c>
      <c r="AO8" s="1" t="str">
        <f>'1.TabCustomerMainData'!AO$13</f>
        <v>app10</v>
      </c>
      <c r="AQ8" s="1" t="str">
        <f>'1.TabCustomerMainData'!AQ$13</f>
        <v>app2</v>
      </c>
      <c r="AR8" s="1" t="str">
        <f>'1.TabCustomerMainData'!AR$13</f>
        <v>app10</v>
      </c>
      <c r="AS8" s="1" t="str">
        <f>'1.TabCustomerMainData'!AS$13</f>
        <v>app22</v>
      </c>
    </row>
    <row r="9" spans="1:45" s="1" customFormat="1" x14ac:dyDescent="0.25">
      <c r="A9" s="25" t="s">
        <v>36</v>
      </c>
    </row>
    <row r="10" spans="1:45" s="1" customFormat="1" x14ac:dyDescent="0.25">
      <c r="A10" s="1" t="s">
        <v>43</v>
      </c>
      <c r="L10" s="1" t="s">
        <v>44</v>
      </c>
      <c r="M10" s="1" t="s">
        <v>44</v>
      </c>
      <c r="AG10" s="1" t="s">
        <v>44</v>
      </c>
      <c r="AH10" s="1" t="s">
        <v>44</v>
      </c>
      <c r="AI10" s="1" t="s">
        <v>44</v>
      </c>
      <c r="AJ10" s="1" t="s">
        <v>44</v>
      </c>
      <c r="AK10" s="1" t="s">
        <v>44</v>
      </c>
      <c r="AL10" s="1" t="s">
        <v>44</v>
      </c>
      <c r="AM10" s="1" t="s">
        <v>44</v>
      </c>
      <c r="AN10" s="1" t="s">
        <v>44</v>
      </c>
      <c r="AO10" s="1" t="s">
        <v>44</v>
      </c>
      <c r="AQ10" s="1" t="s">
        <v>44</v>
      </c>
      <c r="AR10" s="1" t="s">
        <v>44</v>
      </c>
      <c r="AS10" s="1" t="s">
        <v>13</v>
      </c>
    </row>
    <row r="11" spans="1:45" s="98" customFormat="1" x14ac:dyDescent="0.25">
      <c r="A11" s="98" t="s">
        <v>324</v>
      </c>
    </row>
    <row r="12" spans="1:45" s="1" customFormat="1" x14ac:dyDescent="0.25">
      <c r="A12" s="47" t="s">
        <v>325</v>
      </c>
      <c r="C12" s="2"/>
      <c r="D12" s="2"/>
      <c r="E12" s="2"/>
      <c r="F12" s="2"/>
      <c r="G12" s="2"/>
      <c r="H12" s="2"/>
      <c r="I12" s="2"/>
      <c r="J12" s="2"/>
      <c r="K12" s="2"/>
      <c r="L12" s="2" t="s">
        <v>326</v>
      </c>
      <c r="M12" s="2" t="s">
        <v>326</v>
      </c>
      <c r="N12" s="2"/>
      <c r="O12" s="2"/>
      <c r="P12" s="2"/>
      <c r="Q12" s="2"/>
      <c r="R12" s="2"/>
      <c r="S12" s="2"/>
      <c r="T12" s="2"/>
      <c r="U12" s="2"/>
      <c r="V12" s="2"/>
      <c r="W12" s="2"/>
      <c r="X12" s="2"/>
      <c r="Y12" s="2"/>
      <c r="Z12" s="2"/>
      <c r="AA12" s="2"/>
      <c r="AB12" s="2"/>
      <c r="AC12" s="2"/>
      <c r="AD12" s="2"/>
      <c r="AE12" s="2"/>
      <c r="AF12" s="2"/>
      <c r="AG12" s="2" t="s">
        <v>326</v>
      </c>
      <c r="AH12" s="2" t="s">
        <v>326</v>
      </c>
      <c r="AI12" s="2" t="s">
        <v>326</v>
      </c>
      <c r="AJ12" s="2" t="s">
        <v>326</v>
      </c>
      <c r="AK12" s="2" t="s">
        <v>326</v>
      </c>
      <c r="AL12" s="2" t="s">
        <v>326</v>
      </c>
      <c r="AM12" s="2" t="s">
        <v>326</v>
      </c>
      <c r="AN12" s="2" t="s">
        <v>326</v>
      </c>
      <c r="AO12" s="2" t="s">
        <v>326</v>
      </c>
      <c r="AQ12" s="2" t="s">
        <v>326</v>
      </c>
      <c r="AR12" s="2" t="s">
        <v>326</v>
      </c>
    </row>
    <row r="13" spans="1:45" s="1" customFormat="1" x14ac:dyDescent="0.25">
      <c r="A13" s="1" t="s">
        <v>327</v>
      </c>
      <c r="L13" s="1" t="s">
        <v>328</v>
      </c>
      <c r="M13" s="1" t="s">
        <v>328</v>
      </c>
      <c r="AG13" s="1" t="s">
        <v>328</v>
      </c>
      <c r="AH13" s="1" t="s">
        <v>328</v>
      </c>
      <c r="AI13" s="1" t="s">
        <v>328</v>
      </c>
      <c r="AJ13" s="1" t="s">
        <v>328</v>
      </c>
      <c r="AK13" s="1" t="s">
        <v>328</v>
      </c>
      <c r="AL13" s="1" t="s">
        <v>328</v>
      </c>
      <c r="AM13" s="1" t="s">
        <v>328</v>
      </c>
      <c r="AN13" s="1" t="s">
        <v>328</v>
      </c>
      <c r="AO13" s="1" t="s">
        <v>328</v>
      </c>
      <c r="AQ13" s="1" t="s">
        <v>328</v>
      </c>
      <c r="AR13" s="1" t="s">
        <v>328</v>
      </c>
    </row>
    <row r="14" spans="1:45" s="1" customFormat="1" x14ac:dyDescent="0.25">
      <c r="A14" s="47" t="s">
        <v>329</v>
      </c>
      <c r="L14" s="1" t="s">
        <v>330</v>
      </c>
      <c r="M14" s="1" t="s">
        <v>330</v>
      </c>
      <c r="AG14" s="1" t="s">
        <v>330</v>
      </c>
      <c r="AH14" s="1" t="s">
        <v>330</v>
      </c>
      <c r="AI14" s="1" t="s">
        <v>330</v>
      </c>
      <c r="AJ14" s="1" t="s">
        <v>330</v>
      </c>
      <c r="AK14" s="1" t="s">
        <v>330</v>
      </c>
      <c r="AL14" s="1" t="s">
        <v>330</v>
      </c>
      <c r="AM14" s="1" t="s">
        <v>330</v>
      </c>
      <c r="AN14" s="1" t="s">
        <v>330</v>
      </c>
      <c r="AO14" s="1" t="s">
        <v>330</v>
      </c>
      <c r="AQ14" s="1" t="s">
        <v>330</v>
      </c>
      <c r="AR14" s="1" t="s">
        <v>330</v>
      </c>
    </row>
    <row r="15" spans="1:45" s="1" customFormat="1" x14ac:dyDescent="0.25">
      <c r="A15" s="1" t="s">
        <v>331</v>
      </c>
    </row>
    <row r="16" spans="1:45" s="98" customFormat="1" x14ac:dyDescent="0.25">
      <c r="A16" s="98" t="s">
        <v>332</v>
      </c>
    </row>
    <row r="17" spans="1:44" s="1" customFormat="1" x14ac:dyDescent="0.25">
      <c r="A17" s="47" t="s">
        <v>333</v>
      </c>
      <c r="L17" s="1" t="s">
        <v>334</v>
      </c>
      <c r="M17" s="1" t="s">
        <v>334</v>
      </c>
      <c r="AG17" s="1" t="s">
        <v>335</v>
      </c>
      <c r="AH17" s="1" t="s">
        <v>335</v>
      </c>
      <c r="AI17" s="1" t="s">
        <v>335</v>
      </c>
      <c r="AJ17" s="1" t="s">
        <v>335</v>
      </c>
      <c r="AK17" s="1" t="s">
        <v>335</v>
      </c>
      <c r="AL17" s="1" t="s">
        <v>335</v>
      </c>
      <c r="AM17" s="1" t="s">
        <v>335</v>
      </c>
      <c r="AN17" s="1" t="s">
        <v>335</v>
      </c>
      <c r="AO17" s="1" t="s">
        <v>335</v>
      </c>
      <c r="AQ17" s="1" t="s">
        <v>335</v>
      </c>
      <c r="AR17" s="1" t="s">
        <v>335</v>
      </c>
    </row>
    <row r="18" spans="1:44" s="1" customFormat="1" x14ac:dyDescent="0.25">
      <c r="A18" s="1" t="s">
        <v>336</v>
      </c>
      <c r="L18" s="1" t="s">
        <v>337</v>
      </c>
      <c r="M18" s="1" t="s">
        <v>337</v>
      </c>
      <c r="AG18" s="1" t="s">
        <v>337</v>
      </c>
      <c r="AH18" s="1" t="s">
        <v>338</v>
      </c>
      <c r="AI18" s="1" t="s">
        <v>337</v>
      </c>
      <c r="AJ18" s="1" t="s">
        <v>337</v>
      </c>
      <c r="AK18" s="1" t="s">
        <v>338</v>
      </c>
      <c r="AL18" s="1" t="s">
        <v>338</v>
      </c>
      <c r="AM18" s="1" t="s">
        <v>337</v>
      </c>
      <c r="AN18" s="1" t="s">
        <v>337</v>
      </c>
      <c r="AO18" s="1" t="s">
        <v>338</v>
      </c>
      <c r="AQ18" s="1" t="s">
        <v>337</v>
      </c>
      <c r="AR18" s="1" t="s">
        <v>338</v>
      </c>
    </row>
    <row r="19" spans="1:44" s="1" customFormat="1" x14ac:dyDescent="0.25">
      <c r="A19" s="47" t="s">
        <v>339</v>
      </c>
      <c r="L19" s="1" t="s">
        <v>340</v>
      </c>
      <c r="M19" s="1" t="s">
        <v>340</v>
      </c>
      <c r="AG19" s="1" t="s">
        <v>340</v>
      </c>
      <c r="AH19" s="1" t="s">
        <v>340</v>
      </c>
      <c r="AI19" s="1" t="s">
        <v>340</v>
      </c>
      <c r="AJ19" s="1" t="s">
        <v>341</v>
      </c>
      <c r="AK19" s="1" t="s">
        <v>342</v>
      </c>
      <c r="AL19" s="1" t="s">
        <v>343</v>
      </c>
      <c r="AM19" s="1" t="s">
        <v>344</v>
      </c>
      <c r="AN19" s="1" t="s">
        <v>340</v>
      </c>
      <c r="AO19" s="1" t="s">
        <v>340</v>
      </c>
      <c r="AQ19" s="1" t="s">
        <v>340</v>
      </c>
      <c r="AR19" s="1" t="s">
        <v>340</v>
      </c>
    </row>
    <row r="20" spans="1:44" s="1" customFormat="1" x14ac:dyDescent="0.25">
      <c r="A20" s="47" t="s">
        <v>345</v>
      </c>
      <c r="L20" s="1">
        <v>60</v>
      </c>
      <c r="M20" s="1">
        <v>60</v>
      </c>
      <c r="AG20" s="1">
        <v>60</v>
      </c>
      <c r="AH20" s="1">
        <v>60</v>
      </c>
      <c r="AI20" s="1">
        <v>60</v>
      </c>
      <c r="AJ20" s="1">
        <v>60</v>
      </c>
      <c r="AK20" s="1">
        <v>60</v>
      </c>
      <c r="AL20" s="1">
        <v>60</v>
      </c>
      <c r="AM20" s="1">
        <v>60</v>
      </c>
      <c r="AN20" s="1">
        <v>60</v>
      </c>
      <c r="AO20" s="1">
        <v>60</v>
      </c>
      <c r="AQ20" s="1">
        <v>60</v>
      </c>
      <c r="AR20" s="1">
        <v>60</v>
      </c>
    </row>
    <row r="21" spans="1:44" s="1" customFormat="1" x14ac:dyDescent="0.25">
      <c r="A21" s="1" t="s">
        <v>346</v>
      </c>
      <c r="L21" s="1" t="s">
        <v>347</v>
      </c>
      <c r="M21" s="1" t="s">
        <v>347</v>
      </c>
    </row>
    <row r="22" spans="1:44" s="1" customFormat="1" x14ac:dyDescent="0.25">
      <c r="A22" s="1" t="s">
        <v>348</v>
      </c>
      <c r="C22" s="25"/>
      <c r="D22" s="25"/>
      <c r="E22" s="25"/>
      <c r="F22" s="25"/>
      <c r="G22" s="25"/>
      <c r="H22" s="25"/>
      <c r="I22" s="25"/>
      <c r="J22" s="25"/>
      <c r="K22" s="25"/>
      <c r="L22" s="25" t="s">
        <v>349</v>
      </c>
      <c r="M22" s="25" t="s">
        <v>349</v>
      </c>
      <c r="N22" s="25"/>
      <c r="O22" s="25"/>
      <c r="P22" s="25"/>
      <c r="Q22" s="25"/>
      <c r="R22" s="25"/>
      <c r="S22" s="25"/>
      <c r="T22" s="25"/>
      <c r="U22" s="25"/>
      <c r="V22" s="25"/>
      <c r="W22" s="25"/>
      <c r="X22" s="25"/>
      <c r="Y22" s="25"/>
      <c r="Z22" s="25"/>
      <c r="AA22" s="25"/>
      <c r="AB22" s="25"/>
      <c r="AC22" s="25"/>
      <c r="AD22" s="25"/>
      <c r="AE22" s="25"/>
      <c r="AF22" s="25"/>
      <c r="AG22" s="25" t="s">
        <v>349</v>
      </c>
      <c r="AH22" s="25" t="s">
        <v>349</v>
      </c>
      <c r="AI22" s="25" t="s">
        <v>349</v>
      </c>
      <c r="AJ22" s="25" t="s">
        <v>349</v>
      </c>
      <c r="AK22" s="25" t="s">
        <v>349</v>
      </c>
      <c r="AL22" s="25" t="s">
        <v>349</v>
      </c>
      <c r="AM22" s="25" t="s">
        <v>349</v>
      </c>
      <c r="AN22" s="25" t="s">
        <v>349</v>
      </c>
      <c r="AO22" s="25" t="s">
        <v>349</v>
      </c>
      <c r="AQ22" s="25" t="s">
        <v>349</v>
      </c>
      <c r="AR22" s="25" t="s">
        <v>349</v>
      </c>
    </row>
    <row r="23" spans="1:44" s="1" customFormat="1" x14ac:dyDescent="0.25">
      <c r="A23" s="47" t="s">
        <v>350</v>
      </c>
      <c r="C23" s="2"/>
      <c r="D23" s="2"/>
      <c r="E23" s="2"/>
      <c r="F23" s="2"/>
      <c r="G23" s="2"/>
      <c r="H23" s="2"/>
      <c r="I23" s="2"/>
      <c r="J23" s="2"/>
      <c r="K23" s="2"/>
      <c r="L23" s="2" t="s">
        <v>340</v>
      </c>
      <c r="M23" s="2" t="s">
        <v>340</v>
      </c>
      <c r="N23" s="2"/>
      <c r="O23" s="2"/>
      <c r="P23" s="2"/>
      <c r="Q23" s="2"/>
      <c r="R23" s="2"/>
      <c r="S23" s="2"/>
      <c r="T23" s="2"/>
      <c r="U23" s="2"/>
      <c r="V23" s="2"/>
      <c r="W23" s="2"/>
      <c r="X23" s="2"/>
      <c r="Y23" s="2"/>
      <c r="Z23" s="2"/>
      <c r="AA23" s="2"/>
      <c r="AB23" s="2"/>
      <c r="AC23" s="2"/>
      <c r="AD23" s="2"/>
      <c r="AE23" s="2"/>
      <c r="AF23" s="2"/>
      <c r="AG23" s="1" t="s">
        <v>342</v>
      </c>
      <c r="AH23" s="1" t="s">
        <v>342</v>
      </c>
      <c r="AI23" s="1" t="s">
        <v>342</v>
      </c>
      <c r="AJ23" s="1" t="s">
        <v>342</v>
      </c>
      <c r="AK23" s="1" t="s">
        <v>342</v>
      </c>
      <c r="AL23" s="1" t="s">
        <v>342</v>
      </c>
      <c r="AM23" s="1" t="s">
        <v>342</v>
      </c>
      <c r="AN23" s="1" t="s">
        <v>342</v>
      </c>
      <c r="AO23" s="1" t="s">
        <v>342</v>
      </c>
      <c r="AQ23" s="1" t="s">
        <v>342</v>
      </c>
      <c r="AR23" s="1" t="s">
        <v>342</v>
      </c>
    </row>
    <row r="24" spans="1:44" s="1" customFormat="1" x14ac:dyDescent="0.25">
      <c r="A24" s="47" t="s">
        <v>351</v>
      </c>
      <c r="L24" s="1" t="s">
        <v>352</v>
      </c>
      <c r="M24" s="1" t="s">
        <v>352</v>
      </c>
      <c r="AG24" s="1" t="s">
        <v>352</v>
      </c>
      <c r="AH24" s="1" t="s">
        <v>352</v>
      </c>
      <c r="AI24" s="1" t="s">
        <v>352</v>
      </c>
      <c r="AJ24" s="1" t="s">
        <v>352</v>
      </c>
      <c r="AK24" s="1" t="s">
        <v>352</v>
      </c>
      <c r="AL24" s="1" t="s">
        <v>352</v>
      </c>
      <c r="AM24" s="1" t="s">
        <v>352</v>
      </c>
      <c r="AN24" s="1" t="s">
        <v>352</v>
      </c>
      <c r="AO24" s="1" t="s">
        <v>352</v>
      </c>
      <c r="AQ24" s="1" t="s">
        <v>352</v>
      </c>
      <c r="AR24" s="1" t="s">
        <v>352</v>
      </c>
    </row>
    <row r="25" spans="1:44" s="1" customFormat="1" x14ac:dyDescent="0.25">
      <c r="A25" s="47" t="s">
        <v>353</v>
      </c>
      <c r="L25" s="1" t="s">
        <v>354</v>
      </c>
      <c r="M25" s="1" t="s">
        <v>354</v>
      </c>
      <c r="AG25" s="1" t="s">
        <v>355</v>
      </c>
      <c r="AH25" s="1" t="s">
        <v>356</v>
      </c>
      <c r="AI25" s="1" t="s">
        <v>355</v>
      </c>
      <c r="AJ25" s="1" t="s">
        <v>355</v>
      </c>
      <c r="AK25" s="1" t="s">
        <v>356</v>
      </c>
      <c r="AL25" s="1" t="s">
        <v>357</v>
      </c>
      <c r="AM25" s="1" t="s">
        <v>354</v>
      </c>
      <c r="AN25" s="1" t="s">
        <v>355</v>
      </c>
      <c r="AO25" s="1" t="s">
        <v>356</v>
      </c>
      <c r="AQ25" s="1" t="s">
        <v>355</v>
      </c>
      <c r="AR25" s="1" t="s">
        <v>356</v>
      </c>
    </row>
    <row r="26" spans="1:44" s="1" customFormat="1" x14ac:dyDescent="0.25">
      <c r="A26" s="48" t="s">
        <v>358</v>
      </c>
      <c r="L26" s="1">
        <v>1</v>
      </c>
      <c r="M26" s="1">
        <v>1</v>
      </c>
      <c r="AG26" s="1">
        <v>2</v>
      </c>
      <c r="AH26" s="1">
        <v>2</v>
      </c>
      <c r="AI26" s="1">
        <v>2</v>
      </c>
      <c r="AJ26" s="1">
        <v>2</v>
      </c>
      <c r="AK26" s="1">
        <v>2</v>
      </c>
      <c r="AL26" s="1">
        <v>2</v>
      </c>
      <c r="AM26" s="1">
        <v>2</v>
      </c>
      <c r="AN26" s="1">
        <v>2</v>
      </c>
      <c r="AO26" s="1">
        <v>2</v>
      </c>
      <c r="AQ26" s="1">
        <v>2</v>
      </c>
      <c r="AR26" s="1">
        <v>2</v>
      </c>
    </row>
    <row r="27" spans="1:44" s="1" customFormat="1" x14ac:dyDescent="0.25">
      <c r="A27" s="47" t="s">
        <v>359</v>
      </c>
      <c r="L27" s="1" t="s">
        <v>360</v>
      </c>
      <c r="M27" s="1" t="s">
        <v>360</v>
      </c>
      <c r="AG27" s="1" t="s">
        <v>361</v>
      </c>
      <c r="AH27" s="1" t="s">
        <v>361</v>
      </c>
      <c r="AI27" s="1" t="s">
        <v>361</v>
      </c>
      <c r="AJ27" s="1" t="s">
        <v>361</v>
      </c>
      <c r="AK27" s="1" t="s">
        <v>361</v>
      </c>
      <c r="AL27" s="1" t="s">
        <v>361</v>
      </c>
      <c r="AM27" s="1" t="s">
        <v>361</v>
      </c>
      <c r="AN27" s="1" t="s">
        <v>361</v>
      </c>
      <c r="AO27" s="1" t="s">
        <v>361</v>
      </c>
      <c r="AQ27" s="1" t="s">
        <v>361</v>
      </c>
      <c r="AR27" s="1" t="s">
        <v>361</v>
      </c>
    </row>
    <row r="28" spans="1:44" s="1" customFormat="1" x14ac:dyDescent="0.25">
      <c r="A28" s="1" t="s">
        <v>362</v>
      </c>
      <c r="L28" s="1" t="s">
        <v>363</v>
      </c>
      <c r="M28" s="1" t="s">
        <v>363</v>
      </c>
    </row>
    <row r="29" spans="1:44" s="98" customFormat="1" x14ac:dyDescent="0.25">
      <c r="A29" s="98" t="s">
        <v>364</v>
      </c>
    </row>
    <row r="30" spans="1:44" s="1" customFormat="1" x14ac:dyDescent="0.25">
      <c r="A30" s="1" t="s">
        <v>365</v>
      </c>
      <c r="AG30" s="1" t="s">
        <v>366</v>
      </c>
      <c r="AH30" s="1" t="s">
        <v>366</v>
      </c>
      <c r="AI30" s="1" t="s">
        <v>366</v>
      </c>
      <c r="AJ30" s="1" t="s">
        <v>366</v>
      </c>
      <c r="AK30" s="1" t="s">
        <v>366</v>
      </c>
      <c r="AL30" s="1" t="s">
        <v>366</v>
      </c>
      <c r="AM30" s="1" t="s">
        <v>366</v>
      </c>
      <c r="AN30" s="1" t="s">
        <v>366</v>
      </c>
      <c r="AO30" s="1" t="s">
        <v>366</v>
      </c>
      <c r="AQ30" s="1" t="s">
        <v>366</v>
      </c>
      <c r="AR30" s="1" t="s">
        <v>366</v>
      </c>
    </row>
    <row r="31" spans="1:44" s="1" customFormat="1" x14ac:dyDescent="0.25">
      <c r="A31" s="48" t="s">
        <v>126</v>
      </c>
      <c r="L31" s="1" t="s">
        <v>367</v>
      </c>
      <c r="M31" s="1" t="s">
        <v>367</v>
      </c>
      <c r="AG31" s="1" t="s">
        <v>368</v>
      </c>
      <c r="AH31" s="1" t="s">
        <v>368</v>
      </c>
      <c r="AI31" s="1" t="s">
        <v>368</v>
      </c>
      <c r="AJ31" s="1" t="s">
        <v>368</v>
      </c>
      <c r="AK31" s="1" t="s">
        <v>368</v>
      </c>
      <c r="AL31" s="1" t="s">
        <v>368</v>
      </c>
      <c r="AM31" s="1" t="s">
        <v>368</v>
      </c>
      <c r="AN31" s="1" t="s">
        <v>368</v>
      </c>
      <c r="AO31" s="1" t="s">
        <v>368</v>
      </c>
      <c r="AQ31" s="1" t="s">
        <v>368</v>
      </c>
      <c r="AR31" s="1" t="s">
        <v>368</v>
      </c>
    </row>
    <row r="32" spans="1:44" s="1" customFormat="1" x14ac:dyDescent="0.25">
      <c r="A32" s="48" t="s">
        <v>128</v>
      </c>
      <c r="C32" s="2"/>
      <c r="D32" s="2"/>
      <c r="E32" s="2"/>
      <c r="F32" s="2"/>
      <c r="G32" s="2"/>
      <c r="H32" s="2"/>
      <c r="I32" s="2"/>
      <c r="J32" s="2"/>
      <c r="K32" s="2"/>
      <c r="L32" s="2">
        <v>1</v>
      </c>
      <c r="M32" s="2">
        <v>1</v>
      </c>
      <c r="N32" s="2"/>
      <c r="O32" s="2"/>
      <c r="P32" s="2"/>
      <c r="Q32" s="2"/>
      <c r="R32" s="2"/>
      <c r="S32" s="2"/>
      <c r="T32" s="2"/>
      <c r="U32" s="2"/>
      <c r="V32" s="2"/>
      <c r="W32" s="2"/>
      <c r="X32" s="2"/>
      <c r="Y32" s="2"/>
      <c r="Z32" s="2"/>
      <c r="AA32" s="2"/>
      <c r="AB32" s="2"/>
      <c r="AC32" s="2"/>
      <c r="AD32" s="2"/>
      <c r="AE32" s="2"/>
      <c r="AF32" s="2"/>
      <c r="AG32" s="2">
        <v>1</v>
      </c>
      <c r="AH32" s="2">
        <v>1</v>
      </c>
      <c r="AI32" s="2">
        <v>1</v>
      </c>
      <c r="AJ32" s="2">
        <v>1</v>
      </c>
      <c r="AK32" s="2">
        <v>1</v>
      </c>
      <c r="AL32" s="2">
        <v>1</v>
      </c>
      <c r="AM32" s="2">
        <v>1</v>
      </c>
      <c r="AN32" s="2">
        <v>1</v>
      </c>
      <c r="AO32" s="2">
        <v>1</v>
      </c>
      <c r="AQ32" s="2">
        <v>1</v>
      </c>
      <c r="AR32" s="2">
        <v>1</v>
      </c>
    </row>
    <row r="33" spans="1:44" s="1" customFormat="1" x14ac:dyDescent="0.25">
      <c r="A33" s="48" t="s">
        <v>130</v>
      </c>
      <c r="C33" s="2"/>
      <c r="D33" s="2"/>
      <c r="E33" s="2"/>
      <c r="F33" s="2"/>
      <c r="G33" s="2"/>
      <c r="H33" s="2"/>
      <c r="I33" s="2"/>
      <c r="J33" s="2"/>
      <c r="K33" s="2"/>
      <c r="L33" s="2">
        <v>1</v>
      </c>
      <c r="M33" s="2">
        <v>1</v>
      </c>
      <c r="N33" s="2"/>
      <c r="O33" s="2"/>
      <c r="P33" s="2"/>
      <c r="Q33" s="2"/>
      <c r="R33" s="2"/>
      <c r="S33" s="2"/>
      <c r="T33" s="2"/>
      <c r="U33" s="2"/>
      <c r="V33" s="2"/>
      <c r="W33" s="2"/>
      <c r="X33" s="2"/>
      <c r="Y33" s="2"/>
      <c r="Z33" s="2"/>
      <c r="AA33" s="2"/>
      <c r="AB33" s="2"/>
      <c r="AC33" s="2"/>
      <c r="AD33" s="2"/>
      <c r="AE33" s="2"/>
      <c r="AF33" s="2"/>
      <c r="AG33" s="2">
        <v>1</v>
      </c>
      <c r="AH33" s="2">
        <v>1</v>
      </c>
      <c r="AI33" s="2">
        <v>1</v>
      </c>
      <c r="AJ33" s="2">
        <v>1</v>
      </c>
      <c r="AK33" s="2">
        <v>1</v>
      </c>
      <c r="AL33" s="2">
        <v>1</v>
      </c>
      <c r="AM33" s="2">
        <v>1</v>
      </c>
      <c r="AN33" s="2">
        <v>1</v>
      </c>
      <c r="AO33" s="2">
        <v>1</v>
      </c>
      <c r="AQ33" s="2">
        <v>1</v>
      </c>
      <c r="AR33" s="2">
        <v>1</v>
      </c>
    </row>
    <row r="34" spans="1:44" s="1" customFormat="1" x14ac:dyDescent="0.25">
      <c r="A34" s="48" t="s">
        <v>132</v>
      </c>
      <c r="L34" s="1">
        <v>11530</v>
      </c>
      <c r="M34" s="1">
        <v>11530</v>
      </c>
      <c r="AG34" s="1">
        <v>40242</v>
      </c>
      <c r="AH34" s="1">
        <v>40242</v>
      </c>
      <c r="AI34" s="1">
        <v>40242</v>
      </c>
      <c r="AJ34" s="1">
        <v>40242</v>
      </c>
      <c r="AK34" s="1">
        <v>40242</v>
      </c>
      <c r="AL34" s="1">
        <v>40242</v>
      </c>
      <c r="AM34" s="1">
        <v>40242</v>
      </c>
      <c r="AN34" s="1">
        <v>40242</v>
      </c>
      <c r="AO34" s="1">
        <v>40242</v>
      </c>
      <c r="AQ34" s="1">
        <v>40242</v>
      </c>
      <c r="AR34" s="1">
        <v>40242</v>
      </c>
    </row>
    <row r="35" spans="1:44" s="1" customFormat="1" x14ac:dyDescent="0.25">
      <c r="A35" s="48" t="s">
        <v>133</v>
      </c>
      <c r="L35" s="1" t="s">
        <v>134</v>
      </c>
      <c r="M35" s="1" t="s">
        <v>134</v>
      </c>
      <c r="AG35" s="1" t="s">
        <v>369</v>
      </c>
      <c r="AH35" s="1" t="s">
        <v>369</v>
      </c>
      <c r="AI35" s="1" t="s">
        <v>369</v>
      </c>
      <c r="AJ35" s="1" t="s">
        <v>369</v>
      </c>
      <c r="AK35" s="1" t="s">
        <v>369</v>
      </c>
      <c r="AL35" s="1" t="s">
        <v>369</v>
      </c>
      <c r="AM35" s="1" t="s">
        <v>369</v>
      </c>
      <c r="AN35" s="1" t="s">
        <v>369</v>
      </c>
      <c r="AO35" s="1" t="s">
        <v>369</v>
      </c>
      <c r="AQ35" s="1" t="s">
        <v>369</v>
      </c>
      <c r="AR35" s="1" t="s">
        <v>369</v>
      </c>
    </row>
    <row r="36" spans="1:44" s="1" customFormat="1" x14ac:dyDescent="0.25">
      <c r="A36" s="48" t="s">
        <v>135</v>
      </c>
      <c r="L36" s="1" t="s">
        <v>134</v>
      </c>
      <c r="M36" s="1" t="s">
        <v>134</v>
      </c>
      <c r="AG36" s="1" t="s">
        <v>370</v>
      </c>
      <c r="AH36" s="1" t="s">
        <v>370</v>
      </c>
      <c r="AI36" s="1" t="s">
        <v>370</v>
      </c>
      <c r="AJ36" s="1" t="s">
        <v>370</v>
      </c>
      <c r="AK36" s="1" t="s">
        <v>370</v>
      </c>
      <c r="AL36" s="1" t="s">
        <v>370</v>
      </c>
      <c r="AM36" s="1" t="s">
        <v>370</v>
      </c>
      <c r="AN36" s="1" t="s">
        <v>370</v>
      </c>
      <c r="AO36" s="1" t="s">
        <v>370</v>
      </c>
      <c r="AQ36" s="1" t="s">
        <v>370</v>
      </c>
      <c r="AR36" s="1" t="s">
        <v>370</v>
      </c>
    </row>
    <row r="37" spans="1:44" s="1" customFormat="1" x14ac:dyDescent="0.25">
      <c r="A37" s="48" t="s">
        <v>371</v>
      </c>
      <c r="L37" s="1" t="s">
        <v>137</v>
      </c>
      <c r="M37" s="1" t="s">
        <v>137</v>
      </c>
      <c r="AG37" s="1" t="s">
        <v>231</v>
      </c>
      <c r="AH37" s="1" t="s">
        <v>231</v>
      </c>
      <c r="AI37" s="1" t="s">
        <v>231</v>
      </c>
      <c r="AJ37" s="1" t="s">
        <v>231</v>
      </c>
      <c r="AK37" s="1" t="s">
        <v>231</v>
      </c>
      <c r="AL37" s="1" t="s">
        <v>231</v>
      </c>
      <c r="AM37" s="1" t="s">
        <v>231</v>
      </c>
      <c r="AN37" s="1" t="s">
        <v>231</v>
      </c>
      <c r="AO37" s="1" t="s">
        <v>231</v>
      </c>
      <c r="AQ37" s="1" t="s">
        <v>231</v>
      </c>
      <c r="AR37" s="1" t="s">
        <v>231</v>
      </c>
    </row>
    <row r="38" spans="1:44" s="1" customFormat="1" x14ac:dyDescent="0.25">
      <c r="A38" s="1" t="s">
        <v>372</v>
      </c>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Q38" s="2"/>
      <c r="AR38" s="2"/>
    </row>
    <row r="39" spans="1:44" s="1" customFormat="1" x14ac:dyDescent="0.25">
      <c r="A39" s="1" t="s">
        <v>373</v>
      </c>
    </row>
    <row r="40" spans="1:44" s="1" customFormat="1" x14ac:dyDescent="0.25">
      <c r="A40" s="1" t="s">
        <v>374</v>
      </c>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Q40" s="2"/>
      <c r="AR40" s="2"/>
    </row>
    <row r="41" spans="1:44" s="1" customFormat="1" x14ac:dyDescent="0.25">
      <c r="A41" s="1" t="s">
        <v>375</v>
      </c>
    </row>
    <row r="42" spans="1:44" s="1" customFormat="1" x14ac:dyDescent="0.25">
      <c r="A42" s="1" t="s">
        <v>376</v>
      </c>
    </row>
    <row r="43" spans="1:44" s="1" customFormat="1" x14ac:dyDescent="0.25">
      <c r="A43" s="1" t="s">
        <v>377</v>
      </c>
    </row>
    <row r="44" spans="1:44" s="1" customFormat="1" x14ac:dyDescent="0.25">
      <c r="A44" s="1" t="s">
        <v>378</v>
      </c>
    </row>
    <row r="45" spans="1:44" s="1" customFormat="1" x14ac:dyDescent="0.25">
      <c r="A45" s="1" t="s">
        <v>379</v>
      </c>
    </row>
    <row r="46" spans="1:44" s="1" customFormat="1" x14ac:dyDescent="0.25">
      <c r="A46" s="1" t="s">
        <v>380</v>
      </c>
    </row>
    <row r="47" spans="1:44" s="1" customFormat="1" x14ac:dyDescent="0.25">
      <c r="A47" s="1" t="s">
        <v>381</v>
      </c>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Q47" s="2"/>
      <c r="AR47" s="2"/>
    </row>
    <row r="48" spans="1:44" s="1" customFormat="1" x14ac:dyDescent="0.25">
      <c r="A48" s="1" t="s">
        <v>382</v>
      </c>
    </row>
    <row r="49" spans="1:44" s="98" customFormat="1" x14ac:dyDescent="0.25">
      <c r="A49" s="98" t="s">
        <v>383</v>
      </c>
    </row>
    <row r="50" spans="1:44" s="1" customFormat="1" x14ac:dyDescent="0.25">
      <c r="A50" s="47" t="s">
        <v>384</v>
      </c>
      <c r="L50" s="1" t="s">
        <v>385</v>
      </c>
      <c r="M50" s="1" t="s">
        <v>385</v>
      </c>
      <c r="AG50" s="1" t="s">
        <v>386</v>
      </c>
      <c r="AH50" s="1" t="s">
        <v>386</v>
      </c>
      <c r="AI50" s="1" t="s">
        <v>386</v>
      </c>
      <c r="AJ50" s="1" t="s">
        <v>386</v>
      </c>
      <c r="AK50" s="1" t="s">
        <v>386</v>
      </c>
      <c r="AL50" s="1" t="s">
        <v>386</v>
      </c>
      <c r="AM50" s="1" t="s">
        <v>386</v>
      </c>
      <c r="AN50" s="1" t="s">
        <v>386</v>
      </c>
      <c r="AO50" s="1" t="s">
        <v>386</v>
      </c>
      <c r="AQ50" s="1" t="s">
        <v>386</v>
      </c>
      <c r="AR50" s="1" t="s">
        <v>386</v>
      </c>
    </row>
    <row r="51" spans="1:44" s="1" customFormat="1" x14ac:dyDescent="0.25">
      <c r="A51" s="1" t="s">
        <v>387</v>
      </c>
      <c r="L51" s="1">
        <v>111</v>
      </c>
      <c r="M51" s="1">
        <v>111</v>
      </c>
    </row>
    <row r="52" spans="1:44" s="1" customFormat="1" x14ac:dyDescent="0.25">
      <c r="A52" s="48" t="s">
        <v>388</v>
      </c>
      <c r="C52" s="2"/>
      <c r="D52" s="2"/>
      <c r="E52" s="2"/>
      <c r="F52" s="2"/>
      <c r="G52" s="2"/>
      <c r="H52" s="2"/>
      <c r="I52" s="2"/>
      <c r="J52" s="2"/>
      <c r="K52" s="2"/>
      <c r="L52" s="2" t="s">
        <v>389</v>
      </c>
      <c r="M52" s="2" t="s">
        <v>389</v>
      </c>
      <c r="N52" s="2"/>
      <c r="O52" s="2"/>
      <c r="P52" s="2"/>
      <c r="Q52" s="2"/>
      <c r="R52" s="2"/>
      <c r="S52" s="2"/>
      <c r="T52" s="2"/>
      <c r="U52" s="2"/>
      <c r="V52" s="2"/>
      <c r="W52" s="2"/>
      <c r="X52" s="2"/>
      <c r="Y52" s="2"/>
      <c r="Z52" s="2"/>
      <c r="AA52" s="2"/>
      <c r="AB52" s="2"/>
      <c r="AC52" s="2"/>
      <c r="AD52" s="2"/>
      <c r="AE52" s="2"/>
      <c r="AF52" s="2"/>
      <c r="AG52" s="2" t="s">
        <v>390</v>
      </c>
      <c r="AH52" s="2" t="s">
        <v>390</v>
      </c>
      <c r="AI52" s="2" t="s">
        <v>390</v>
      </c>
      <c r="AJ52" s="2" t="s">
        <v>390</v>
      </c>
      <c r="AK52" s="2" t="s">
        <v>390</v>
      </c>
      <c r="AL52" s="2" t="s">
        <v>390</v>
      </c>
      <c r="AM52" s="2" t="s">
        <v>390</v>
      </c>
      <c r="AN52" s="2" t="s">
        <v>390</v>
      </c>
      <c r="AO52" s="2" t="s">
        <v>390</v>
      </c>
      <c r="AQ52" s="2" t="s">
        <v>390</v>
      </c>
      <c r="AR52" s="2" t="s">
        <v>390</v>
      </c>
    </row>
    <row r="53" spans="1:44" s="1" customFormat="1" x14ac:dyDescent="0.25">
      <c r="A53" s="50" t="s">
        <v>391</v>
      </c>
      <c r="L53" s="1" t="str">
        <f>VLOOKUP(L54,Master!$AR:$AS,2,1)</f>
        <v>930000</v>
      </c>
      <c r="M53" s="1" t="str">
        <f>VLOOKUP(M54,Master!$AR:$AS,2,1)</f>
        <v>930000</v>
      </c>
      <c r="AG53" s="1" t="str">
        <f>VLOOKUP(AG54,Master!$AR:$AS,2,1)</f>
        <v>950000</v>
      </c>
      <c r="AH53" s="1" t="str">
        <f>VLOOKUP(AH54,Master!$AR:$AS,2,1)</f>
        <v>950000</v>
      </c>
      <c r="AI53" s="1" t="str">
        <f>VLOOKUP(AI54,Master!$AR:$AS,2,1)</f>
        <v>950000</v>
      </c>
      <c r="AJ53" s="1" t="str">
        <f>VLOOKUP(AJ54,Master!$AR:$AS,2,1)</f>
        <v>950000</v>
      </c>
      <c r="AK53" s="1" t="str">
        <f>VLOOKUP(AK54,Master!$AR:$AS,2,1)</f>
        <v>950000</v>
      </c>
      <c r="AL53" s="1" t="str">
        <f>VLOOKUP(AL54,Master!$AR:$AS,2,1)</f>
        <v>950000</v>
      </c>
      <c r="AM53" s="1" t="str">
        <f>VLOOKUP(AM54,Master!$AR:$AS,2,1)</f>
        <v>950000</v>
      </c>
      <c r="AN53" s="1" t="str">
        <f>VLOOKUP(AN54,Master!$AR:$AS,2,1)</f>
        <v>950000</v>
      </c>
      <c r="AO53" s="1" t="str">
        <f>VLOOKUP(AO54,Master!$AR:$AS,2,1)</f>
        <v>950000</v>
      </c>
      <c r="AQ53" s="1" t="str">
        <f>VLOOKUP(AQ54,Master!$AR:$AS,2,1)</f>
        <v>950000</v>
      </c>
      <c r="AR53" s="1" t="str">
        <f>VLOOKUP(AR54,Master!$AR:$AS,2,1)</f>
        <v>950000</v>
      </c>
    </row>
    <row r="54" spans="1:44" s="1" customFormat="1" x14ac:dyDescent="0.25">
      <c r="A54" s="47" t="s">
        <v>392</v>
      </c>
      <c r="L54" s="1" t="s">
        <v>393</v>
      </c>
      <c r="M54" s="1" t="s">
        <v>393</v>
      </c>
      <c r="AG54" s="1" t="s">
        <v>394</v>
      </c>
      <c r="AH54" s="1" t="s">
        <v>394</v>
      </c>
      <c r="AI54" s="1" t="s">
        <v>394</v>
      </c>
      <c r="AJ54" s="1" t="s">
        <v>394</v>
      </c>
      <c r="AK54" s="1" t="s">
        <v>394</v>
      </c>
      <c r="AL54" s="1" t="s">
        <v>394</v>
      </c>
      <c r="AM54" s="1" t="s">
        <v>394</v>
      </c>
      <c r="AN54" s="1" t="s">
        <v>394</v>
      </c>
      <c r="AO54" s="1" t="s">
        <v>394</v>
      </c>
      <c r="AQ54" s="1" t="s">
        <v>394</v>
      </c>
      <c r="AR54" s="1" t="s">
        <v>394</v>
      </c>
    </row>
    <row r="55" spans="1:44" s="98" customFormat="1" ht="13.5" customHeight="1" x14ac:dyDescent="0.25">
      <c r="A55" s="98" t="s">
        <v>395</v>
      </c>
    </row>
    <row r="56" spans="1:44" s="1" customFormat="1" x14ac:dyDescent="0.25">
      <c r="A56" s="47" t="s">
        <v>396</v>
      </c>
      <c r="L56" s="1" t="s">
        <v>397</v>
      </c>
      <c r="M56" s="1" t="s">
        <v>397</v>
      </c>
      <c r="AG56" s="1" t="s">
        <v>398</v>
      </c>
      <c r="AH56" s="1" t="s">
        <v>398</v>
      </c>
      <c r="AI56" s="1" t="s">
        <v>398</v>
      </c>
      <c r="AJ56" s="1" t="s">
        <v>398</v>
      </c>
      <c r="AK56" s="1" t="s">
        <v>398</v>
      </c>
      <c r="AL56" s="1" t="s">
        <v>398</v>
      </c>
      <c r="AM56" s="1" t="s">
        <v>398</v>
      </c>
      <c r="AN56" s="1" t="s">
        <v>398</v>
      </c>
      <c r="AO56" s="1" t="s">
        <v>398</v>
      </c>
      <c r="AQ56" s="1" t="s">
        <v>398</v>
      </c>
      <c r="AR56" s="1" t="s">
        <v>398</v>
      </c>
    </row>
    <row r="57" spans="1:44" s="1" customFormat="1" x14ac:dyDescent="0.25">
      <c r="A57" s="1" t="s">
        <v>399</v>
      </c>
      <c r="L57" s="1">
        <v>11</v>
      </c>
      <c r="M57" s="1">
        <v>11</v>
      </c>
      <c r="AG57" s="1">
        <v>10</v>
      </c>
      <c r="AH57" s="1">
        <v>10</v>
      </c>
      <c r="AI57" s="1">
        <v>10</v>
      </c>
      <c r="AJ57" s="1">
        <v>10</v>
      </c>
      <c r="AK57" s="1">
        <v>10</v>
      </c>
      <c r="AL57" s="1">
        <v>10</v>
      </c>
      <c r="AM57" s="1">
        <v>10</v>
      </c>
      <c r="AN57" s="1">
        <v>10</v>
      </c>
      <c r="AO57" s="1">
        <v>10</v>
      </c>
      <c r="AQ57" s="1">
        <v>10</v>
      </c>
      <c r="AR57" s="1">
        <v>10</v>
      </c>
    </row>
    <row r="58" spans="1:44" s="1" customFormat="1" x14ac:dyDescent="0.25">
      <c r="A58" s="1" t="s">
        <v>400</v>
      </c>
      <c r="C58" s="26"/>
      <c r="D58" s="26"/>
      <c r="E58" s="26"/>
      <c r="F58" s="26"/>
      <c r="G58" s="26"/>
      <c r="H58" s="26"/>
      <c r="I58" s="26"/>
      <c r="J58" s="26"/>
      <c r="K58" s="26"/>
      <c r="L58" s="26" t="s">
        <v>401</v>
      </c>
      <c r="M58" s="26" t="s">
        <v>401</v>
      </c>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Q58" s="26"/>
      <c r="AR58" s="26"/>
    </row>
    <row r="59" spans="1:44" s="1" customFormat="1" x14ac:dyDescent="0.25">
      <c r="A59" s="50" t="s">
        <v>402</v>
      </c>
      <c r="L59" s="1" t="str">
        <f>VLOOKUP(L60,Master!$AU:$AV,2,0)</f>
        <v>PAMERAN</v>
      </c>
      <c r="M59" s="1" t="str">
        <f>VLOOKUP(M60,Master!$AU:$AV,2,0)</f>
        <v>PAMERAN</v>
      </c>
      <c r="AG59" s="1" t="str">
        <f>VLOOKUP(AG60,Master!$AU:$AV,2,0)</f>
        <v>PAMERAN</v>
      </c>
      <c r="AH59" s="1" t="str">
        <f>VLOOKUP(AH60,Master!$AU:$AV,2,0)</f>
        <v>PAMERAN</v>
      </c>
      <c r="AI59" s="1" t="str">
        <f>VLOOKUP(AI60,Master!$AU:$AV,2,0)</f>
        <v>PAMERAN</v>
      </c>
      <c r="AJ59" s="1" t="str">
        <f>VLOOKUP(AJ60,Master!$AU:$AV,2,0)</f>
        <v>PAMERAN</v>
      </c>
      <c r="AK59" s="1" t="str">
        <f>VLOOKUP(AK60,Master!$AU:$AV,2,0)</f>
        <v>PAMERAN</v>
      </c>
      <c r="AL59" s="1" t="str">
        <f>VLOOKUP(AL60,Master!$AU:$AV,2,0)</f>
        <v>PAMERAN</v>
      </c>
      <c r="AM59" s="1" t="str">
        <f>VLOOKUP(AM60,Master!$AU:$AV,2,0)</f>
        <v>PAMERAN</v>
      </c>
      <c r="AN59" s="1" t="str">
        <f>VLOOKUP(AN60,Master!$AU:$AV,2,0)</f>
        <v>PAMERAN</v>
      </c>
      <c r="AO59" s="1" t="str">
        <f>VLOOKUP(AO60,Master!$AU:$AV,2,0)</f>
        <v>PAMERAN</v>
      </c>
      <c r="AQ59" s="1" t="str">
        <f>VLOOKUP(AQ60,Master!$AU:$AV,2,0)</f>
        <v>PAMERAN</v>
      </c>
      <c r="AR59" s="1" t="str">
        <f>VLOOKUP(AR60,Master!$AU:$AV,2,0)</f>
        <v>PAMERAN</v>
      </c>
    </row>
    <row r="60" spans="1:44" s="1" customFormat="1" x14ac:dyDescent="0.25">
      <c r="A60" s="47" t="s">
        <v>403</v>
      </c>
      <c r="L60" s="1" t="s">
        <v>404</v>
      </c>
      <c r="M60" s="1" t="s">
        <v>404</v>
      </c>
      <c r="AG60" s="1" t="s">
        <v>404</v>
      </c>
      <c r="AH60" s="1" t="s">
        <v>404</v>
      </c>
      <c r="AI60" s="1" t="s">
        <v>404</v>
      </c>
      <c r="AJ60" s="1" t="s">
        <v>404</v>
      </c>
      <c r="AK60" s="1" t="s">
        <v>404</v>
      </c>
      <c r="AL60" s="1" t="s">
        <v>404</v>
      </c>
      <c r="AM60" s="1" t="s">
        <v>404</v>
      </c>
      <c r="AN60" s="1" t="s">
        <v>404</v>
      </c>
      <c r="AO60" s="1" t="s">
        <v>404</v>
      </c>
      <c r="AQ60" s="1" t="s">
        <v>404</v>
      </c>
      <c r="AR60" s="1" t="s">
        <v>404</v>
      </c>
    </row>
    <row r="61" spans="1:44" s="1" customFormat="1" x14ac:dyDescent="0.25">
      <c r="A61" s="47" t="s">
        <v>405</v>
      </c>
      <c r="L61" s="1">
        <v>1</v>
      </c>
      <c r="M61" s="1">
        <v>1</v>
      </c>
      <c r="AG61" s="1">
        <v>1</v>
      </c>
      <c r="AH61" s="1">
        <v>1</v>
      </c>
      <c r="AI61" s="1">
        <v>1</v>
      </c>
      <c r="AJ61" s="1">
        <v>1</v>
      </c>
      <c r="AK61" s="1">
        <v>1</v>
      </c>
      <c r="AL61" s="1">
        <v>1</v>
      </c>
      <c r="AM61" s="1">
        <v>1</v>
      </c>
      <c r="AN61" s="1">
        <v>1</v>
      </c>
      <c r="AO61" s="1">
        <v>1</v>
      </c>
      <c r="AQ61" s="1">
        <v>1</v>
      </c>
      <c r="AR61" s="1">
        <v>1</v>
      </c>
    </row>
    <row r="62" spans="1:44" s="98" customFormat="1" ht="14.25" customHeight="1" x14ac:dyDescent="0.25">
      <c r="A62" s="98" t="s">
        <v>406</v>
      </c>
    </row>
    <row r="63" spans="1:44" s="1" customFormat="1" x14ac:dyDescent="0.25">
      <c r="A63" s="1" t="s">
        <v>407</v>
      </c>
      <c r="L63" s="1" t="s">
        <v>408</v>
      </c>
      <c r="M63" s="1" t="s">
        <v>408</v>
      </c>
    </row>
    <row r="64" spans="1:44" s="1" customFormat="1" x14ac:dyDescent="0.25">
      <c r="A64" s="1" t="s">
        <v>409</v>
      </c>
      <c r="L64" s="1" t="s">
        <v>410</v>
      </c>
      <c r="M64" s="1" t="s">
        <v>410</v>
      </c>
    </row>
    <row r="65" spans="1:13" s="1" customFormat="1" x14ac:dyDescent="0.25">
      <c r="A65" s="1" t="s">
        <v>411</v>
      </c>
      <c r="L65" s="1" t="s">
        <v>412</v>
      </c>
      <c r="M65" s="1" t="s">
        <v>412</v>
      </c>
    </row>
  </sheetData>
  <conditionalFormatting sqref="C23:L23 AG23:XFD23">
    <cfRule type="expression" dxfId="169" priority="19">
      <formula>C$22="Fixed Rate"</formula>
    </cfRule>
  </conditionalFormatting>
  <conditionalFormatting sqref="C26:L26 AG26:XFD26">
    <cfRule type="expression" dxfId="168" priority="18">
      <formula>AND(C$25&lt;&gt;"Auto Debit",C$25&lt;&gt;"Way Of Payment",C$25&lt;&gt;"")</formula>
    </cfRule>
  </conditionalFormatting>
  <conditionalFormatting sqref="AP31:AP37 AQ31:AR34 AQ37:AR37 AG37:AO37 AG31:AO34 C31:L37 AS31:XFD37">
    <cfRule type="expression" dxfId="167" priority="17">
      <formula>AND(C$30&lt;&gt;"",C$30&lt;&gt;"Copy Address From")</formula>
    </cfRule>
  </conditionalFormatting>
  <conditionalFormatting sqref="C51:L52 AG51:XFD52">
    <cfRule type="expression" dxfId="166" priority="16">
      <formula>C$50="Lainnya"</formula>
    </cfRule>
  </conditionalFormatting>
  <conditionalFormatting sqref="AG35:AG36">
    <cfRule type="expression" dxfId="165" priority="14">
      <formula>AND(AG$30&lt;&gt;"",AG$30&lt;&gt;"Copy Address From")</formula>
    </cfRule>
  </conditionalFormatting>
  <conditionalFormatting sqref="A23">
    <cfRule type="expression" dxfId="164" priority="13">
      <formula>A$22="Fixed Rate"</formula>
    </cfRule>
  </conditionalFormatting>
  <conditionalFormatting sqref="A26">
    <cfRule type="expression" dxfId="163" priority="12">
      <formula>AND(A$25&lt;&gt;"Auto Debit",A$25&lt;&gt;"Way Of Payment",A$25&lt;&gt;"")</formula>
    </cfRule>
  </conditionalFormatting>
  <conditionalFormatting sqref="A31:A37">
    <cfRule type="expression" dxfId="162" priority="11">
      <formula>AND(A$30&lt;&gt;"",A$30&lt;&gt;"Copy Address From")</formula>
    </cfRule>
  </conditionalFormatting>
  <conditionalFormatting sqref="A51:A52">
    <cfRule type="expression" dxfId="161" priority="10">
      <formula>A$50="Lainnya"</formula>
    </cfRule>
  </conditionalFormatting>
  <conditionalFormatting sqref="AH35:AH36">
    <cfRule type="expression" dxfId="160" priority="8">
      <formula>AND(AH$30&lt;&gt;"",AH$30&lt;&gt;"Copy Address From")</formula>
    </cfRule>
  </conditionalFormatting>
  <conditionalFormatting sqref="AI35:AO36">
    <cfRule type="expression" dxfId="159" priority="7">
      <formula>AND(AI$30&lt;&gt;"",AI$30&lt;&gt;"Copy Address From")</formula>
    </cfRule>
  </conditionalFormatting>
  <conditionalFormatting sqref="AQ35:AQ36">
    <cfRule type="expression" dxfId="158" priority="6">
      <formula>AND(AQ$30&lt;&gt;"",AQ$30&lt;&gt;"Copy Address From")</formula>
    </cfRule>
  </conditionalFormatting>
  <conditionalFormatting sqref="AR35:AR36">
    <cfRule type="expression" dxfId="157" priority="5">
      <formula>AND(AR$30&lt;&gt;"",AR$30&lt;&gt;"Copy Address From")</formula>
    </cfRule>
  </conditionalFormatting>
  <conditionalFormatting sqref="M23:AF23">
    <cfRule type="expression" dxfId="156" priority="4">
      <formula>M$22="Fixed Rate"</formula>
    </cfRule>
  </conditionalFormatting>
  <conditionalFormatting sqref="M26:AF26">
    <cfRule type="expression" dxfId="155" priority="3">
      <formula>AND(M$25&lt;&gt;"Auto Debit",M$25&lt;&gt;"Way Of Payment",M$25&lt;&gt;"")</formula>
    </cfRule>
  </conditionalFormatting>
  <conditionalFormatting sqref="M31:AF37">
    <cfRule type="expression" dxfId="154" priority="2">
      <formula>AND(M$30&lt;&gt;"",M$30&lt;&gt;"Copy Address From")</formula>
    </cfRule>
  </conditionalFormatting>
  <conditionalFormatting sqref="M51:AF52">
    <cfRule type="expression" dxfId="153" priority="1">
      <formula>M$50="Lainnya"</formula>
    </cfRule>
  </conditionalFormatting>
  <dataValidations count="27">
    <dataValidation type="list" errorStyle="information" allowBlank="1" showInputMessage="1" showErrorMessage="1" sqref="AQ56:AR56 C56:AO56">
      <formula1>"YES,NO"</formula1>
    </dataValidation>
    <dataValidation type="custom" errorStyle="information" allowBlank="1" showInputMessage="1" showErrorMessage="1" sqref="AQ26:AR26 C26:AO26">
      <formula1>AND(C25="Auto Debit",ISNUMBER(C26))</formula1>
    </dataValidation>
    <dataValidation type="custom" errorStyle="information" allowBlank="1" showInputMessage="1" showErrorMessage="1" sqref="AQ37:AR37 C37:AO37">
      <formula1>ISBLANK(C30)</formula1>
    </dataValidation>
    <dataValidation type="custom" errorStyle="information" allowBlank="1" showInputMessage="1" showErrorMessage="1" sqref="AQ31:AR31 C31:AO31">
      <formula1>ISBLANK(C30)</formula1>
    </dataValidation>
    <dataValidation type="custom" errorStyle="information" allowBlank="1" showInputMessage="1" showErrorMessage="1" sqref="AQ32:AR32 C32:AO32">
      <formula1>ISBLANK(C30)</formula1>
    </dataValidation>
    <dataValidation type="custom" errorStyle="information" allowBlank="1" showInputMessage="1" showErrorMessage="1" sqref="AQ33:AR33 C33:AO33">
      <formula1>ISBLANK(C30)</formula1>
    </dataValidation>
    <dataValidation type="custom" errorStyle="information" allowBlank="1" showInputMessage="1" showErrorMessage="1" sqref="AQ34:AR34 C34:AO34">
      <formula1>ISBLANK(C30)</formula1>
    </dataValidation>
    <dataValidation type="custom" errorStyle="information" allowBlank="1" showInputMessage="1" showErrorMessage="1" sqref="AQ51:AR51 C51:AO51">
      <formula1>C50="Credit / Pembayaran yang Di Restrukturisasi"</formula1>
    </dataValidation>
    <dataValidation type="custom" errorStyle="information" allowBlank="1" showInputMessage="1" showErrorMessage="1" sqref="AQ61:AR61 AQ20:AR20 AQ57:AR57 C61:AO61 C57:AO57 C20:AO20">
      <formula1>ISNUMBER(C20)</formula1>
    </dataValidation>
    <dataValidation type="list" errorStyle="information" allowBlank="1" showInputMessage="1" showErrorMessage="1" sqref="AQ60:AR60 C60:AO60">
      <formula1>ListRefMasterAppData</formula1>
    </dataValidation>
    <dataValidation type="list" errorStyle="information" allowBlank="1" showInputMessage="1" showErrorMessage="1" sqref="AQ50:AR50 C50:AO50">
      <formula1>ListCharacteristicOfCredit</formula1>
    </dataValidation>
    <dataValidation type="list" errorStyle="information" allowBlank="1" showInputMessage="1" showErrorMessage="1" sqref="AQ28:AR28 C28:AO28">
      <formula1>ListInstallmentSourcePaymenetType</formula1>
    </dataValidation>
    <dataValidation type="list" errorStyle="information" allowBlank="1" showInputMessage="1" showErrorMessage="1" sqref="AQ27:AR27 C27:AO27">
      <formula1>ListCustomerNotification</formula1>
    </dataValidation>
    <dataValidation type="list" errorStyle="information" allowBlank="1" showInputMessage="1" showErrorMessage="1" sqref="AQ25:AR25 C25:AO25">
      <formula1>ListWOP</formula1>
    </dataValidation>
    <dataValidation type="list" errorStyle="information" allowBlank="1" showInputMessage="1" showErrorMessage="1" sqref="AQ24:AR24 C24:AO24">
      <formula1>ListInstallmentScheme</formula1>
    </dataValidation>
    <dataValidation type="list" errorStyle="information" allowBlank="1" showInputMessage="1" showErrorMessage="1" sqref="AQ22:AR22 C22:AO22">
      <formula1>ListInterestType</formula1>
    </dataValidation>
    <dataValidation type="list" errorStyle="information" allowBlank="1" showInputMessage="1" showErrorMessage="1" sqref="AQ18:AR18 C18:AO18">
      <formula1>ListFirstInstallmentType</formula1>
    </dataValidation>
    <dataValidation type="list" errorStyle="information" allowBlank="1" showInputMessage="1" showErrorMessage="1" sqref="AQ54:AR54 C54:AO54">
      <formula1>ListEconomicSector</formula1>
    </dataValidation>
    <dataValidation type="list" errorStyle="information" allowBlank="1" showInputMessage="1" showErrorMessage="1" sqref="AQ19:AR19 C19:AO19">
      <formula1>ListPaymentFrequency</formula1>
    </dataValidation>
    <dataValidation type="list" errorStyle="information" allowBlank="1" showInputMessage="1" showErrorMessage="1" sqref="AQ17:AR17 C17:AO17">
      <formula1>ListApplicationSource</formula1>
    </dataValidation>
    <dataValidation type="list" errorStyle="information" allowBlank="1" showInputMessage="1" showErrorMessage="1" sqref="AQ21:AR21 C21:AO21">
      <formula1>ListDPSourcePaymentType</formula1>
    </dataValidation>
    <dataValidation type="custom" errorStyle="information" allowBlank="1" showInputMessage="1" showErrorMessage="1" sqref="AQ35:AR35 C35:AO35">
      <formula1>ISBLANK(C30)</formula1>
    </dataValidation>
    <dataValidation type="custom" errorStyle="information" allowBlank="1" showInputMessage="1" showErrorMessage="1" sqref="AQ36:AR36 C36:AO36">
      <formula1>ISBLANK(C30)</formula1>
    </dataValidation>
    <dataValidation errorStyle="information" allowBlank="1" showInputMessage="1" showErrorMessage="1" sqref="AQ58:AR59 AQ53:AR53 C58:AO59 C53:AO53"/>
    <dataValidation type="list" errorStyle="information" allowBlank="1" showInputMessage="1" showErrorMessage="1" sqref="AQ23:AR23 C23:AO23">
      <formula1>ListFloatingPeriod</formula1>
    </dataValidation>
    <dataValidation type="list" errorStyle="information" allowBlank="1" showInputMessage="1" showErrorMessage="1" sqref="AQ52:AR52 C52:AO52">
      <formula1>ListWayOfRestructure</formula1>
    </dataValidation>
    <dataValidation type="list" allowBlank="1" showInputMessage="1" showErrorMessage="1" sqref="AQ10:AS10 C10:AO10">
      <formula1>"Yes, No, Edit"</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errorStyle="information" allowBlank="1" showInputMessage="1" showErrorMessage="1">
          <x14:formula1>
            <xm:f>Master!$BR$2:$BR$20</xm:f>
          </x14:formula1>
          <xm:sqref>AQ30:AR30 C30:AO30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2 6 d a 9 4 9 - c 9 a 9 - 4 e 8 6 - 8 f a f - a e 4 a a f 2 c 3 7 c 8 "   x m l n s = " h t t p : / / s c h e m a s . m i c r o s o f t . c o m / D a t a M a s h u p " > A A A A A E s K A A B Q S w M E F A A C A A g A F I x D V R 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A U j E N 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I x D V Y / U H J N D B w A A f z E A A B M A H A B G b 3 J t d W x h c y 9 T Z W N 0 a W 9 u M S 5 t I K I Y A C i g F A A A A A A A A A A A A A A A A A A A A A A A A A A A A M V b W 2 + b S h B + j 5 T / s H J V O Z X c S l X f z l E e M G C H H s N S F i e K c q I V g X W D j g 0 u 4 F b + 9 2 d 2 u R h f 2 n D J O n l J z K 5 n + L 6 5 7 M x A U u Z n Y R w h k v / + / P f l x e V F + u w l L E D f N i z Z f o 2 f 7 C R e s D S F Z X 2 1 X s Z b x t A 1 W r L s 8 g L B D 4 k 3 i c + v k B / L T 5 q X e U 9 e y q 4 G y Z f g 6 W P K k p 8 s + e Q F H 8 M o / e T H q 3 + T L 4 M R G s w w g V 8 P Q s H 1 I G V L 0 I 4 e v u I x s h 0 8 0 Q k x s I V 0 0 3 4 E s b s r 1 F J M f V T s w 8 R w + S 4 V a / r B N n 4 J L Z J 4 h R x 9 Q m s L o B b d P b O E I d O h 6 p y 4 1 I S t s / w L 1 2 g I G o e D x w + X F 2 F U x 3 b E i R p v o i z Z y m F B x X P L d e 4 R B 8 u B F Z 9 L 8 O V y i b t c F h j e X S 0 X H w T y W 8 q x F 4 t N M H E 7 x 2 k o n K E n r g l o 1 R R u n c H o p I 1 L 2 5 U Q N Z 2 o z u 8 M a y r E 1 R 2 B 7 6 I y a n 4 R / R L G 3 F 2 g 7 r 2 t 5 1 Q s w / 8 Y G r 4 H k b Q U + b 6 R c T W 2 9 p J s x a J M M W e v S c W R p T X d V h z X 1 C 0 X g a o 6 E f s r p 6 j Y W b o V H T v B F A Q 3 I 0 T Z Z M 9 x E m Z b 2 X w o c / c G O 4 Z 7 f 0 j H 0 U J / I i q R z X k w A n e 7 7 p 3 6 / s i A o S F + p x V 2 1 A I Y 5 C 9 D E 5 8 b o T E 9 M K m 3 J J m X b V K p o E w F e F Z m i L i K O y d d s R V S K J f S C K D l 8 V z m L c F x p c K z x I I y A 1 / q h C 1 3 y J q U R u j w r 4 g l 6 X O 4 l p m s 8 Z 2 l O + T G s H s A G 8 + N m W Z Y U 1 o J a 4 R v u v E S L 8 r i x G F L Y U i O 1 Q b I 3 K Q S M Q d h m o U R B z + d K 4 5 i u d i B k 3 Q m N v O b p z a A 4 I b q R E k Y o a s h F 1 y J 2 R M + H K G h K E t O r 3 5 o R B y L A p b I 9 I q p b m m 6 0 z W O 8 2 8 3 K 7 M 2 a R a v W G L G A V u e w f Y P n H t s A g R R F q J e p r 4 u T C l E D Z E X B b C P 6 M 6 t T i e G P t P o Z 7 6 l V D G 8 6 B w U a r x a e 9 G r 5 r i 2 M a F i 0 1 a s b u l v F x K F l N M R c X K x U U D s e Z F 8 s g 6 d q A 8 3 z X y o 0 N C w c x H 4 X 7 u Q O e 5 h x C 3 1 K m Z K i z e u a G b h g h l R 6 s d j C B L / 2 f J W U j H O j I m O D I u o G I 0 h K N S b q p 2 5 h R Q H I c I / 5 h 1 L f q H A C 6 1 n s U F V X H 2 K y 9 4 N I H O R V I i k u c h G u O 2 E r c L N y v a 2 v G k x G V T r g U z g h T 5 U K E S 5 x q 5 m L j F T W 7 m n p g 5 V u d Y I t e 7 H U b w K f T 6 4 i B M y M / 6 R 0 4 7 r K r a w a a i I 6 C o k v s r I N T x F Z 3 6 4 s + z a a j s F 6 N w n H o K n + P H T Q 2 0 R 9 D + + Q B a H S U E 8 B V 0 v s f R u I J A g h y 2 Q 6 a U Z F A X K e o 0 4 G Y N X o e q Q K b j p o j F D i m 2 D 9 y i 5 Q x g 2 9 y P O R M I W d C V u h U Y Q n a O T 3 y l p q 2 3 2 I X U f u p U Y 5 u R s 1 X Z m k N j y 7 c A W S K T E U R t l k J I t o G g Z + l 4 + E x O 7 5 J A F 9 z Y z V B F h i O C 5 o w r M 5 R 1 z j 9 o B L q 4 2 R D A J k z R D k A i h u 1 u K A O X Z v j e K P 2 W E i e E Q l + d C a N B m Y m r R J / E L a T w l u K 0 s V 6 a j S c J + b F j k b 6 V C h m w l g E 4 c / d t c t 9 R T B z z P a H y 9 I Q D N L u + y h C L d c F y l c D 5 U 4 t k z X J t 5 G z + x i U 3 n Z M Y n K k 2 N Z k Q Q t S w 9 A 9 Q 9 T Z 0 H L J Y L v t n G K + t x S P x n t p K M s h a D R L 3 R z e 6 z J B 5 / I M J s i n S y j C F t R t 8 R d G p h H M h N O D M M K 9 a U t 2 g G 1 v r H 3 h 2 2 p d 4 w y O 9 q C P h q U x O U r Q 6 y 4 i x c F M e Y V F x V s 2 N h 1 5 i U B 9 q 4 X 7 s j Z F F s v z j n O x l k Z 0 6 h e x H 3 p r l U j d d Q v w Q B Z L k U T k H Q V t Z 7 q B y e y G Q i Y K m f t D N 3 Y W 9 F 0 / L r p 1 t c M S E A i v k s o J q X v N T 6 V 6 T A R 8 + H 1 M 9 n G D 7 C C 6 T C c p j J j Y o b x V F U Q G s Q F / o B P E G q o 2 u G 2 z k q 9 u R R P K G 5 v K a e c e d t O X I H j r 9 k 4 2 e b R G 5 I 3 C n 3 H D P Y 0 X X m q j t 3 R B T U / G N X s L 9 Q w Y M k j r Y m q U c w p C n L z h c O f 2 h d 3 j w o I F 9 u + O e x 3 B o Z U i N Y T O t x H B Q S 6 P j F 6 V b V v w k r O + y 7 7 J N P I U R 3 4 c a n R W / b B Z 6 Q I Y Y f u Z z m z g 2 3 e 4 4 6 S 8 W 3 A O K 3 R V Z T G 1 I h h + Z y 2 v Z z 0 k / w k 8 d 1 S 5 C 8 3 M z h U R f n I 7 x 2 H i s G l y i f X C I + u p Q d m c d j y 5 8 s C u J 8 M o N a j S 0 r N 2 4 8 t 9 x L R A A Z x H u Q 0 Y R f e 9 + l Y 5 / z m 9 S R q R j 8 N R N w T W X a p 0 + i X B B V b 6 f t J k 3 C 7 n O A g O q P c 8 5 y O D 1 U n U J d d a + i / f Q j y 4 Z c 7 J 5 m q 3 B e S k V e P Y a u B o 0 d T + q u j 7 f 3 M M v P b j s 1 X Y s w Y d 4 2 n k 0 2 T 2 k Y b P O y S x r A i x L h k b r H 6 5 o X N 4 Z J 5 m N i a H x q g M 1 O c J X l M j 5 D y 3 2 s 7 i B u j x C f c t / r C i 8 U k V h t i / W V R u N N c O Z y + 2 H M G / P G l U c S / w z 5 6 6 5 I 9 Z b + J k + Q a A x w 5 N Y h v 1 X b D b z t 4 F t D v P f a D v 4 U G m Z W V J f y 8 9 O R t m 5 g p 9 A g 6 1 U J 1 i J 6 9 9 5 v 3 v 3 1 C u d v o 5 e c + Z 9 n f s u Z b + 3 E j v U W B F n Y e g O O C q 2 d a C K m f h 5 q i H m I V z Y t o P F l S m r A U A 4 M 5 c D + Q h y W j M e p G h + M W a p 7 S N E 5 6 Y F e 4 k r 8 B 8 F I 0 D T K 4 2 x U u d L J 4 c z / U E s B A i 0 A F A A C A A g A F I x D V R r 1 H x + m A A A A + Q A A A B I A A A A A A A A A A A A A A A A A A A A A A E N v b m Z p Z y 9 Q Y W N r Y W d l L n h t b F B L A Q I t A B Q A A g A I A B S M Q 1 U P y u m r p A A A A O k A A A A T A A A A A A A A A A A A A A A A A P I A A A B b Q 2 9 u d G V u d F 9 U e X B l c 1 0 u e G 1 s U E s B A i 0 A F A A C A A g A F I x D V Y / U H J N D B w A A f z E A A B M A A A A A A A A A A A A A A A A A 4 w E A A E Z v c m 1 1 b G F z L 1 N l Y 3 R p b 2 4 x L m 1 Q S w U G A A A A A A M A A w D C A A A A c w k 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N 2 k B A A A A A A A V a Q E 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Q 2 9 1 b n R y e 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l J l b G F 0 a W 9 u c 2 h p c E l u Z m 9 D b 2 5 0 Y W l u Z X I i I F Z h b H V l P S J z e y Z x d W 9 0 O 2 N v b H V t b k N v d W 5 0 J n F 1 b 3 Q 7 O j I s J n F 1 b 3 Q 7 a 2 V 5 Q 2 9 s d W 1 u T m F t Z X M m c X V v d D s 6 W 1 0 s J n F 1 b 3 Q 7 c X V l c n l S Z W x h d G l v b n N o a X B z J n F 1 b 3 Q 7 O l t d L C Z x d W 9 0 O 2 N v b H V t b k l k Z W 5 0 a X R p Z X M m c X V v d D s 6 W y Z x d W 9 0 O 1 N l Y 3 R p b 2 4 x L 1 F 1 Z X J 5 Q 2 9 1 b n R y e S 9 T b 3 V y Y 2 U u e 0 N P V U 5 U U l k g T k F N R S w w f S Z x d W 9 0 O y w m c X V v d D t T Z W N 0 a W 9 u M S 9 R d W V y e U N v d W 5 0 c n k v U 2 9 1 c m N l L n t D T 1 V O V F J Z I E N P R E U s M X 0 m c X V v d D t d L C Z x d W 9 0 O 0 N v b H V t b k N v d W 5 0 J n F 1 b 3 Q 7 O j I s J n F 1 b 3 Q 7 S 2 V 5 Q 2 9 s d W 1 u T m F t Z X M m c X V v d D s 6 W 1 0 s J n F 1 b 3 Q 7 Q 2 9 s d W 1 u S W R l b n R p d G l l c y Z x d W 9 0 O z p b J n F 1 b 3 Q 7 U 2 V j d G l v b j E v U X V l c n l D b 3 V u d H J 5 L 1 N v d X J j Z S 5 7 Q 0 9 V T l R S W S B O Q U 1 F L D B 9 J n F 1 b 3 Q 7 L C Z x d W 9 0 O 1 N l Y 3 R p b 2 4 x L 1 F 1 Z X J 5 Q 2 9 1 b n R y e S 9 T b 3 V y Y 2 U u e 0 N P V U 5 U U l k g Q 0 9 E R S w x f S Z x d W 9 0 O 1 0 s J n F 1 b 3 Q 7 U m V s Y X R p b 2 5 z a G l w S W 5 m b y Z x d W 9 0 O z p b X X 0 i I C 8 + P E V u d H J 5 I F R 5 c G U 9 I k Z p b G x D b 3 V u d C I g V m F s d W U 9 I m w y N D E 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N S I g L z 4 8 R W 5 0 c n k g V H l w Z T 0 i U m V j b 3 Z l c n l U Y X J n Z X R S b 3 c i I F Z h b H V l P S J s M S I g L z 4 8 R W 5 0 c n k g V H l w Z T 0 i T m F t Z V V w Z G F 0 Z W R B Z n R l c k Z p b G w i I F Z h b H V l P S J s M C I g L z 4 8 R W 5 0 c n k g V H l w Z T 0 i Q n V m Z m V y T m V 4 d F J l Z n J l c 2 g i I F Z h b H V l P S J s M S I g L z 4 8 R W 5 0 c n k g V H l w Z T 0 i R m l s b F R h c m d l d E 5 h b W V D d X N 0 b 2 1 p e m V k I i B W Y W x 1 Z T 0 i b D E i I C 8 + P E V u d H J 5 I F R 5 c G U 9 I l F 1 Z X J 5 S U Q i I F Z h b H V l P S J z M W N k M W R m Z G U t N D Q 1 M i 0 0 Y T Y 4 L W I 1 N G U t Y 2 Y 2 M z l h Y z I 1 M W I 2 I i A v P j x F b n R y e S B U e X B l P S J G a W x s Q 2 9 s d W 1 u T m F t Z X M i I F Z h b H V l P S J z W y Z x d W 9 0 O 0 N P V U 5 U U l k g T k F N R S Z x d W 9 0 O y w m c X V v d D t D T 1 V O V F J Z I E N P R E U m c X V v d D t d I i A v P j x F b n R y e S B U e X B l P S J G a W x s Q 2 9 s d W 1 u V H l w Z X M i I F Z h b H V l P S J z Q m d Z P S I g L z 4 8 R W 5 0 c n k g V H l w Z T 0 i R m l s b E V y c m 9 y Q 2 9 k Z S I g V m F s d W U 9 I n N V b m t u b 3 d u I i A v P j x F b n R y e S B U e X B l P S J G a W x s T G F z d F V w Z G F 0 Z W Q i I F Z h b H V l P S J k M j A y M i 0 x M C 0 w M 1 Q x M D o z M j o 0 M S 4 w N T M y M T Y 2 W i I g L z 4 8 R W 5 0 c n k g V H l w Z T 0 i R m l s b F R h c m d l d C I g V m F s d W U 9 I n N R d W V y e U N v d W 5 0 c n k i I C 8 + P E V u d H J 5 I F R 5 c G U 9 I k Z p b G x T d G F 0 d X M i I F Z h b H V l P S J z Q 2 9 t c G x l d G U i I C 8 + P C 9 T d G F i b G V F b n R y a W V z P j w v S X R l b T 4 8 S X R l b T 4 8 S X R l b U x v Y 2 F 0 a W 9 u P j x J d G V t V H l w Z T 5 G b 3 J t d W x h P C 9 J d G V t V H l w Z T 4 8 S X R l b V B h d G g + U 2 V j d G l v b j E v U X V l c n l D b 3 V u d H J 5 L 1 N v d X J j Z T w v S X R l b V B h d G g + P C 9 J d G V t T G 9 j Y X R p b 2 4 + P F N 0 Y W J s Z U V u d H J p Z X M g L z 4 8 L 0 l 0 Z W 0 + P E l 0 Z W 0 + P E l 0 Z W 1 M b 2 N h d G l v b j 4 8 S X R l b V R 5 c G U + R m 9 y b X V s Y T w v S X R l b V R 5 c G U + P E l 0 Z W 1 Q Y X R o P l N l Y 3 R p b 2 4 x L 1 F 1 Z X J 5 R G V w Y X J 0 b W V u d E F N T 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R E V Q Q V J U T U V O V C B B T U w m c X V v d D s s J n F 1 b 3 Q 7 R E V Q Q V J U T U V O V C B B T U w g Q 0 9 E R S Z x d W 9 0 O 1 0 i I C 8 + P E V u d H J 5 I F R 5 c G U 9 I k Z p b G x D b 2 x 1 b W 5 U e X B l c y I g V m F s d W U 9 I n N C Z 1 k 9 I i A v P j x F b n R y e S B U e X B l P S J G a W x s R X J y b 3 J D b 3 V u d C I g V m F s d W U 9 I m w w I i A v P j x F b n R y e S B U e X B l P S J G a W x s Q 2 9 1 b n Q i I F Z h b H V l P S J s N D k x I i A v P j x F b n R y e S B U e X B l P S J G a W x s Z W R D b 2 1 w b G V 0 Z V J l c 3 V s d F R v V 2 9 y a 3 N o Z W V 0 I i B W Y W x 1 Z T 0 i b D E i I C 8 + P E V u d H J 5 I F R 5 c G U 9 I k F k Z G V k V G 9 E Y X R h T W 9 k Z W w i I F Z h b H V l P S J s M C I g L z 4 8 R W 5 0 c n k g V H l w Z T 0 i U m V j b 3 Z l c n l U Y X J n Z X R T a G V l d C I g V m F s d W U 9 I n N N Y X N 0 Z X I i I C 8 + P E V u d H J 5 I F R 5 c G U 9 I l J l Y 2 9 2 Z X J 5 V G F y Z 2 V 0 Q 2 9 s d W 1 u I i B W Y W x 1 Z T 0 i b D E z I i A v P j x F b n R y e S B U e X B l P S J S Z W N v d m V y e V R h c m d l d F J v d y I g V m F s d W U 9 I m w x I i A v P j x F b n R y e S B U e X B l P S J C d W Z m Z X J O Z X h 0 U m V m c m V z a C I g V m F s d W U 9 I m w x I i A v P j x F b n R y e S B U e X B l P S J G a W x s R X J y b 3 J D b 2 R l I i B W Y W x 1 Z T 0 i c 1 V u a 2 5 v d 2 4 i I C 8 + P E V u d H J 5 I F R 5 c G U 9 I l F 1 Z X J 5 S U Q i I F Z h b H V l P S J z Z W Y 0 Y W I w Z T A t M z M 2 Y S 0 0 Y W M 3 L T k 0 M j E t Y T d h Y T k y O T k x Y j c w I i A v P j x F b n R y e S B U e X B l P S J S Z W x h d G l v b n N o a X B J b m Z v Q 2 9 u d G F p b m V y I i B W Y W x 1 Z T 0 i c 3 s m c X V v d D t j b 2 x 1 b W 5 D b 3 V u d C Z x d W 9 0 O z o y L C Z x d W 9 0 O 2 t l e U N v b H V t b k 5 h b W V z J n F 1 b 3 Q 7 O l t d L C Z x d W 9 0 O 3 F 1 Z X J 5 U m V s Y X R p b 2 5 z a G l w c y Z x d W 9 0 O z p b X S w m c X V v d D t j b 2 x 1 b W 5 J Z G V u d G l 0 a W V z J n F 1 b 3 Q 7 O l s m c X V v d D t T Z W N 0 a W 9 u M S 9 R d W V y e U R l c G F y d G 1 l b n R B T U w v U 2 9 1 c m N l L n t E R V B B U l R N R U 5 U I E F N T C w w f S Z x d W 9 0 O y w m c X V v d D t T Z W N 0 a W 9 u M S 9 R d W V y e U R l c G F y d G 1 l b n R B T U w v U 2 9 1 c m N l L n t E R V B B U l R N R U 5 U I E F N T C B D T 0 R F L D F 9 J n F 1 b 3 Q 7 X S w m c X V v d D t D b 2 x 1 b W 5 D b 3 V u d C Z x d W 9 0 O z o y L C Z x d W 9 0 O 0 t l e U N v b H V t b k 5 h b W V z J n F 1 b 3 Q 7 O l t d L C Z x d W 9 0 O 0 N v b H V t b k l k Z W 5 0 a X R p Z X M m c X V v d D s 6 W y Z x d W 9 0 O 1 N l Y 3 R p b 2 4 x L 1 F 1 Z X J 5 R G V w Y X J 0 b W V u d E F N T C 9 T b 3 V y Y 2 U u e 0 R F U E F S V E 1 F T l Q g Q U 1 M L D B 9 J n F 1 b 3 Q 7 L C Z x d W 9 0 O 1 N l Y 3 R p b 2 4 x L 1 F 1 Z X J 5 R G V w Y X J 0 b W V u d E F N T C 9 T b 3 V y Y 2 U u e 0 R F U E F S V E 1 F T l Q g Q U 1 M I E N P R E U s M X 0 m c X V v d D t d L C Z x d W 9 0 O 1 J l b G F 0 a W 9 u c 2 h p c E l u Z m 8 m c X V v d D s 6 W 1 1 9 I i A v P j x F b n R y e S B U e X B l P S J G a W x s T G F z d F V w Z G F 0 Z W Q i I F Z h b H V l P S J k M j A y M i 0 x M C 0 w M 1 Q x M D o z M j o 0 M C 4 4 N j k y O D E 0 W i I g L z 4 8 R W 5 0 c n k g V H l w Z T 0 i R m l s b F R h c m d l d C I g V m F s d W U 9 I n N R d W V y e U R l c G F y d G 1 l b n R B T U w i I C 8 + P E V u d H J 5 I F R 5 c G U 9 I k Z p b G x T d G F 0 d X M i I F Z h b H V l P S J z Q 2 9 t c G x l d G U i I C 8 + P C 9 T d G F i b G V F b n R y a W V z P j w v S X R l b T 4 8 S X R l b T 4 8 S X R l b U x v Y 2 F 0 a W 9 u P j x J d G V t V H l w Z T 5 G b 3 J t d W x h P C 9 J d G V t V H l w Z T 4 8 S X R l b V B h d G g + U 2 V j d G l v b j E v U X V l c n l E Z X B h c n R t Z W 5 0 Q U 1 M L 1 N v d X J j Z T w v S X R l b V B h d G g + P C 9 J d G V t T G 9 j Y X R p b 2 4 + P F N 0 Y W J s Z U V u d H J p Z X M g L z 4 8 L 0 l 0 Z W 0 + P E l 0 Z W 0 + P E l 0 Z W 1 M b 2 N h d G l v b j 4 8 S X R l b V R 5 c G U + R m 9 y b X V s Y T w v S X R l b V R 5 c G U + P E l 0 Z W 1 Q Y X R o P l N l Y 3 R p b 2 4 x L 1 F 1 Z X J 5 Q X V 0 a G 9 y a X R 5 Q U 1 M 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N v b H V t b k 5 h b W V z I i B W Y W x 1 Z T 0 i c 1 s m c X V v d D t B V V R I T 1 J J V F k g Q U 1 M J n F 1 b 3 Q 7 L C Z x d W 9 0 O 0 F V V E h P U k l U W S B B T U w y J n F 1 b 3 Q 7 X S I g L z 4 8 R W 5 0 c n k g V H l w Z T 0 i R m l s b E N v b H V t b l R 5 c G V z I i B W Y W x 1 Z T 0 i c 0 J n W T 0 i I C 8 + P E V u d H J 5 I F R 5 c G U 9 I k Z p b G x F c n J v c k N v d W 5 0 I i B W Y W x 1 Z T 0 i b D A i I C 8 + P E V u d H J 5 I F R 5 c G U 9 I k Z p b G x D b 3 V u d C I g V m F s d W U 9 I m w 4 I i A v P j x F b n R y e S B U e X B l P S J G a W x s Z W R D b 2 1 w b G V 0 Z V J l c 3 V s d F R v V 2 9 y a 3 N o Z W V 0 I i B W Y W x 1 Z T 0 i b D E i I C 8 + P E V u d H J 5 I F R 5 c G U 9 I k F k Z G V k V G 9 E Y X R h T W 9 k Z W w i I F Z h b H V l P S J s M C I g L z 4 8 R W 5 0 c n k g V H l w Z T 0 i U m V j b 3 Z l c n l U Y X J n Z X R T a G V l d C I g V m F s d W U 9 I n N N Y X N 0 Z X I i I C 8 + P E V u d H J 5 I F R 5 c G U 9 I l J l Y 2 9 2 Z X J 5 V G F y Z 2 V 0 Q 2 9 s d W 1 u I i B W Y W x 1 Z T 0 i b D E 3 I i A v P j x F b n R y e S B U e X B l P S J S Z W N v d m V y e V R h c m d l d F J v d y I g V m F s d W U 9 I m w x I i A v P j x F b n R y e S B U e X B l P S J C d W Z m Z X J O Z X h 0 U m V m c m V z a C I g V m F s d W U 9 I m w x I i A v P j x F b n R y e S B U e X B l P S J G a W x s R X J y b 3 J D b 2 R l I i B W Y W x 1 Z T 0 i c 1 V u a 2 5 v d 2 4 i I C 8 + P E V u d H J 5 I F R 5 c G U 9 I l F 1 Z X J 5 S U Q i I F Z h b H V l P S J z Y m Z j Y j g 4 Z T A t N W M w N i 0 0 N T Y 3 L T g 1 M D g t Z W J k Y j g 2 Z D c 4 O W J i I i A v P j x F b n R y e S B U e X B l P S J S Z W x h d G l v b n N o a X B J b m Z v Q 2 9 u d G F p b m V y I i B W Y W x 1 Z T 0 i c 3 s m c X V v d D t j b 2 x 1 b W 5 D b 3 V u d C Z x d W 9 0 O z o y L C Z x d W 9 0 O 2 t l e U N v b H V t b k 5 h b W V z J n F 1 b 3 Q 7 O l t d L C Z x d W 9 0 O 3 F 1 Z X J 5 U m V s Y X R p b 2 5 z a G l w c y Z x d W 9 0 O z p b X S w m c X V v d D t j b 2 x 1 b W 5 J Z G V u d G l 0 a W V z J n F 1 b 3 Q 7 O l s m c X V v d D t T Z W N 0 a W 9 u M S 9 R d W V y e U F 1 d G h v c m l 0 e U F N T C 9 T b 3 V y Y 2 U u e 0 F V V E h P U k l U W S B B T U w s M H 0 m c X V v d D s s J n F 1 b 3 Q 7 U 2 V j d G l v b j E v U X V l c n l B d X R o b 3 J p d H l B T U w v U 2 9 1 c m N l L n t B V V R I T 1 J J V F k g Q U 1 M M i w x f S Z x d W 9 0 O 1 0 s J n F 1 b 3 Q 7 Q 2 9 s d W 1 u Q 2 9 1 b n Q m c X V v d D s 6 M i w m c X V v d D t L Z X l D b 2 x 1 b W 5 O Y W 1 l c y Z x d W 9 0 O z p b X S w m c X V v d D t D b 2 x 1 b W 5 J Z G V u d G l 0 a W V z J n F 1 b 3 Q 7 O l s m c X V v d D t T Z W N 0 a W 9 u M S 9 R d W V y e U F 1 d G h v c m l 0 e U F N T C 9 T b 3 V y Y 2 U u e 0 F V V E h P U k l U W S B B T U w s M H 0 m c X V v d D s s J n F 1 b 3 Q 7 U 2 V j d G l v b j E v U X V l c n l B d X R o b 3 J p d H l B T U w v U 2 9 1 c m N l L n t B V V R I T 1 J J V F k g Q U 1 M M i w x f S Z x d W 9 0 O 1 0 s J n F 1 b 3 Q 7 U m V s Y X R p b 2 5 z a G l w S W 5 m b y Z x d W 9 0 O z p b X X 0 i I C 8 + P E V u d H J 5 I F R 5 c G U 9 I k Z p b G x M Y X N 0 V X B k Y X R l Z C I g V m F s d W U 9 I m Q y M D I y L T E w L T A z V D E w O j M y O j Q w L j c 2 O T k 4 N D l a I i A v P j x F b n R y e S B U e X B l P S J G a W x s V G F y Z 2 V 0 I i B W Y W x 1 Z T 0 i c 1 F 1 Z X J 5 Q X V 0 a G 9 y a X R 5 Q U 1 M I i A v P j x F b n R y e S B U e X B l P S J G a W x s U 3 R h d H V z I i B W Y W x 1 Z T 0 i c 0 N v b X B s Z X R l I i A v P j w v U 3 R h Y m x l R W 5 0 c m l l c z 4 8 L 0 l 0 Z W 0 + P E l 0 Z W 0 + P E l 0 Z W 1 M b 2 N h d G l v b j 4 8 S X R l b V R 5 c G U + R m 9 y b X V s Y T w v S X R l b V R 5 c G U + P E l 0 Z W 1 Q Y X R o P l N l Y 3 R p b 2 4 x L 1 F 1 Z X J 5 Q X V 0 a G 9 y a X R 5 Q U 1 M L 1 N v d X J j Z T w v S X R l b V B h d G g + P C 9 J d G V t T G 9 j Y X R p b 2 4 + P F N 0 Y W J s Z U V u d H J p Z X M g L z 4 8 L 0 l 0 Z W 0 + P E l 0 Z W 0 + P E l 0 Z W 1 M b 2 N h d G l v b j 4 8 S X R l b V R 5 c G U + R m 9 y b X V s Y T w v S X R l b V R 5 c G U + P E l 0 Z W 1 Q Y X R o P l N l Y 3 R p b 2 4 x L 1 F 1 Z X J 5 S W R U e X B l 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E N v b H V t b k 5 h b W V z I i B W Y W x 1 Z T 0 i c 1 s m c X V v d D t J R C B U W V B F J n F 1 b 3 Q 7 X S I g L z 4 8 R W 5 0 c n k g V H l w Z T 0 i R m l s b E N v b H V t b l R 5 c G V z I i B W Y W x 1 Z T 0 i c 0 J n P T 0 i I C 8 + P E V u d H J 5 I F R 5 c G U 9 I k Z p b G x F c n J v c k N v d W 5 0 I i B W Y W x 1 Z T 0 i b D A i I C 8 + P E V u d H J 5 I F R 5 c G U 9 I k Z p b G x D b 3 V u d C I g V m F s d W U 9 I m w x N C I g L z 4 8 R W 5 0 c n k g V H l w Z T 0 i R m l s b G V k Q 2 9 t c G x l d G V S Z X N 1 b H R U b 1 d v c m t z a G V l d C I g V m F s d W U 9 I m w x I i A v P j x F b n R y e S B U e X B l P S J B Z G R l Z F R v R G F 0 Y U 1 v Z G V s I i B W Y W x 1 Z T 0 i b D A i I C 8 + P E V u d H J 5 I F R 5 c G U 9 I l J l Y 2 9 2 Z X J 5 V G F y Z 2 V 0 U 2 h l Z X Q i I F Z h b H V l P S J z T W F z d G V y I i A v P j x F b n R y e S B U e X B l P S J S Z W N v d m V y e V R h c m d l d E N v b H V t b i I g V m F s d W U 9 I m w y M C I g L z 4 8 R W 5 0 c n k g V H l w Z T 0 i U m V j b 3 Z l c n l U Y X J n Z X R S b 3 c i I F Z h b H V l P S J s M S I g L z 4 8 R W 5 0 c n k g V H l w Z T 0 i T m F t Z V V w Z G F 0 Z W R B Z n R l c k Z p b G w i I F Z h b H V l P S J s M C I g L z 4 8 R W 5 0 c n k g V H l w Z T 0 i Q n V m Z m V y T m V 4 d F J l Z n J l c 2 g i I F Z h b H V l P S J s M S I g L z 4 8 R W 5 0 c n k g V H l w Z T 0 i R m l s b F R h c m d l d E 5 h b W V D d X N 0 b 2 1 p e m V k I i B W Y W x 1 Z T 0 i b D E i I C 8 + P E V u d H J 5 I F R 5 c G U 9 I k Z p b G x F c n J v c k N v Z G U i I F Z h b H V l P S J z V W 5 r b m 9 3 b i I g L z 4 8 R W 5 0 c n k g V H l w Z T 0 i U X V l c n l J R C I g V m F s d W U 9 I n M 3 M j k 0 O T I 5 O S 0 w N W Y y L T Q w O W Y t O T Z i Y y 0 3 N D d h Y z c 4 O G E 0 Y W U i I C 8 + P E V u d H J 5 I F R 5 c G U 9 I l J l b G F 0 a W 9 u c 2 h p c E l u Z m 9 D b 2 5 0 Y W l u Z X I i I F Z h b H V l P S J z e y Z x d W 9 0 O 2 N v b H V t b k N v d W 5 0 J n F 1 b 3 Q 7 O j E s J n F 1 b 3 Q 7 a 2 V 5 Q 2 9 s d W 1 u T m F t Z X M m c X V v d D s 6 W 1 0 s J n F 1 b 3 Q 7 c X V l c n l S Z W x h d G l v b n N o a X B z J n F 1 b 3 Q 7 O l t d L C Z x d W 9 0 O 2 N v b H V t b k l k Z W 5 0 a X R p Z X M m c X V v d D s 6 W y Z x d W 9 0 O 1 N l Y 3 R p b 2 4 x L 1 F 1 Z X J 5 S W R U e X B l L 1 N v d X J j Z S 5 7 S U Q g V F l Q R S w w f S Z x d W 9 0 O 1 0 s J n F 1 b 3 Q 7 Q 2 9 s d W 1 u Q 2 9 1 b n Q m c X V v d D s 6 M S w m c X V v d D t L Z X l D b 2 x 1 b W 5 O Y W 1 l c y Z x d W 9 0 O z p b X S w m c X V v d D t D b 2 x 1 b W 5 J Z G V u d G l 0 a W V z J n F 1 b 3 Q 7 O l s m c X V v d D t T Z W N 0 a W 9 u M S 9 R d W V y e U l k V H l w Z S 9 T b 3 V y Y 2 U u e 0 l E I F R Z U E U s M H 0 m c X V v d D t d L C Z x d W 9 0 O 1 J l b G F 0 a W 9 u c 2 h p c E l u Z m 8 m c X V v d D s 6 W 1 1 9 I i A v P j x F b n R y e S B U e X B l P S J G a W x s T G F z d F V w Z G F 0 Z W Q i I F Z h b H V l P S J k M j A y M i 0 x M C 0 w M 1 Q x M D o z M j o 0 M C 4 3 M D I 5 O D M x W i I g L z 4 8 R W 5 0 c n k g V H l w Z T 0 i R m l s b F R h c m d l d C I g V m F s d W U 9 I n N R d W V y e U l k V H l w Z S I g L z 4 8 R W 5 0 c n k g V H l w Z T 0 i R m l s b F N 0 Y X R 1 c y I g V m F s d W U 9 I n N D b 2 1 w b G V 0 Z S I g L z 4 8 L 1 N 0 Y W J s Z U V u d H J p Z X M + P C 9 J d G V t P j x J d G V t P j x J d G V t T G 9 j Y X R p b 2 4 + P E l 0 Z W 1 U e X B l P k Z v c m 1 1 b G E 8 L 0 l 0 Z W 1 U e X B l P j x J d G V t U G F 0 a D 5 T Z W N 0 a W 9 u M S 9 R d W V y e U l k V H l w Z S 9 T b 3 V y Y 2 U 8 L 0 l 0 Z W 1 Q Y X R o P j w v S X R l b U x v Y 2 F 0 a W 9 u P j x T d G F i b G V F b n R y a W V z I C 8 + P C 9 J d G V t P j x J d G V t P j x J d G V t T G 9 j Y X R p b 2 4 + P E l 0 Z W 1 U e X B l P k Z v c m 1 1 b G E 8 L 0 l 0 Z W 1 U e X B l P j x J d G V t U G F 0 a D 5 T Z W N 0 a W 9 u M S 9 R d W V y e U 1 h c m l 0 Y W x T d G F 0 d X M 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T G F z d F V w Z G F 0 Z W Q i I F Z h b H V l P S J k M j A y M i 0 x M C 0 w M 1 Q x M D o z M j o 0 M C 4 2 M T k 5 N T M 1 W i I g L z 4 8 R W 5 0 c n k g V H l w Z T 0 i R m l s b E V y c m 9 y Q 2 9 k Z S I g V m F s d W U 9 I n N V b m t u b 3 d u I i A v P j x F b n R y e S B U e X B l P S J G a W x s Q 2 9 s d W 1 u T m F t Z X M i I F Z h b H V l P S J z W y Z x d W 9 0 O 0 1 B U k l U Q U w g U 1 R B V F V T J n F 1 b 3 Q 7 X S I g L z 4 8 R W 5 0 c n k g V H l w Z T 0 i R m l s b G V k Q 2 9 t c G x l d G V S Z X N 1 b H R U b 1 d v c m t z a G V l d C I g V m F s d W U 9 I m w x I i A v P j x F b n R y e S B U e X B l P S J B Z G R l Z F R v R G F 0 Y U 1 v Z G V s I i B W Y W x 1 Z T 0 i b D A i I C 8 + P E V u d H J 5 I F R 5 c G U 9 I l J l Y 2 9 2 Z X J 5 V G F y Z 2 V 0 U 2 h l Z X Q i I F Z h b H V l P S J z T W F z d G V y I i A v P j x F b n R y e S B U e X B l P S J S Z W N v d m V y e V R h c m d l d E N v b H V t b i I g V m F s d W U 9 I m w y M i I g L z 4 8 R W 5 0 c n k g V H l w Z T 0 i U m V j b 3 Z l c n l U Y X J n Z X R S b 3 c i I F Z h b H V l P S J s M S I g L z 4 8 R W 5 0 c n k g V H l w Z T 0 i T m F t Z V V w Z G F 0 Z W R B Z n R l c k Z p b G w i I F Z h b H V l P S J s M C I g L z 4 8 R W 5 0 c n k g V H l w Z T 0 i Q n V m Z m V y T m V 4 d F J l Z n J l c 2 g i I F Z h b H V l P S J s M S I g L z 4 8 R W 5 0 c n k g V H l w Z T 0 i R m l s b F R h c m d l d E 5 h b W V D d X N 0 b 2 1 p e m V k I i B W Y W x 1 Z T 0 i b D E i I C 8 + P E V u d H J 5 I F R 5 c G U 9 I l J l b G F 0 a W 9 u c 2 h p c E l u Z m 9 D b 2 5 0 Y W l u Z X I i I F Z h b H V l P S J z e y Z x d W 9 0 O 2 N v b H V t b k N v d W 5 0 J n F 1 b 3 Q 7 O j E s J n F 1 b 3 Q 7 a 2 V 5 Q 2 9 s d W 1 u T m F t Z X M m c X V v d D s 6 W 1 0 s J n F 1 b 3 Q 7 c X V l c n l S Z W x h d G l v b n N o a X B z J n F 1 b 3 Q 7 O l t d L C Z x d W 9 0 O 2 N v b H V t b k l k Z W 5 0 a X R p Z X M m c X V v d D s 6 W y Z x d W 9 0 O 1 N l Y 3 R p b 2 4 x L 1 F 1 Z X J 5 T W F y a X R h b F N 0 Y X R 1 c y 9 T b 3 V y Y 2 U u e 0 1 B U k l U Q U w g U 1 R B V F V T L D B 9 J n F 1 b 3 Q 7 X S w m c X V v d D t D b 2 x 1 b W 5 D b 3 V u d C Z x d W 9 0 O z o x L C Z x d W 9 0 O 0 t l e U N v b H V t b k 5 h b W V z J n F 1 b 3 Q 7 O l t d L C Z x d W 9 0 O 0 N v b H V t b k l k Z W 5 0 a X R p Z X M m c X V v d D s 6 W y Z x d W 9 0 O 1 N l Y 3 R p b 2 4 x L 1 F 1 Z X J 5 T W F y a X R h b F N 0 Y X R 1 c y 9 T b 3 V y Y 2 U u e 0 1 B U k l U Q U w g U 1 R B V F V T L D B 9 J n F 1 b 3 Q 7 X S w m c X V v d D t S Z W x h d G l v b n N o a X B J b m Z v J n F 1 b 3 Q 7 O l t d f S I g L z 4 8 R W 5 0 c n k g V H l w Z T 0 i U X V l c n l J R C I g V m F s d W U 9 I n M w O D M 5 M 2 M 1 O S 0 w O T E z L T Q 2 O G Q t O G M 1 Z i 0 1 M D g 2 N 2 E w O D U x O D I i I C 8 + P E V u d H J 5 I F R 5 c G U 9 I k Z p b G x D b 2 x 1 b W 5 U e X B l c y I g V m F s d W U 9 I n N C Z z 0 9 I i A v P j x F b n R y e S B U e X B l P S J G a W x s Q 2 9 1 b n Q i I F Z h b H V l P S J s M y I g L z 4 8 R W 5 0 c n k g V H l w Z T 0 i R m l s b F R h c m d l d C I g V m F s d W U 9 I n N R d W V y e U 1 h c m l 0 Y W x T d G F 0 d X M i I C 8 + P E V u d H J 5 I F R 5 c G U 9 I k Z p b G x F c n J v c k N v d W 5 0 I i B W Y W x 1 Z T 0 i b D A i I C 8 + P E V u d H J 5 I F R 5 c G U 9 I k Z p b G x T d G F 0 d X M i I F Z h b H V l P S J z Q 2 9 t c G x l d G U i I C 8 + P C 9 T d G F i b G V F b n R y a W V z P j w v S X R l b T 4 8 S X R l b T 4 8 S X R l b U x v Y 2 F 0 a W 9 u P j x J d G V t V H l w Z T 5 G b 3 J t d W x h P C 9 J d G V t V H l w Z T 4 8 S X R l b V B h d G g + U 2 V j d G l v b j E v U X V l c n l N Y X J p d G F s U 3 R h d H V z L 1 N v d X J j Z T w v S X R l b V B h d G g + P C 9 J d G V t T G 9 j Y X R p b 2 4 + P F N 0 Y W J s Z U V u d H J p Z X M g L z 4 8 L 0 l 0 Z W 0 + P E l 0 Z W 0 + P E l 0 Z W 1 M b 2 N h d G l v b j 4 8 S X R l b V R 5 c G U + R m 9 y b X V s Y T w v S X R l b V R 5 c G U + P E l 0 Z W 1 Q Y X R o P l N l Y 3 R p b 2 4 x L 1 F 1 Z X J 5 T m F 0 a W 9 u Y W x p d H k 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S Z W x h d G l v b n N o a X B J b m Z v Q 2 9 u d G F p b m V y I i B W Y W x 1 Z T 0 i c 3 s m c X V v d D t j b 2 x 1 b W 5 D b 3 V u d C Z x d W 9 0 O z o x L C Z x d W 9 0 O 2 t l e U N v b H V t b k 5 h b W V z J n F 1 b 3 Q 7 O l t d L C Z x d W 9 0 O 3 F 1 Z X J 5 U m V s Y X R p b 2 5 z a G l w c y Z x d W 9 0 O z p b X S w m c X V v d D t j b 2 x 1 b W 5 J Z G V u d G l 0 a W V z J n F 1 b 3 Q 7 O l s m c X V v d D t T Z W N 0 a W 9 u M S 9 R d W V y e U 5 h d G l v b m F s a X R 5 L 1 N v d X J j Z S 5 7 T k F U S U 9 O Q U x J V F k s M H 0 m c X V v d D t d L C Z x d W 9 0 O 0 N v b H V t b k N v d W 5 0 J n F 1 b 3 Q 7 O j E s J n F 1 b 3 Q 7 S 2 V 5 Q 2 9 s d W 1 u T m F t Z X M m c X V v d D s 6 W 1 0 s J n F 1 b 3 Q 7 Q 2 9 s d W 1 u S W R l b n R p d G l l c y Z x d W 9 0 O z p b J n F 1 b 3 Q 7 U 2 V j d G l v b j E v U X V l c n l O Y X R p b 2 5 h b G l 0 e S 9 T b 3 V y Y 2 U u e 0 5 B V E l P T k F M S V R Z L D B 9 J n F 1 b 3 Q 7 X S w m c X V v d D t S Z W x h d G l v b n N o a X B J b m Z v J n F 1 b 3 Q 7 O l t d f S I g L z 4 8 R W 5 0 c n k g V H l w Z T 0 i R m l s b E N v b H V t b l R 5 c G V z I i B W Y W x 1 Z T 0 i c 0 J n P T 0 i I C 8 + P E V u d H J 5 I F R 5 c G U 9 I k Z p b G x D b 2 x 1 b W 5 O Y W 1 l c y I g V m F s d W U 9 I n N b J n F 1 b 3 Q 7 T k F U S U 9 O Q U x J V F k m c X V v d D t d I i A v P j x F b n R y e S B U e X B l P S J G a W x s Z W R D b 2 1 w b G V 0 Z V J l c 3 V s d F R v V 2 9 y a 3 N o Z W V 0 I i B W Y W x 1 Z T 0 i b D E i I C 8 + P E V u d H J 5 I F R 5 c G U 9 I k F k Z G V k V G 9 E Y X R h T W 9 k Z W w i I F Z h b H V l P S J s M C I g L z 4 8 R W 5 0 c n k g V H l w Z T 0 i U m V j b 3 Z l c n l U Y X J n Z X R T a G V l d C I g V m F s d W U 9 I n N N Y X N 0 Z X I i I C 8 + P E V u d H J 5 I F R 5 c G U 9 I l J l Y 2 9 2 Z X J 5 V G F y Z 2 V 0 Q 2 9 s d W 1 u I i B W Y W x 1 Z T 0 i b D I 0 I i A v P j x F b n R y e S B U e X B l P S J S Z W N v d m V y e V R h c m d l d F J v d y I g V m F s d W U 9 I m w x I i A v P j x F b n R y e S B U e X B l P S J G a W x s T G F z d F V w Z G F 0 Z W Q i I F Z h b H V l P S J k M j A y M i 0 x M C 0 w M 1 Q x M D o z M j o 0 M C 4 1 N T I 5 N T A 3 W i I g L z 4 8 R W 5 0 c n k g V H l w Z T 0 i Q n V m Z m V y T m V 4 d F J l Z n J l c 2 g i I F Z h b H V l P S J s M S I g L z 4 8 R W 5 0 c n k g V H l w Z T 0 i U X V l c n l J R C I g V m F s d W U 9 I n M y Z j l m Z T Q 3 Z i 1 l N m I w L T Q z N z U t Y j g x Z C 1 j N m I 0 N j d h N j l i Y j Q i I C 8 + P E V u d H J 5 I F R 5 c G U 9 I k Z p b G x F c n J v c k N v Z G U i I F Z h b H V l P S J z V W 5 r b m 9 3 b i I g L z 4 8 R W 5 0 c n k g V H l w Z T 0 i R m l s b E N v d W 5 0 I i B W Y W x 1 Z T 0 i b D M i I C 8 + P E V u d H J 5 I F R 5 c G U 9 I k Z p b G x U Y X J n Z X Q i I F Z h b H V l P S J z U X V l c n l O Y X R p b 2 5 h b G l 0 e S I g L z 4 8 R W 5 0 c n k g V H l w Z T 0 i R m l s b E V y c m 9 y Q 2 9 1 b n Q i I F Z h b H V l P S J s M C I g L z 4 8 R W 5 0 c n k g V H l w Z T 0 i R m l s b F N 0 Y X R 1 c y I g V m F s d W U 9 I n N D b 2 1 w b G V 0 Z S I g L z 4 8 L 1 N 0 Y W J s Z U V u d H J p Z X M + P C 9 J d G V t P j x J d G V t P j x J d G V t T G 9 j Y X R p b 2 4 + P E l 0 Z W 1 U e X B l P k Z v c m 1 1 b G E 8 L 0 l 0 Z W 1 U e X B l P j x J d G V t U G F 0 a D 5 T Z W N 0 a W 9 u M S 9 R d W V y e U 5 h d G l v b m F s a X R 5 L 1 N v d X J j Z T w v S X R l b V B h d G g + P C 9 J d G V t T G 9 j Y X R p b 2 4 + P F N 0 Y W J s Z U V u d H J p Z X M g L z 4 8 L 0 l 0 Z W 0 + P E l 0 Z W 0 + P E l 0 Z W 1 M b 2 N h d G l v b j 4 8 S X R l b V R 5 c G U + R m 9 y b X V s Y T w v S X R l b V R 5 c G U + P E l 0 Z W 1 Q Y X R o P l N l Y 3 R p b 2 4 x L 1 F 1 Z X J 5 T 3 d u Z X J z a G l w 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l P d 2 5 l c n N o a X A v U 2 9 1 c m N l L n t P V 0 5 F U l N I S V A s M H 0 m c X V v d D t d L C Z x d W 9 0 O 0 N v b H V t b k N v d W 5 0 J n F 1 b 3 Q 7 O j E s J n F 1 b 3 Q 7 S 2 V 5 Q 2 9 s d W 1 u T m F t Z X M m c X V v d D s 6 W 1 0 s J n F 1 b 3 Q 7 Q 2 9 s d W 1 u S W R l b n R p d G l l c y Z x d W 9 0 O z p b J n F 1 b 3 Q 7 U 2 V j d G l v b j E v U X V l c n l P d 2 5 l c n N o a X A v U 2 9 1 c m N l L n t P V 0 5 F U l N I S V A s M H 0 m c X V v d D t d L C Z x d W 9 0 O 1 J l b G F 0 a W 9 u c 2 h p c E l u Z m 8 m c X V v d D s 6 W 1 1 9 I i A v P j x F b n R y e S B U e X B l P S J G a W x s Q 2 9 s d W 1 u V H l w Z X M i I F Z h b H V l P S J z Q m c 9 P S I g L z 4 8 R W 5 0 c n k g V H l w Z T 0 i R m l s b E N v b H V t b k 5 h b W V z I i B W Y W x 1 Z T 0 i c 1 s m c X V v d D t P V 0 5 F U l N I S V A m c X V v d D t d I i A v P j x F b n R y e S B U e X B l P S J G a W x s Z W R D b 2 1 w b G V 0 Z V J l c 3 V s d F R v V 2 9 y a 3 N o Z W V 0 I i B W Y W x 1 Z T 0 i b D E i I C 8 + P E V u d H J 5 I F R 5 c G U 9 I k F k Z G V k V G 9 E Y X R h T W 9 k Z W w i I F Z h b H V l P S J s M C I g L z 4 8 R W 5 0 c n k g V H l w Z T 0 i U m V j b 3 Z l c n l U Y X J n Z X R T a G V l d C I g V m F s d W U 9 I n N N Y X N 0 Z X I i I C 8 + P E V u d H J 5 I F R 5 c G U 9 I l J l Y 2 9 2 Z X J 5 V G F y Z 2 V 0 Q 2 9 s d W 1 u I i B W Y W x 1 Z T 0 i b D I 2 I i A v P j x F b n R y e S B U e X B l P S J S Z W N v d m V y e V R h c m d l d F J v d y I g V m F s d W U 9 I m w x I i A v P j x F b n R y e S B U e X B l P S J G a W x s T G F z d F V w Z G F 0 Z W Q i I F Z h b H V l P S J k M j A y M i 0 x M C 0 w M 1 Q x M D o z M j o 0 M C 4 0 N j k 5 N D k 2 W i I g L z 4 8 R W 5 0 c n k g V H l w Z T 0 i Q n V m Z m V y T m V 4 d F J l Z n J l c 2 g i I F Z h b H V l P S J s M S I g L z 4 8 R W 5 0 c n k g V H l w Z T 0 i U X V l c n l J R C I g V m F s d W U 9 I n N k M j E w Y z Q 2 Y y 1 k M T A w L T Q 0 M z Q t O T Z j Z i 1 j M W I x Z G Y 0 M D Y 4 Y T A i I C 8 + P E V u d H J 5 I F R 5 c G U 9 I k Z p b G x F c n J v c k N v Z G U i I F Z h b H V l P S J z V W 5 r b m 9 3 b i I g L z 4 8 R W 5 0 c n k g V H l w Z T 0 i R m l s b E N v d W 5 0 I i B W Y W x 1 Z T 0 i b D g i I C 8 + P E V u d H J 5 I F R 5 c G U 9 I k Z p b G x U Y X J n Z X Q i I F Z h b H V l P S J z U X V l c n l P d 2 5 l c n N o a X A i I C 8 + P E V u d H J 5 I F R 5 c G U 9 I k Z p b G x F c n J v c k N v d W 5 0 I i B W Y W x 1 Z T 0 i b D A i I C 8 + P E V u d H J 5 I F R 5 c G U 9 I k Z p b G x T d G F 0 d X M i I F Z h b H V l P S J z Q 2 9 t c G x l d G U i I C 8 + P C 9 T d G F i b G V F b n R y a W V z P j w v S X R l b T 4 8 S X R l b T 4 8 S X R l b U x v Y 2 F 0 a W 9 u P j x J d G V t V H l w Z T 5 G b 3 J t d W x h P C 9 J d G V t V H l w Z T 4 8 S X R l b V B h d G g + U 2 V j d G l v b j E v U X V l c n l P d 2 5 l c n N o a X A v U 2 9 1 c m N l P C 9 J d G V t U G F 0 a D 4 8 L 0 l 0 Z W 1 M b 2 N h d G l v b j 4 8 U 3 R h Y m x l R W 5 0 c m l l c y A v P j w v S X R l b T 4 8 S X R l b T 4 8 S X R l b U x v Y 2 F 0 a W 9 u P j x J d G V t V H l w Z T 5 G b 3 J t d W x h P C 9 J d G V t V H l w Z T 4 8 S X R l b V B h d G g + U 2 V j d G l v b j E v U X V l c n l H d W F y Y W 5 0 b 3 J S Z W x h d G l v b n N o a X B Q Z X J z b 2 5 h b 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M Y X N 0 V X B k Y X R l Z C I g V m F s d W U 9 I m Q y M D I y L T E w L T A z V D E w O j M y O j Q w L j Q w M z k 1 N T B a I i A v P j x F b n R y e S B U e X B l P S J G a W x s Q 2 9 s d W 1 u T m F t Z X M i I F Z h b H V l P S J z W y Z x d W 9 0 O 0 d V Q V J B T l R P U l 9 S R U x B V E l P T l N I S V B f U E V S U 0 9 O Q U w m c X V v d D t d I i A v P j x F b n R y e S B U e X B l P S J G a W x s Q 2 9 s d W 1 u V H l w Z X M i I F Z h b H V l P S J z Q m c 9 P S I g L z 4 8 R W 5 0 c n k g V H l w Z T 0 i U m V s Y X R p b 2 5 z a G l w S W 5 m b 0 N v b n R h a W 5 l c i I g V m F s d W U 9 I n N 7 J n F 1 b 3 Q 7 Y 2 9 s d W 1 u Q 2 9 1 b n Q m c X V v d D s 6 M S w m c X V v d D t r Z X l D b 2 x 1 b W 5 O Y W 1 l c y Z x d W 9 0 O z p b X S w m c X V v d D t x d W V y e V J l b G F 0 a W 9 u c 2 h p c H M m c X V v d D s 6 W 1 0 s J n F 1 b 3 Q 7 Y 2 9 s d W 1 u S W R l b n R p d G l l c y Z x d W 9 0 O z p b J n F 1 b 3 Q 7 U 2 V j d G l v b j E v U X V l c n l H d W F y Y W 5 0 b 3 J S Z W x h d G l v b n N o a X B Q Z X J z b 2 5 h b C 9 T b 3 V y Y 2 U u e 0 d V Q V J B T l R P U l 9 S R U x B V E l P T l N I S V B f U E V S U 0 9 O Q U w s M H 0 m c X V v d D t d L C Z x d W 9 0 O 0 N v b H V t b k N v d W 5 0 J n F 1 b 3 Q 7 O j E s J n F 1 b 3 Q 7 S 2 V 5 Q 2 9 s d W 1 u T m F t Z X M m c X V v d D s 6 W 1 0 s J n F 1 b 3 Q 7 Q 2 9 s d W 1 u S W R l b n R p d G l l c y Z x d W 9 0 O z p b J n F 1 b 3 Q 7 U 2 V j d G l v b j E v U X V l c n l H d W F y Y W 5 0 b 3 J S Z W x h d G l v b n N o a X B Q Z X J z b 2 5 h b C 9 T b 3 V y Y 2 U u e 0 d V Q V J B T l R P U l 9 S R U x B V E l P T l N I S V B f U E V S U 0 9 O Q U w s M H 0 m c X V v d D t d L C Z x d W 9 0 O 1 J l b G F 0 a W 9 u c 2 h p c E l u Z m 8 m c X V v d D s 6 W 1 1 9 I i A v P j x F b n R y e S B U e X B l P S J G a W x s Z W R D b 2 1 w b G V 0 Z V J l c 3 V s d F R v V 2 9 y a 3 N o Z W V 0 I i B W Y W x 1 Z T 0 i b D E i I C 8 + P E V u d H J 5 I F R 5 c G U 9 I k F k Z G V k V G 9 E Y X R h T W 9 k Z W w i I F Z h b H V l P S J s M C I g L z 4 8 R W 5 0 c n k g V H l w Z T 0 i U m V j b 3 Z l c n l U Y X J n Z X R T a G V l d C I g V m F s d W U 9 I n N N Y X N 0 Z X I i I C 8 + P E V u d H J 5 I F R 5 c G U 9 I l J l Y 2 9 2 Z X J 5 V G F y Z 2 V 0 Q 2 9 s d W 1 u I i B W Y W x 1 Z T 0 i b D I 4 I i A v P j x F b n R y e S B U e X B l P S J S Z W N v d m V y e V R h c m d l d F J v d y I g V m F s d W U 9 I m w x I i A v P j x F b n R y e S B U e X B l P S J C d W Z m Z X J O Z X h 0 U m V m c m V z a C I g V m F s d W U 9 I m w x I i A v P j x F b n R y e S B U e X B l P S J R d W V y e U l E I i B W Y W x 1 Z T 0 i c 2 I 0 O G U w Z m Q 3 L W Q w M j Q t N G R h O S 0 5 O G Q 5 L W R m Y m U 1 Y T U 1 N D l k M i I g L z 4 8 R W 5 0 c n k g V H l w Z T 0 i R m l s b E V y c m 9 y Q 2 9 k Z S I g V m F s d W U 9 I n N V b m t u b 3 d u I i A v P j x F b n R y e S B U e X B l P S J G a W x s Q 2 9 1 b n Q i I F Z h b H V l P S J s M T M i I C 8 + P E V u d H J 5 I F R 5 c G U 9 I k Z p b G x U Y X J n Z X Q i I F Z h b H V l P S J z U X V l c n l H d W F y Y W 5 0 b 3 J S Z W x h d G l v b n N o a X B Q Z X J z b 2 5 h b C I g L z 4 8 R W 5 0 c n k g V H l w Z T 0 i R m l s b E V y c m 9 y Q 2 9 1 b n Q i I F Z h b H V l P S J s M C I g L z 4 8 R W 5 0 c n k g V H l w Z T 0 i R m l s b F N 0 Y X R 1 c y I g V m F s d W U 9 I n N D b 2 1 w b G V 0 Z S I g L z 4 8 L 1 N 0 Y W J s Z U V u d H J p Z X M + P C 9 J d G V t P j x J d G V t P j x J d G V t T G 9 j Y X R p b 2 4 + P E l 0 Z W 1 U e X B l P k Z v c m 1 1 b G E 8 L 0 l 0 Z W 1 U e X B l P j x J d G V t U G F 0 a D 5 T Z W N 0 a W 9 u M S 9 R d W V y e U d 1 Y X J h b n R v c l J l b G F 0 a W 9 u c 2 h p c F B l c n N v b m F s L 1 N v d X J j Z T w v S X R l b V B h d G g + P C 9 J d G V t T G 9 j Y X R p b 2 4 + P F N 0 Y W J s Z U V u d H J p Z X M g L z 4 8 L 0 l 0 Z W 0 + P E l 0 Z W 0 + P E l 0 Z W 1 M b 2 N h d G l v b j 4 8 S X R l b V R 5 c G U + R m 9 y b X V s Y T w v S X R l b V R 5 c G U + P E l 0 Z W 1 Q Y X R o P l N l Y 3 R p b 2 4 x L 1 F 1 Z X J 5 R 2 V u Z G V y 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l H Z W 5 k Z X I v U 2 9 1 c m N l L n t H R U 5 E R V I s M H 0 m c X V v d D t d L C Z x d W 9 0 O 0 N v b H V t b k N v d W 5 0 J n F 1 b 3 Q 7 O j E s J n F 1 b 3 Q 7 S 2 V 5 Q 2 9 s d W 1 u T m F t Z X M m c X V v d D s 6 W 1 0 s J n F 1 b 3 Q 7 Q 2 9 s d W 1 u S W R l b n R p d G l l c y Z x d W 9 0 O z p b J n F 1 b 3 Q 7 U 2 V j d G l v b j E v U X V l c n l H Z W 5 k Z X I v U 2 9 1 c m N l L n t H R U 5 E R V I s M H 0 m c X V v d D t d L C Z x d W 9 0 O 1 J l b G F 0 a W 9 u c 2 h p c E l u Z m 8 m c X V v d D s 6 W 1 1 9 I i A v P j x F b n R y e S B U e X B l P S J G a W x s Q 2 9 s d W 1 u V H l w Z X M i I F Z h b H V l P S J z Q m c 9 P S I g L z 4 8 R W 5 0 c n k g V H l w Z T 0 i R m l s b E N v b H V t b k 5 h b W V z I i B W Y W x 1 Z T 0 i c 1 s m c X V v d D t H R U 5 E R V I m c X V v d D t d I i A v P j x F b n R y e S B U e X B l P S J G a W x s Z W R D b 2 1 w b G V 0 Z V J l c 3 V s d F R v V 2 9 y a 3 N o Z W V 0 I i B W Y W x 1 Z T 0 i b D E i I C 8 + P E V u d H J 5 I F R 5 c G U 9 I k F k Z G V k V G 9 E Y X R h T W 9 k Z W w i I F Z h b H V l P S J s M C I g L z 4 8 R W 5 0 c n k g V H l w Z T 0 i U m V j b 3 Z l c n l U Y X J n Z X R T a G V l d C I g V m F s d W U 9 I n N N Y X N 0 Z X I i I C 8 + P E V u d H J 5 I F R 5 c G U 9 I l J l Y 2 9 2 Z X J 5 V G F y Z 2 V 0 Q 2 9 s d W 1 u I i B W Y W x 1 Z T 0 i b D M w I i A v P j x F b n R y e S B U e X B l P S J S Z W N v d m V y e V R h c m d l d F J v d y I g V m F s d W U 9 I m w x I i A v P j x F b n R y e S B U e X B l P S J G a W x s T G F z d F V w Z G F 0 Z W Q i I F Z h b H V l P S J k M j A y M i 0 x M C 0 w M 1 Q x M D o z M j o 0 M C 4 z M D I 5 O D A 1 W i I g L z 4 8 R W 5 0 c n k g V H l w Z T 0 i Q n V m Z m V y T m V 4 d F J l Z n J l c 2 g i I F Z h b H V l P S J s M S I g L z 4 8 R W 5 0 c n k g V H l w Z T 0 i U X V l c n l J R C I g V m F s d W U 9 I n M 2 O W V k Y j I 5 O C 0 z Z j g z L T R m M j U t O G Z i Z i 1 j Y m F l Y m M z Y 2 Q 1 Z j k i I C 8 + P E V u d H J 5 I F R 5 c G U 9 I k Z p b G x F c n J v c k N v Z G U i I F Z h b H V l P S J z V W 5 r b m 9 3 b i I g L z 4 8 R W 5 0 c n k g V H l w Z T 0 i R m l s b E N v d W 5 0 I i B W Y W x 1 Z T 0 i b D I i I C 8 + P E V u d H J 5 I F R 5 c G U 9 I k Z p b G x U Y X J n Z X Q i I F Z h b H V l P S J z U X V l c n l H Z W 5 k Z X I i I C 8 + P E V u d H J 5 I F R 5 c G U 9 I k Z p b G x F c n J v c k N v d W 5 0 I i B W Y W x 1 Z T 0 i b D A i I C 8 + P E V u d H J 5 I F R 5 c G U 9 I k Z p b G x T d G F 0 d X M i I F Z h b H V l P S J z Q 2 9 t c G x l d G U i I C 8 + P C 9 T d G F i b G V F b n R y a W V z P j w v S X R l b T 4 8 S X R l b T 4 8 S X R l b U x v Y 2 F 0 a W 9 u P j x J d G V t V H l w Z T 5 G b 3 J t d W x h P C 9 J d G V t V H l w Z T 4 8 S X R l b V B h d G g + U 2 V j d G l v b j E v U X V l c n l H Z W 5 k Z X I v U 2 9 1 c m N l P C 9 J d G V t U G F 0 a D 4 8 L 0 l 0 Z W 1 M b 2 N h d G l v b j 4 8 U 3 R h Y m x l R W 5 0 c m l l c y A v P j w v S X R l b T 4 8 S X R l b T 4 8 S X R l b U x v Y 2 F 0 a W 9 u P j x J d G V t V H l w Z T 5 G b 3 J t d W x h P C 9 J d G V t V H l w Z T 4 8 S X R l b V B h d G g + U 2 V j d G l v b j E v U X V l c n l D d X N 0 b 2 1 l c k 1 v Z G V s U G V y c 2 9 u Y W w 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S Z W x h d G l v b n N o a X B J b m Z v Q 2 9 u d G F p b m V y I i B W Y W x 1 Z T 0 i c 3 s m c X V v d D t j b 2 x 1 b W 5 D b 3 V u d C Z x d W 9 0 O z o x L C Z x d W 9 0 O 2 t l e U N v b H V t b k 5 h b W V z J n F 1 b 3 Q 7 O l t d L C Z x d W 9 0 O 3 F 1 Z X J 5 U m V s Y X R p b 2 5 z a G l w c y Z x d W 9 0 O z p b X S w m c X V v d D t j b 2 x 1 b W 5 J Z G V u d G l 0 a W V z J n F 1 b 3 Q 7 O l s m c X V v d D t T Z W N 0 a W 9 u M S 9 R d W V y e U N 1 c 3 R v b W V y T W 9 k Z W x Q Z X J z b 2 5 h b C 9 T b 3 V y Y 2 U u e 0 N V U 1 R P T U V S I E 1 P R E V M I F B F U l N P T k F M L D B 9 J n F 1 b 3 Q 7 X S w m c X V v d D t D b 2 x 1 b W 5 D b 3 V u d C Z x d W 9 0 O z o x L C Z x d W 9 0 O 0 t l e U N v b H V t b k 5 h b W V z J n F 1 b 3 Q 7 O l t d L C Z x d W 9 0 O 0 N v b H V t b k l k Z W 5 0 a X R p Z X M m c X V v d D s 6 W y Z x d W 9 0 O 1 N l Y 3 R p b 2 4 x L 1 F 1 Z X J 5 Q 3 V z d G 9 t Z X J N b 2 R l b F B l c n N v b m F s L 1 N v d X J j Z S 5 7 Q 1 V T V E 9 N R V I g T U 9 E R U w g U E V S U 0 9 O Q U w s M H 0 m c X V v d D t d L C Z x d W 9 0 O 1 J l b G F 0 a W 9 u c 2 h p c E l u Z m 8 m c X V v d D s 6 W 1 1 9 I i A v P j x F b n R y e S B U e X B l P S J G a W x s Q 2 9 s d W 1 u V H l w Z X M i I F Z h b H V l P S J z Q m c 9 P S I g L z 4 8 R W 5 0 c n k g V H l w Z T 0 i R m l s b E N v b H V t b k 5 h b W V z I i B W Y W x 1 Z T 0 i c 1 s m c X V v d D t D V V N U T 0 1 F U i B N T 0 R F T C B Q R V J T T 0 5 B T C Z x d W 9 0 O 1 0 i I C 8 + P E V u d H J 5 I F R 5 c G U 9 I k Z p b G x l Z E N v b X B s Z X R l U m V z d W x 0 V G 9 X b 3 J r c 2 h l Z X Q i I F Z h b H V l P S J s M S I g L z 4 8 R W 5 0 c n k g V H l w Z T 0 i Q W R k Z W R U b 0 R h d G F N b 2 R l b C I g V m F s d W U 9 I m w w I i A v P j x F b n R y e S B U e X B l P S J S Z W N v d m V y e V R h c m d l d F N o Z W V 0 I i B W Y W x 1 Z T 0 i c 0 1 h c 3 R l c i I g L z 4 8 R W 5 0 c n k g V H l w Z T 0 i U m V j b 3 Z l c n l U Y X J n Z X R D b 2 x 1 b W 4 i I F Z h b H V l P S J s M z I i I C 8 + P E V u d H J 5 I F R 5 c G U 9 I l J l Y 2 9 2 Z X J 5 V G F y Z 2 V 0 U m 9 3 I i B W Y W x 1 Z T 0 i b D E i I C 8 + P E V u d H J 5 I F R 5 c G U 9 I k Z p b G x M Y X N 0 V X B k Y X R l Z C I g V m F s d W U 9 I m Q y M D I y L T E w L T A z V D E w O j M y O j Q w L j I z N j k 4 M D J a I i A v P j x F b n R y e S B U e X B l P S J C d W Z m Z X J O Z X h 0 U m V m c m V z a C I g V m F s d W U 9 I m w x I i A v P j x F b n R y e S B U e X B l P S J R d W V y e U l E I i B W Y W x 1 Z T 0 i c z V m Z W J h Z j N i L T R h N D I t N G Q z Y S 0 4 Z T I 3 L T k z M z Q 2 M G F i Y 2 M 1 O C I g L z 4 8 R W 5 0 c n k g V H l w Z T 0 i R m l s b E V y c m 9 y Q 2 9 k Z S I g V m F s d W U 9 I n N V b m t u b 3 d u I i A v P j x F b n R y e S B U e X B l P S J G a W x s Q 2 9 1 b n Q i I F Z h b H V l P S J s N C I g L z 4 8 R W 5 0 c n k g V H l w Z T 0 i R m l s b F R h c m d l d C I g V m F s d W U 9 I n N R d W V y e U N 1 c 3 R v b W V y T W 9 k Z W x Q Z X J z b 2 5 h b C I g L z 4 8 R W 5 0 c n k g V H l w Z T 0 i R m l s b E V y c m 9 y Q 2 9 1 b n Q i I F Z h b H V l P S J s M C I g L z 4 8 R W 5 0 c n k g V H l w Z T 0 i R m l s b F N 0 Y X R 1 c y I g V m F s d W U 9 I n N D b 2 1 w b G V 0 Z S I g L z 4 8 L 1 N 0 Y W J s Z U V u d H J p Z X M + P C 9 J d G V t P j x J d G V t P j x J d G V t T G 9 j Y X R p b 2 4 + P E l 0 Z W 1 U e X B l P k Z v c m 1 1 b G E 8 L 0 l 0 Z W 1 U e X B l P j x J d G V t U G F 0 a D 5 T Z W N 0 a W 9 u M S 9 R d W V y e U N 1 c 3 R v b W V y T W 9 k Z W x Q Z X J z b 2 5 h b C 9 T b 3 V y Y 2 U 8 L 0 l 0 Z W 1 Q Y X R o P j w v S X R l b U x v Y 2 F 0 a W 9 u P j x T d G F i b G V F b n R y a W V z I C 8 + P C 9 J d G V t P j x J d G V t P j x J d G V t T G 9 j Y X R p b 2 4 + P E l 0 Z W 1 U e X B l P k Z v c m 1 1 b G E 8 L 0 l 0 Z W 1 U e X B l P j x J d G V t U G F 0 a D 5 T Z W N 0 a W 9 u M S 9 R d W V y e U d 1 Y X J h b n R v c l J l b G F 0 a W 9 u c 2 h p c E N v b X B h b n k 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T G F z d F V w Z G F 0 Z W Q i I F Z h b H V l P S J k M j A y M i 0 x M C 0 w M 1 Q x M D o z M j o 0 M C 4 x M z c w M D k z W i I g L z 4 8 R W 5 0 c n k g V H l w Z T 0 i R m l s b E N v b H V t b k 5 h b W V z I i B W Y W x 1 Z T 0 i c 1 s m c X V v d D t H V U F S Q U 5 U T 1 J f U k V M Q V R J T 0 5 T S E l Q X 0 N P T V B B T l k m c X V v d D t d I i A v P j x F b n R y e S B U e X B l P S J G a W x s Q 2 9 s d W 1 u V H l w Z X M i I F Z h b H V l P S J z Q m c 9 P S I g L z 4 8 R W 5 0 c n k g V H l w Z T 0 i U m V s Y X R p b 2 5 z a G l w S W 5 m b 0 N v b n R h a W 5 l c i I g V m F s d W U 9 I n N 7 J n F 1 b 3 Q 7 Y 2 9 s d W 1 u Q 2 9 1 b n Q m c X V v d D s 6 M S w m c X V v d D t r Z X l D b 2 x 1 b W 5 O Y W 1 l c y Z x d W 9 0 O z p b X S w m c X V v d D t x d W V y e V J l b G F 0 a W 9 u c 2 h p c H M m c X V v d D s 6 W 1 0 s J n F 1 b 3 Q 7 Y 2 9 s d W 1 u S W R l b n R p d G l l c y Z x d W 9 0 O z p b J n F 1 b 3 Q 7 U 2 V j d G l v b j E v U X V l c n l H d W F y Y W 5 0 b 3 J S Z W x h d G l v b n N o a X B D b 2 1 w Y W 5 5 L 1 N v d X J j Z S 5 7 R 1 V B U k F O V E 9 S X 1 J F T E F U S U 9 O U 0 h J U F 9 D T 0 1 Q Q U 5 Z L D B 9 J n F 1 b 3 Q 7 X S w m c X V v d D t D b 2 x 1 b W 5 D b 3 V u d C Z x d W 9 0 O z o x L C Z x d W 9 0 O 0 t l e U N v b H V t b k 5 h b W V z J n F 1 b 3 Q 7 O l t d L C Z x d W 9 0 O 0 N v b H V t b k l k Z W 5 0 a X R p Z X M m c X V v d D s 6 W y Z x d W 9 0 O 1 N l Y 3 R p b 2 4 x L 1 F 1 Z X J 5 R 3 V h c m F u d G 9 y U m V s Y X R p b 2 5 z a G l w Q 2 9 t c G F u e S 9 T b 3 V y Y 2 U u e 0 d V Q V J B T l R P U l 9 S R U x B V E l P T l N I S V B f Q 0 9 N U E F O W S w w f S Z x d W 9 0 O 1 0 s J n F 1 b 3 Q 7 U m V s Y X R p b 2 5 z a G l w S W 5 m b y Z x d W 9 0 O z p b X X 0 i I C 8 + P E V u d H J 5 I F R 5 c G U 9 I k Z p b G x l Z E N v b X B s Z X R l U m V z d W x 0 V G 9 X b 3 J r c 2 h l Z X Q i I F Z h b H V l P S J s M S I g L z 4 8 R W 5 0 c n k g V H l w Z T 0 i Q W R k Z W R U b 0 R h d G F N b 2 R l b C I g V m F s d W U 9 I m w w I i A v P j x F b n R y e S B U e X B l P S J S Z W N v d m V y e V R h c m d l d F N o Z W V 0 I i B W Y W x 1 Z T 0 i c 0 1 h c 3 R l c i I g L z 4 8 R W 5 0 c n k g V H l w Z T 0 i U m V j b 3 Z l c n l U Y X J n Z X R D b 2 x 1 b W 4 i I F Z h b H V l P S J s M z Q i I C 8 + P E V u d H J 5 I F R 5 c G U 9 I l J l Y 2 9 2 Z X J 5 V G F y Z 2 V 0 U m 9 3 I i B W Y W x 1 Z T 0 i b D E i I C 8 + P E V u d H J 5 I F R 5 c G U 9 I k J 1 Z m Z l c k 5 l e H R S Z W Z y Z X N o I i B W Y W x 1 Z T 0 i b D E i I C 8 + P E V u d H J 5 I F R 5 c G U 9 I l F 1 Z X J 5 S U Q i I F Z h b H V l P S J z N D N l N j V m O D g t N T Y 0 O C 0 0 N z R h L T l i O D Q t N j c y Z T J h N j k x M z I y I i A v P j x F b n R y e S B U e X B l P S J G a W x s R X J y b 3 J D b 2 R l I i B W Y W x 1 Z T 0 i c 1 V u a 2 5 v d 2 4 i I C 8 + P E V u d H J 5 I F R 5 c G U 9 I k Z p b G x D b 3 V u d C I g V m F s d W U 9 I m w 2 I i A v P j x F b n R y e S B U e X B l P S J G a W x s V G F y Z 2 V 0 I i B W Y W x 1 Z T 0 i c 1 F 1 Z X J 5 R 3 V h c m F u d G 9 y U m V s Y X R p b 2 5 z a G l w Q 2 9 t c G F u e S I g L z 4 8 R W 5 0 c n k g V H l w Z T 0 i R m l s b E V y c m 9 y Q 2 9 1 b n Q i I F Z h b H V l P S J s M C I g L z 4 8 R W 5 0 c n k g V H l w Z T 0 i R m l s b F N 0 Y X R 1 c y I g V m F s d W U 9 I n N D b 2 1 w b G V 0 Z S I g L z 4 8 L 1 N 0 Y W J s Z U V u d H J p Z X M + P C 9 J d G V t P j x J d G V t P j x J d G V t T G 9 j Y X R p b 2 4 + P E l 0 Z W 1 U e X B l P k Z v c m 1 1 b G E 8 L 0 l 0 Z W 1 U e X B l P j x J d G V t U G F 0 a D 5 T Z W N 0 a W 9 u M S 9 R d W V y e U d 1 Y X J h b n R v c l J l b G F 0 a W 9 u c 2 h p c E N v b X B h b n k v U 2 9 1 c m N l P C 9 J d G V t U G F 0 a D 4 8 L 0 l 0 Z W 1 M b 2 N h d G l v b j 4 8 U 3 R h Y m x l R W 5 0 c m l l c y A v P j w v S X R l b T 4 8 S X R l b T 4 8 S X R l b U x v Y 2 F 0 a W 9 u P j x J d G V t V H l w Z T 5 G b 3 J t d W x h P C 9 J d G V t V H l w Z T 4 8 S X R l b V B h d G g + U 2 V j d G l v b j E v U X V l c n l D d X N 0 b 2 1 l c k 1 v Z G V s Q 2 9 t c G F u e 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l J l b G F 0 a W 9 u c 2 h p c E l u Z m 9 D b 2 5 0 Y W l u Z X I i I F Z h b H V l P S J z e y Z x d W 9 0 O 2 N v b H V t b k N v d W 5 0 J n F 1 b 3 Q 7 O j E s J n F 1 b 3 Q 7 a 2 V 5 Q 2 9 s d W 1 u T m F t Z X M m c X V v d D s 6 W 1 0 s J n F 1 b 3 Q 7 c X V l c n l S Z W x h d G l v b n N o a X B z J n F 1 b 3 Q 7 O l t d L C Z x d W 9 0 O 2 N v b H V t b k l k Z W 5 0 a X R p Z X M m c X V v d D s 6 W y Z x d W 9 0 O 1 N l Y 3 R p b 2 4 x L 1 F 1 Z X J 5 Q 3 V z d G 9 t Z X J N b 2 R l b E N v b X B h b n k v U 2 9 1 c m N l L n t D V V N U T 0 1 F U i B N T 0 R F T C B D T 0 1 Q Q U 5 Z L D B 9 J n F 1 b 3 Q 7 X S w m c X V v d D t D b 2 x 1 b W 5 D b 3 V u d C Z x d W 9 0 O z o x L C Z x d W 9 0 O 0 t l e U N v b H V t b k 5 h b W V z J n F 1 b 3 Q 7 O l t d L C Z x d W 9 0 O 0 N v b H V t b k l k Z W 5 0 a X R p Z X M m c X V v d D s 6 W y Z x d W 9 0 O 1 N l Y 3 R p b 2 4 x L 1 F 1 Z X J 5 Q 3 V z d G 9 t Z X J N b 2 R l b E N v b X B h b n k v U 2 9 1 c m N l L n t D V V N U T 0 1 F U i B N T 0 R F T C B D T 0 1 Q Q U 5 Z L D B 9 J n F 1 b 3 Q 7 X S w m c X V v d D t S Z W x h d G l v b n N o a X B J b m Z v J n F 1 b 3 Q 7 O l t d f S I g L z 4 8 R W 5 0 c n k g V H l w Z T 0 i R m l s b E N v b H V t b l R 5 c G V z I i B W Y W x 1 Z T 0 i c 0 J n P T 0 i I C 8 + P E V u d H J 5 I F R 5 c G U 9 I k Z p b G x D b 2 x 1 b W 5 O Y W 1 l c y I g V m F s d W U 9 I n N b J n F 1 b 3 Q 7 Q 1 V T V E 9 N R V I g T U 9 E R U w g Q 0 9 N U E F O W S Z x d W 9 0 O 1 0 i I C 8 + P E V u d H J 5 I F R 5 c G U 9 I k Z p b G x l Z E N v b X B s Z X R l U m V z d W x 0 V G 9 X b 3 J r c 2 h l Z X Q i I F Z h b H V l P S J s M S I g L z 4 8 R W 5 0 c n k g V H l w Z T 0 i Q W R k Z W R U b 0 R h d G F N b 2 R l b C I g V m F s d W U 9 I m w w I i A v P j x F b n R y e S B U e X B l P S J S Z W N v d m V y e V R h c m d l d F N o Z W V 0 I i B W Y W x 1 Z T 0 i c 0 1 h c 3 R l c i I g L z 4 8 R W 5 0 c n k g V H l w Z T 0 i U m V j b 3 Z l c n l U Y X J n Z X R D b 2 x 1 b W 4 i I F Z h b H V l P S J s M z Y i I C 8 + P E V u d H J 5 I F R 5 c G U 9 I l J l Y 2 9 2 Z X J 5 V G F y Z 2 V 0 U m 9 3 I i B W Y W x 1 Z T 0 i b D E i I C 8 + P E V u d H J 5 I F R 5 c G U 9 I k 5 h b W V V c G R h d G V k Q W Z 0 Z X J G a W x s I i B W Y W x 1 Z T 0 i b D A i I C 8 + P E V u d H J 5 I F R 5 c G U 9 I k Z p b G x M Y X N 0 V X B k Y X R l Z C I g V m F s d W U 9 I m Q y M D I y L T E w L T A z V D E w O j M y O j Q w L j A 1 M z A w N z R a I i A v P j x F b n R y e S B U e X B l P S J C d W Z m Z X J O Z X h 0 U m V m c m V z a C I g V m F s d W U 9 I m w x I i A v P j x F b n R y e S B U e X B l P S J G a W x s V G F y Z 2 V 0 T m F t Z U N 1 c 3 R v b W l 6 Z W Q i I F Z h b H V l P S J s M S I g L z 4 8 R W 5 0 c n k g V H l w Z T 0 i U X V l c n l J R C I g V m F s d W U 9 I n N l N j h j N D F j N y 0 x Z W U w L T Q 1 Z j g t O D Z j O C 1 k Y m Y 0 Z D M 1 Y T U 4 N T I i I C 8 + P E V u d H J 5 I F R 5 c G U 9 I k Z p b G x F c n J v c k N v Z G U i I F Z h b H V l P S J z V W 5 r b m 9 3 b i I g L z 4 8 R W 5 0 c n k g V H l w Z T 0 i R m l s b E N v d W 5 0 I i B W Y W x 1 Z T 0 i b D I i I C 8 + P E V u d H J 5 I F R 5 c G U 9 I k Z p b G x U Y X J n Z X Q i I F Z h b H V l P S J z U X V l c n l D d X N 0 b 2 1 l c k 1 v Z G V s Q 2 9 t c G F u e S I g L z 4 8 R W 5 0 c n k g V H l w Z T 0 i R m l s b E V y c m 9 y Q 2 9 1 b n Q i I F Z h b H V l P S J s M C I g L z 4 8 R W 5 0 c n k g V H l w Z T 0 i R m l s b F N 0 Y X R 1 c y I g V m F s d W U 9 I n N D b 2 1 w b G V 0 Z S I g L z 4 8 L 1 N 0 Y W J s Z U V u d H J p Z X M + P C 9 J d G V t P j x J d G V t P j x J d G V t T G 9 j Y X R p b 2 4 + P E l 0 Z W 1 U e X B l P k Z v c m 1 1 b G E 8 L 0 l 0 Z W 1 U e X B l P j x J d G V t U G F 0 a D 5 T Z W N 0 a W 9 u M S 9 R d W V y e U N 1 c 3 R v b W V y T W 9 k Z W x D b 2 1 w Y W 5 5 L 1 N v d X J j Z T w v S X R l b V B h d G g + P C 9 J d G V t T G 9 j Y X R p b 2 4 + P F N 0 Y W J s Z U V u d H J p Z X M g L z 4 8 L 0 l 0 Z W 0 + P E l 0 Z W 0 + P E l 0 Z W 1 M b 2 N h d G l v b j 4 8 S X R l b V R 5 c G U + R m 9 y b X V s Y T w v S X R l b V R 5 c G U + P E l 0 Z W 1 Q Y X R o P l N l Y 3 R p b 2 4 x L 1 F 1 Z X J 5 Q 2 9 t c G F u e V R 5 c G 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S Z W x h d G l v b n N o a X B J b m Z v Q 2 9 u d G F p b m V y I i B W Y W x 1 Z T 0 i c 3 s m c X V v d D t j b 2 x 1 b W 5 D b 3 V u d C Z x d W 9 0 O z o x L C Z x d W 9 0 O 2 t l e U N v b H V t b k 5 h b W V z J n F 1 b 3 Q 7 O l t d L C Z x d W 9 0 O 3 F 1 Z X J 5 U m V s Y X R p b 2 5 z a G l w c y Z x d W 9 0 O z p b X S w m c X V v d D t j b 2 x 1 b W 5 J Z G V u d G l 0 a W V z J n F 1 b 3 Q 7 O l s m c X V v d D t T Z W N 0 a W 9 u M S 9 R d W V y e U N v b X B h b n l U e X B l L 1 N v d X J j Z S 5 7 Q 0 9 N U E F O W S B U W V B F L D B 9 J n F 1 b 3 Q 7 X S w m c X V v d D t D b 2 x 1 b W 5 D b 3 V u d C Z x d W 9 0 O z o x L C Z x d W 9 0 O 0 t l e U N v b H V t b k 5 h b W V z J n F 1 b 3 Q 7 O l t d L C Z x d W 9 0 O 0 N v b H V t b k l k Z W 5 0 a X R p Z X M m c X V v d D s 6 W y Z x d W 9 0 O 1 N l Y 3 R p b 2 4 x L 1 F 1 Z X J 5 Q 2 9 t c G F u e V R 5 c G U v U 2 9 1 c m N l L n t D T 0 1 Q Q U 5 Z I F R Z U E U s M H 0 m c X V v d D t d L C Z x d W 9 0 O 1 J l b G F 0 a W 9 u c 2 h p c E l u Z m 8 m c X V v d D s 6 W 1 1 9 I i A v P j x F b n R y e S B U e X B l P S J G a W x s Q 2 9 s d W 1 u V H l w Z X M i I F Z h b H V l P S J z Q m c 9 P S I g L z 4 8 R W 5 0 c n k g V H l w Z T 0 i R m l s b E N v b H V t b k 5 h b W V z I i B W Y W x 1 Z T 0 i c 1 s m c X V v d D t D T 0 1 Q Q U 5 Z I F R Z U E U m c X V v d D t d I i A v P j x F b n R y e S B U e X B l P S J G a W x s Z W R D b 2 1 w b G V 0 Z V J l c 3 V s d F R v V 2 9 y a 3 N o Z W V 0 I i B W Y W x 1 Z T 0 i b D E i I C 8 + P E V u d H J 5 I F R 5 c G U 9 I k F k Z G V k V G 9 E Y X R h T W 9 k Z W w i I F Z h b H V l P S J s M C I g L z 4 8 R W 5 0 c n k g V H l w Z T 0 i U m V j b 3 Z l c n l U Y X J n Z X R T a G V l d C I g V m F s d W U 9 I n N N Y X N 0 Z X I i I C 8 + P E V u d H J 5 I F R 5 c G U 9 I l J l Y 2 9 2 Z X J 5 V G F y Z 2 V 0 Q 2 9 s d W 1 u I i B W Y W x 1 Z T 0 i b D M 4 I i A v P j x F b n R y e S B U e X B l P S J S Z W N v d m V y e V R h c m d l d F J v d y I g V m F s d W U 9 I m w x I i A v P j x F b n R y e S B U e X B l P S J G a W x s T G F z d F V w Z G F 0 Z W Q i I F Z h b H V l P S J k M j A y M i 0 x M C 0 w M 1 Q x M D o z M j o z O S 4 5 N T M z M j g 4 W i I g L z 4 8 R W 5 0 c n k g V H l w Z T 0 i Q n V m Z m V y T m V 4 d F J l Z n J l c 2 g i I F Z h b H V l P S J s M S I g L z 4 8 R W 5 0 c n k g V H l w Z T 0 i U X V l c n l J R C I g V m F s d W U 9 I n M 0 N T k z Y z F h N y 1 m Y W R h L T Q 1 Z D U t Y j Q 1 Y S 0 y M z h j M T I z Z j J j M T I i I C 8 + P E V u d H J 5 I F R 5 c G U 9 I k Z p b G x F c n J v c k N v Z G U i I F Z h b H V l P S J z V W 5 r b m 9 3 b i I g L z 4 8 R W 5 0 c n k g V H l w Z T 0 i R m l s b E N v d W 5 0 I i B W Y W x 1 Z T 0 i b D U i I C 8 + P E V u d H J 5 I F R 5 c G U 9 I k Z p b G x U Y X J n Z X Q i I F Z h b H V l P S J z U X V l c n l D b 2 1 w Y W 5 5 V H l w Z S I g L z 4 8 R W 5 0 c n k g V H l w Z T 0 i R m l s b E V y c m 9 y Q 2 9 1 b n Q i I F Z h b H V l P S J s M C I g L z 4 8 R W 5 0 c n k g V H l w Z T 0 i R m l s b F N 0 Y X R 1 c y I g V m F s d W U 9 I n N D b 2 1 w b G V 0 Z S I g L z 4 8 L 1 N 0 Y W J s Z U V u d H J p Z X M + P C 9 J d G V t P j x J d G V t P j x J d G V t T G 9 j Y X R p b 2 4 + P E l 0 Z W 1 U e X B l P k Z v c m 1 1 b G E 8 L 0 l 0 Z W 1 U e X B l P j x J d G V t U G F 0 a D 5 T Z W N 0 a W 9 u M S 9 R d W V y e U N v b X B h b n l U e X B l L 1 N v d X J j Z T w v S X R l b V B h d G g + P C 9 J d G V t T G 9 j Y X R p b 2 4 + P F N 0 Y W J s Z U V u d H J p Z X M g L z 4 8 L 0 l 0 Z W 0 + P E l 0 Z W 0 + P E l 0 Z W 1 M b 2 N h d G l v b j 4 8 S X R l b V R 5 c G U + R m 9 y b X V s Y T w v S X R l b V R 5 c G U + P E l 0 Z W 1 Q Y X R o P l N l Y 3 R p b 2 4 x L 1 F 1 Z X J 5 T G l m Z U l u c 2 N v Q n J h b m N o T m F t Z T 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l J l b G F 0 a W 9 u c 2 h p c E l u Z m 9 D b 2 5 0 Y W l u Z X I i I F Z h b H V l P S J z e y Z x d W 9 0 O 2 N v b H V t b k N v d W 5 0 J n F 1 b 3 Q 7 O j E s J n F 1 b 3 Q 7 a 2 V 5 Q 2 9 s d W 1 u T m F t Z X M m c X V v d D s 6 W 1 0 s J n F 1 b 3 Q 7 c X V l c n l S Z W x h d G l v b n N o a X B z J n F 1 b 3 Q 7 O l t d L C Z x d W 9 0 O 2 N v b H V t b k l k Z W 5 0 a X R p Z X M m c X V v d D s 6 W y Z x d W 9 0 O 1 N l Y 3 R p b 2 4 x L 1 F 1 Z X J 5 T G l m Z U l u c 2 N v Q n J h b m N o T m F t Z S 9 T b 3 V y Y 2 U u e 0 x J R k U g S U 5 T Q 0 8 g Q l J B T k N I I E 5 B T U U s M H 0 m c X V v d D t d L C Z x d W 9 0 O 0 N v b H V t b k N v d W 5 0 J n F 1 b 3 Q 7 O j E s J n F 1 b 3 Q 7 S 2 V 5 Q 2 9 s d W 1 u T m F t Z X M m c X V v d D s 6 W 1 0 s J n F 1 b 3 Q 7 Q 2 9 s d W 1 u S W R l b n R p d G l l c y Z x d W 9 0 O z p b J n F 1 b 3 Q 7 U 2 V j d G l v b j E v U X V l c n l M a W Z l S W 5 z Y 2 9 C c m F u Y 2 h O Y W 1 l L 1 N v d X J j Z S 5 7 T E l G R S B J T l N D T y B C U k F O Q 0 g g T k F N R S w w f S Z x d W 9 0 O 1 0 s J n F 1 b 3 Q 7 U m V s Y X R p b 2 5 z a G l w S W 5 m b y Z x d W 9 0 O z p b X X 0 i I C 8 + P E V u d H J 5 I F R 5 c G U 9 I k Z p b G x D b 2 x 1 b W 5 U e X B l c y I g V m F s d W U 9 I n N C Z z 0 9 I i A v P j x F b n R y e S B U e X B l P S J G a W x s Q 2 9 s d W 1 u T m F t Z X M i I F Z h b H V l P S J z W y Z x d W 9 0 O 0 x J R k U g S U 5 T Q 0 8 g Q l J B T k N I I E 5 B T U U m c X V v d D t d I i A v P j x F b n R y e S B U e X B l P S J G a W x s Z W R D b 2 1 w b G V 0 Z V J l c 3 V s d F R v V 2 9 y a 3 N o Z W V 0 I i B W Y W x 1 Z T 0 i b D E i I C 8 + P E V u d H J 5 I F R 5 c G U 9 I k F k Z G V k V G 9 E Y X R h T W 9 k Z W w i I F Z h b H V l P S J s M C I g L z 4 8 R W 5 0 c n k g V H l w Z T 0 i U m V j b 3 Z l c n l U Y X J n Z X R T a G V l d C I g V m F s d W U 9 I n N N Y X N 0 Z X I i I C 8 + P E V u d H J 5 I F R 5 c G U 9 I l J l Y 2 9 2 Z X J 5 V G F y Z 2 V 0 Q 2 9 s d W 1 u I i B W Y W x 1 Z T 0 i b D Q w I i A v P j x F b n R y e S B U e X B l P S J S Z W N v d m V y e V R h c m d l d F J v d y I g V m F s d W U 9 I m w x I i A v P j x F b n R y e S B U e X B l P S J G a W x s T G F z d F V w Z G F 0 Z W Q i I F Z h b H V l P S J k M j A y M i 0 x M C 0 w M 1 Q x M D o z M j o z O S 4 4 N j k 0 M D Q 0 W i I g L z 4 8 R W 5 0 c n k g V H l w Z T 0 i Q n V m Z m V y T m V 4 d F J l Z n J l c 2 g i I F Z h b H V l P S J s M S I g L z 4 8 R W 5 0 c n k g V H l w Z T 0 i U X V l c n l J R C I g V m F s d W U 9 I n M w O T k z Z j Y 2 M i 0 1 M D Z l L T Q x M G I t O G E 4 M S 1 j Y j N l N T Q x O T U 1 M W I i I C 8 + P E V u d H J 5 I F R 5 c G U 9 I k Z p b G x F c n J v c k N v Z G U i I F Z h b H V l P S J z V W 5 r b m 9 3 b i I g L z 4 8 R W 5 0 c n k g V H l w Z T 0 i R m l s b E N v d W 5 0 I i B W Y W x 1 Z T 0 i b D I 5 I i A v P j x F b n R y e S B U e X B l P S J G a W x s V G F y Z 2 V 0 I i B W Y W x 1 Z T 0 i c 1 F 1 Z X J 5 T G l m Z U l u c 2 N v Q n J h b m N o T m F t Z S I g L z 4 8 R W 5 0 c n k g V H l w Z T 0 i R m l s b E V y c m 9 y Q 2 9 1 b n Q i I F Z h b H V l P S J s M C I g L z 4 8 R W 5 0 c n k g V H l w Z T 0 i R m l s b F N 0 Y X R 1 c y I g V m F s d W U 9 I n N D b 2 1 w b G V 0 Z S I g L z 4 8 L 1 N 0 Y W J s Z U V u d H J p Z X M + P C 9 J d G V t P j x J d G V t P j x J d G V t T G 9 j Y X R p b 2 4 + P E l 0 Z W 1 U e X B l P k Z v c m 1 1 b G E 8 L 0 l 0 Z W 1 U e X B l P j x J d G V t U G F 0 a D 5 T Z W N 0 a W 9 u M S 9 R d W V y e U x p Z m V J b n N j b 0 J y Y W 5 j a E 5 h b W U v U 2 9 1 c m N l P C 9 J d G V t U G F 0 a D 4 8 L 0 l 0 Z W 1 M b 2 N h d G l v b j 4 8 U 3 R h Y m x l R W 5 0 c m l l c y A v P j w v S X R l b T 4 8 S X R l b T 4 8 S X R l b U x v Y 2 F 0 a W 9 u P j x J d G V t V H l w Z T 5 G b 3 J t d W x h P C 9 J d G V t V H l w Z T 4 8 S X R l b V B h d G g + U 2 V j d G l v b j E v U X V l c n l Q c m V t a X V t U G F 5 b W V u d E 1 l d G h v Z 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M Y X N 0 V X B k Y X R l Z C I g V m F s d W U 9 I m Q y M D I y L T E w L T A z V D E w O j M y O j M 5 L j c 1 N D M y N T N a I i A v P j x F b n R y e S B U e X B l P S J G a W x s Q 2 9 s d W 1 u V H l w Z X M i I F Z h b H V l P S J z Q m c 9 P S I g L z 4 8 R W 5 0 c n k g V H l w Z T 0 i R m l s b E N v d W 5 0 I i B W Y W x 1 Z T 0 i b D M i I C 8 + P E V u d H J 5 I F R 5 c G U 9 I k Z p b G x l Z E N v b X B s Z X R l U m V z d W x 0 V G 9 X b 3 J r c 2 h l Z X Q i I F Z h b H V l P S J s M S I g L z 4 8 R W 5 0 c n k g V H l w Z T 0 i Q W R k Z W R U b 0 R h d G F N b 2 R l b C I g V m F s d W U 9 I m w w I i A v P j x F b n R y e S B U e X B l P S J S Z W N v d m V y e V R h c m d l d F N o Z W V 0 I i B W Y W x 1 Z T 0 i c 0 1 h c 3 R l c i I g L z 4 8 R W 5 0 c n k g V H l w Z T 0 i U m V j b 3 Z l c n l U Y X J n Z X R D b 2 x 1 b W 4 i I F Z h b H V l P S J s N D I i I C 8 + P E V u d H J 5 I F R 5 c G U 9 I l J l Y 2 9 2 Z X J 5 V G F y Z 2 V 0 U m 9 3 I i B W Y W x 1 Z T 0 i b D E i I C 8 + P E V u d H J 5 I F R 5 c G U 9 I l J l b G F 0 a W 9 u c 2 h p c E l u Z m 9 D b 2 5 0 Y W l u Z X I i I F Z h b H V l P S J z e y Z x d W 9 0 O 2 N v b H V t b k N v d W 5 0 J n F 1 b 3 Q 7 O j E s J n F 1 b 3 Q 7 a 2 V 5 Q 2 9 s d W 1 u T m F t Z X M m c X V v d D s 6 W 1 0 s J n F 1 b 3 Q 7 c X V l c n l S Z W x h d G l v b n N o a X B z J n F 1 b 3 Q 7 O l t d L C Z x d W 9 0 O 2 N v b H V t b k l k Z W 5 0 a X R p Z X M m c X V v d D s 6 W y Z x d W 9 0 O 1 N l Y 3 R p b 2 4 x L 1 F 1 Z X J 5 U H J l b W l 1 b V B h e W 1 l b n R N Z X R o b 2 Q v U 2 9 1 c m N l L n t Q c m V t a X V t I F B h e W 1 l b n Q g T W V 0 a G 9 k L D B 9 J n F 1 b 3 Q 7 X S w m c X V v d D t D b 2 x 1 b W 5 D b 3 V u d C Z x d W 9 0 O z o x L C Z x d W 9 0 O 0 t l e U N v b H V t b k 5 h b W V z J n F 1 b 3 Q 7 O l t d L C Z x d W 9 0 O 0 N v b H V t b k l k Z W 5 0 a X R p Z X M m c X V v d D s 6 W y Z x d W 9 0 O 1 N l Y 3 R p b 2 4 x L 1 F 1 Z X J 5 U H J l b W l 1 b V B h e W 1 l b n R N Z X R o b 2 Q v U 2 9 1 c m N l L n t Q c m V t a X V t I F B h e W 1 l b n Q g T W V 0 a G 9 k L D B 9 J n F 1 b 3 Q 7 X S w m c X V v d D t S Z W x h d G l v b n N o a X B J b m Z v J n F 1 b 3 Q 7 O l t d f S I g L z 4 8 R W 5 0 c n k g V H l w Z T 0 i Q n V m Z m V y T m V 4 d F J l Z n J l c 2 g i I F Z h b H V l P S J s M S I g L z 4 8 R W 5 0 c n k g V H l w Z T 0 i U X V l c n l J R C I g V m F s d W U 9 I n M w N m F h M j A x Z S 0 w Z D I 1 L T Q w M m Y t Y m F k N S 1 m Z G N m N j Q 2 O G M x M T c i I C 8 + P E V u d H J 5 I F R 5 c G U 9 I k Z p b G x U Y X J n Z X Q i I F Z h b H V l P S J z U X V l c n l Q c m V t a X V t U G F 5 b W V u d E 1 l d G h v Z C I g L z 4 8 R W 5 0 c n k g V H l w Z T 0 i R m l s b E N v b H V t b k 5 h b W V z I i B W Y W x 1 Z T 0 i c 1 s m c X V v d D t Q c m V t a X V t I F B h e W 1 l b n Q g T W V 0 a G 9 k J n F 1 b 3 Q 7 X S I g L z 4 8 R W 5 0 c n k g V H l w Z T 0 i R m l s b E V y c m 9 y Q 2 9 k Z S I g V m F s d W U 9 I n N V b m t u b 3 d u I i A v P j x F b n R y e S B U e X B l P S J G a W x s R X J y b 3 J D b 3 V u d C I g V m F s d W U 9 I m w w I i A v P j x F b n R y e S B U e X B l P S J G a W x s U 3 R h d H V z I i B W Y W x 1 Z T 0 i c 0 N v b X B s Z X R l I i A v P j w v U 3 R h Y m x l R W 5 0 c m l l c z 4 8 L 0 l 0 Z W 0 + P E l 0 Z W 0 + P E l 0 Z W 1 M b 2 N h d G l v b j 4 8 S X R l b V R 5 c G U + R m 9 y b X V s Y T w v S X R l b V R 5 c G U + P E l 0 Z W 1 Q Y X R o P l N l Y 3 R p b 2 4 x L 1 F 1 Z X J 5 U H J l b W l 1 b V B h e W 1 l b n R N Z X R o b 2 Q v U 2 9 1 c m N l P C 9 J d G V t U G F 0 a D 4 8 L 0 l 0 Z W 1 M b 2 N h d G l v b j 4 8 U 3 R h Y m x l R W 5 0 c m l l c y A v P j w v S X R l b T 4 8 S X R l b T 4 8 S X R l b U x v Y 2 F 0 a W 9 u P j x J d G V t V H l w Z T 5 G b 3 J t d W x h P C 9 J d G V t V H l w Z T 4 8 S X R l b V B h d G g + U 2 V j d G l v b j E v U X V l c n l F Y 2 9 u b 2 1 p Y 1 N l Y 3 R v c l N M S U s 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S Z W x h d G l v b n N o a X B J b m Z v Q 2 9 u d G F p b m V y I i B W Y W x 1 Z T 0 i c 3 s m c X V v d D t j b 2 x 1 b W 5 D b 3 V u d C Z x d W 9 0 O z o y L C Z x d W 9 0 O 2 t l e U N v b H V t b k 5 h b W V z J n F 1 b 3 Q 7 O l t d L C Z x d W 9 0 O 3 F 1 Z X J 5 U m V s Y X R p b 2 5 z a G l w c y Z x d W 9 0 O z p b X S w m c X V v d D t j b 2 x 1 b W 5 J Z G V u d G l 0 a W V z J n F 1 b 3 Q 7 O l s m c X V v d D t T Z W N 0 a W 9 u M S 9 R d W V y e U V j b 2 5 v b W l j U 2 V j d G 9 y U 0 x J S y 9 T b 3 V y Y 2 U u e 0 V D T 0 5 P T U l D I F N F Q 1 R P U i B O Q U 1 F L D B 9 J n F 1 b 3 Q 7 L C Z x d W 9 0 O 1 N l Y 3 R p b 2 4 x L 1 F 1 Z X J 5 R W N v b m 9 t a W N T Z W N 0 b 3 J T T E l L L 1 N v d X J j Z S 5 7 R U N P T k 9 N S U M g U 0 V D V E 9 S I E N P R E U s M X 0 m c X V v d D t d L C Z x d W 9 0 O 0 N v b H V t b k N v d W 5 0 J n F 1 b 3 Q 7 O j I s J n F 1 b 3 Q 7 S 2 V 5 Q 2 9 s d W 1 u T m F t Z X M m c X V v d D s 6 W 1 0 s J n F 1 b 3 Q 7 Q 2 9 s d W 1 u S W R l b n R p d G l l c y Z x d W 9 0 O z p b J n F 1 b 3 Q 7 U 2 V j d G l v b j E v U X V l c n l F Y 2 9 u b 2 1 p Y 1 N l Y 3 R v c l N M S U s v U 2 9 1 c m N l L n t F Q 0 9 O T 0 1 J Q y B T R U N U T 1 I g T k F N R S w w f S Z x d W 9 0 O y w m c X V v d D t T Z W N 0 a W 9 u M S 9 R d W V y e U V j b 2 5 v b W l j U 2 V j d G 9 y U 0 x J S y 9 T b 3 V y Y 2 U u e 0 V D T 0 5 P T U l D I F N F Q 1 R P U i B D T 0 R F L D F 9 J n F 1 b 3 Q 7 X S w m c X V v d D t S Z W x h d G l v b n N o a X B J b m Z v J n F 1 b 3 Q 7 O l t d f S I g L z 4 8 R W 5 0 c n k g V H l w Z T 0 i R m l s b E V y c m 9 y Q 2 9 k Z S I g V m F s d W U 9 I n N V b m t u b 3 d u I i A v P j x F b n R y e S B U e X B l P S J G a W x s Q 2 9 1 b n Q i I F Z h b H V l P S J s N D c 1 I i A v P j x F b n R y e S B U e X B l P S J G a W x s V G F y Z 2 V 0 I i B W Y W x 1 Z T 0 i c 1 F 1 Z X J 5 R W N v b m 9 t a W N T Z W N 0 b 3 J T T E l L I i A v P j x F b n R y e S B U e X B l P S J G a W x s Z W R D b 2 1 w b G V 0 Z V J l c 3 V s d F R v V 2 9 y a 3 N o Z W V 0 I i B W Y W x 1 Z T 0 i b D E i I C 8 + P E V u d H J 5 I F R 5 c G U 9 I k F k Z G V k V G 9 E Y X R h T W 9 k Z W w i I F Z h b H V l P S J s M C I g L z 4 8 R W 5 0 c n k g V H l w Z T 0 i U m V j b 3 Z l c n l U Y X J n Z X R T a G V l d C I g V m F s d W U 9 I n N N Y X N 0 Z X I i I C 8 + P E V u d H J 5 I F R 5 c G U 9 I l J l Y 2 9 2 Z X J 5 V G F y Z 2 V 0 Q 2 9 s d W 1 u I i B W Y W x 1 Z T 0 i b D Q 0 I i A v P j x F b n R y e S B U e X B l P S J S Z W N v d m V y e V R h c m d l d F J v d y I g V m F s d W U 9 I m w x I i A v P j x F b n R y e S B U e X B l P S J C d W Z m Z X J O Z X h 0 U m V m c m V z a C I g V m F s d W U 9 I m w x I i A v P j x F b n R y e S B U e X B l P S J R d W V y e U l E I i B W Y W x 1 Z T 0 i c z Y 3 M D h m Z T h k L W U 0 Y m Q t N D V l Z S 1 h M m F h L W J l Z j J i N D E 4 M T Q 0 O C I g L z 4 8 R W 5 0 c n k g V H l w Z T 0 i R m l s b E x h c 3 R V c G R h d G V k I i B W Y W x 1 Z T 0 i Z D I w M j I t M T A t M D N U M T A 6 M z I 6 M z k u N j M 3 M z Q w O F o i I C 8 + P E V u d H J 5 I F R 5 c G U 9 I k Z p b G x D b 2 x 1 b W 5 O Y W 1 l c y I g V m F s d W U 9 I n N b J n F 1 b 3 Q 7 R U N P T k 9 N S U M g U 0 V D V E 9 S I E 5 B T U U m c X V v d D s s J n F 1 b 3 Q 7 R U N P T k 9 N S U M g U 0 V D V E 9 S I E N P R E U m c X V v d D t d I i A v P j x F b n R y e S B U e X B l P S J G a W x s Q 2 9 s d W 1 u V H l w Z X M i I F Z h b H V l P S J z Q m d Z P S I g L z 4 8 R W 5 0 c n k g V H l w Z T 0 i R m l s b E V y c m 9 y Q 2 9 1 b n Q i I F Z h b H V l P S J s M C I g L z 4 8 R W 5 0 c n k g V H l w Z T 0 i R m l s b F N 0 Y X R 1 c y I g V m F s d W U 9 I n N D b 2 1 w b G V 0 Z S I g L z 4 8 L 1 N 0 Y W J s Z U V u d H J p Z X M + P C 9 J d G V t P j x J d G V t P j x J d G V t T G 9 j Y X R p b 2 4 + P E l 0 Z W 1 U e X B l P k Z v c m 1 1 b G E 8 L 0 l 0 Z W 1 U e X B l P j x J d G V t U G F 0 a D 5 T Z W N 0 a W 9 u M S 9 R d W V y e U V j b 2 5 v b W l j U 2 V j d G 9 y U 0 x J S y 9 T b 3 V y Y 2 U 8 L 0 l 0 Z W 1 Q Y X R o P j w v S X R l b U x v Y 2 F 0 a W 9 u P j x T d G F i b G V F b n R y a W V z I C 8 + P C 9 J d G V t P j x J d G V t P j x J d G V t T G 9 j Y X R p b 2 4 + P E l 0 Z W 1 U e X B l P k Z v c m 1 1 b G E 8 L 0 l 0 Z W 1 U e X B l P j x J d G V t U G F 0 a D 5 T Z W N 0 a W 9 u M S 9 R d W V y e S U y M F J l Z i U y M E 1 h c 3 R l c i U y M E F w c C U y M E R h d G E 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V G F y Z 2 V 0 I i B W Y W x 1 Z T 0 i c 1 F 1 Z X J 5 X 1 J l Z l 9 N Y X N 0 Z X J f Q X B w X 0 R h d G E i I C 8 + P E V u d H J 5 I F R 5 c G U 9 I k Z p b G x M Y X N 0 V X B k Y X R l Z C I g V m F s d W U 9 I m Q y M D I y L T E w L T A z V D E w O j M y O j M 3 L j M w M z E w O D B a I i A v P j x F b n R y e S B U e X B l P S J G a W x s Q 2 9 s d W 1 u V H l w Z X M i I F Z h b H V l P S J z Q m d Z P S 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0 N y I g L z 4 8 R W 5 0 c n k g V H l w Z T 0 i U m V j b 3 Z l c n l U Y X J n Z X R S b 3 c i I F Z h b H V l P S J s M S I g L z 4 8 R W 5 0 c n k g V H l w Z T 0 i R m l s b F N 0 Y X R 1 c y I g V m F s d W U 9 I n N D b 2 1 w b G V 0 Z S I g L z 4 8 R W 5 0 c n k g V H l w Z T 0 i Q n V m Z m V y T m V 4 d F J l Z n J l c 2 g i I F Z h b H V l P S J s M S I g L z 4 8 R W 5 0 c n k g V H l w Z T 0 i U X V l c n l J R C I g V m F s d W U 9 I n M x M T g x N z Z j N C 0 5 Y T I 4 L T Q 1 M T I t Y W Q z M y 1 k O D V m N j N m M T A 0 N 2 Q i I C 8 + P E V u d H J 5 I F R 5 c G U 9 I k Z p b G x D b 3 V u d C I g V m F s d W U 9 I m w 0 I i A v P j x F b n R y e S B U e X B l P S J G a W x s Q 2 9 s d W 1 u T m F t Z X M i I F Z h b H V l P S J z W y Z x d W 9 0 O 1 J F R i B N Q V N U R V I g Q V B Q R E F U Q S B E R V N D U k l Q V E l P T i Z x d W 9 0 O y w m c X V v d D t S R U Y g T U F T V E V S I E F Q U E R B V E E g Q 0 9 E R S Z x d W 9 0 O 1 0 i I C 8 + P E V u d H J 5 I F R 5 c G U 9 I k Z p b G x F c n J v c k N v Z G U i I F Z h b H V l P S J z V W 5 r b m 9 3 b i I g L z 4 8 R W 5 0 c n k g V H l w Z T 0 i U m V s Y X R p b 2 5 z a G l w S W 5 m b 0 N v b n R h a W 5 l c i I g V m F s d W U 9 I n N 7 J n F 1 b 3 Q 7 Y 2 9 s d W 1 u Q 2 9 1 b n Q m c X V v d D s 6 M i w m c X V v d D t r Z X l D b 2 x 1 b W 5 O Y W 1 l c y Z x d W 9 0 O z p b X S w m c X V v d D t x d W V y e V J l b G F 0 a W 9 u c 2 h p c H M m c X V v d D s 6 W 1 0 s J n F 1 b 3 Q 7 Y 2 9 s d W 1 u S W R l b n R p d G l l c y Z x d W 9 0 O z p b J n F 1 b 3 Q 7 U 2 V j d G l v b j E v U X V l c n k g U m V m I E 1 h c 3 R l c i B B c H A g R G F 0 Y S 9 T b 3 V y Y 2 U u e 1 J F R i B N Q V N U R V I g Q V B Q R E F U Q S B E R V N D U k l Q V E l P T i w w f S Z x d W 9 0 O y w m c X V v d D t T Z W N 0 a W 9 u M S 9 R d W V y e S B S Z W Y g T W F z d G V y I E F w c C B E Y X R h L 1 N v d X J j Z S 5 7 U k V G I E 1 B U 1 R F U i B B U F B E Q V R B I E N P R E U s M X 0 m c X V v d D t d L C Z x d W 9 0 O 0 N v b H V t b k N v d W 5 0 J n F 1 b 3 Q 7 O j I s J n F 1 b 3 Q 7 S 2 V 5 Q 2 9 s d W 1 u T m F t Z X M m c X V v d D s 6 W 1 0 s J n F 1 b 3 Q 7 Q 2 9 s d W 1 u S W R l b n R p d G l l c y Z x d W 9 0 O z p b J n F 1 b 3 Q 7 U 2 V j d G l v b j E v U X V l c n k g U m V m I E 1 h c 3 R l c i B B c H A g R G F 0 Y S 9 T b 3 V y Y 2 U u e 1 J F R i B N Q V N U R V I g Q V B Q R E F U Q S B E R V N D U k l Q V E l P T i w w f S Z x d W 9 0 O y w m c X V v d D t T Z W N 0 a W 9 u M S 9 R d W V y e S B S Z W Y g T W F z d G V y I E F w c C B E Y X R h L 1 N v d X J j Z S 5 7 U k V G I E 1 B U 1 R F U i B B U F B E Q V R B I E N P R E U s M X 0 m c X V v d D t d L C Z x d W 9 0 O 1 J l b G F 0 a W 9 u c 2 h p c E l u Z m 8 m c X V v d D s 6 W 1 1 9 I i A v P j w v U 3 R h Y m x l R W 5 0 c m l l c z 4 8 L 0 l 0 Z W 0 + P E l 0 Z W 0 + P E l 0 Z W 1 M b 2 N h d G l v b j 4 8 S X R l b V R 5 c G U + R m 9 y b X V s Y T w v S X R l b V R 5 c G U + P E l 0 Z W 1 Q Y X R o P l N l Y 3 R p b 2 4 x L 1 F 1 Z X J 5 J T I w U m V m J T I w T W F z d G V y J T I w Q X B w J T I w R G F 0 Y S 9 T b 3 V y Y 2 U 8 L 0 l 0 Z W 1 Q Y X R o P j w v S X R l b U x v Y 2 F 0 a W 9 u P j x T d G F i b G V F b n R y a W V z I C 8 + P C 9 J d G V t P j x J d G V t P j x J d G V t T G 9 j Y X R p b 2 4 + P E l 0 Z W 1 U e X B l P k Z v c m 1 1 b G E 8 L 0 l 0 Z W 1 U e X B l P j x J d G V t U G F 0 a D 5 T Z W N 0 a W 9 u M S 9 R d W V y e S U y M E F w c G x p Y 2 F 0 a W 9 u J T I w U 2 9 1 c m N l 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E N v b H V t b k 5 h b W V z I i B W Y W x 1 Z T 0 i c 1 s m c X V v d D t B U F B M S U N B V E l P T i B T T 1 V S Q 0 U m c X V v d D t d I i A v P j x F b n R y e S B U e X B l P S J G a W x s R X J y b 3 J D b 2 R l I i B W Y W x 1 Z T 0 i c 1 V u a 2 5 v d 2 4 i I C 8 + P E V u d H J 5 I F R 5 c G U 9 I k Z p b G x T d G F 0 d X M i I F Z h b H V l P S J z Q 2 9 t c G x l d G U 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N T A i I C 8 + P E V u d H J 5 I F R 5 c G U 9 I l J l Y 2 9 2 Z X J 5 V G F y Z 2 V 0 U m 9 3 I i B W Y W x 1 Z T 0 i b D E i I C 8 + P E V u d H J 5 I F R 5 c G U 9 I k 5 h b W V V c G R h d G V k Q W Z 0 Z X J G a W x s I i B W Y W x 1 Z T 0 i b D A i I C 8 + P E V u d H J 5 I F R 5 c G U 9 I k Z p b G x D b 2 x 1 b W 5 U e X B l c y I g V m F s d W U 9 I n N C Z z 0 9 I i A v P j x F b n R y e S B U e X B l P S J C d W Z m Z X J O Z X h 0 U m V m c m V z a C I g V m F s d W U 9 I m w x I i A v P j x F b n R y e S B U e X B l P S J G a W x s V G F y Z 2 V 0 T m F t Z U N 1 c 3 R v b W l 6 Z W Q i I F Z h b H V l P S J s M S I g L z 4 8 R W 5 0 c n k g V H l w Z T 0 i U X V l c n l J R C I g V m F s d W U 9 I n M w M j E 4 O W F l M C 0 0 Y 2 R h L T Q 5 Y 2 M t O G Z i Z C 0 2 O T V m M m M 3 Y T V k O D c i I C 8 + P E V u d H J 5 I F R 5 c G U 9 I k Z p b G x D b 3 V u d C I g V m F s d W U 9 I m w x N S I g L z 4 8 R W 5 0 c n k g V H l w Z T 0 i R m l s b F R h c m d l d C I g V m F s d W U 9 I n N R d W V y e V 9 B c H B s a W N h d G l v b l 9 T b 3 V y Y 2 U i I C 8 + P E V u d H J 5 I F R 5 c G U 9 I k Z p b G x M Y X N 0 V X B k Y X R l Z C I g V m F s d W U 9 I m Q y M D I y L T E w L T A z V D E w O j M y O j M 3 L j I z N j E w N j B a I i A v P j x F b n R y e S B U e X B l P S J S Z W x h d G l v b n N o a X B J b m Z v Q 2 9 u d G F p b m V y I i B W Y W x 1 Z T 0 i c 3 s m c X V v d D t j b 2 x 1 b W 5 D b 3 V u d C Z x d W 9 0 O z o x L C Z x d W 9 0 O 2 t l e U N v b H V t b k 5 h b W V z J n F 1 b 3 Q 7 O l t d L C Z x d W 9 0 O 3 F 1 Z X J 5 U m V s Y X R p b 2 5 z a G l w c y Z x d W 9 0 O z p b X S w m c X V v d D t j b 2 x 1 b W 5 J Z G V u d G l 0 a W V z J n F 1 b 3 Q 7 O l s m c X V v d D t T Z W N 0 a W 9 u M S 9 R d W V y e S B B c H B s a W N h d G l v b i B T b 3 V y Y 2 U v U 2 9 1 c m N l L n t B U F B M S U N B V E l P T i B T T 1 V S Q 0 U s M H 0 m c X V v d D t d L C Z x d W 9 0 O 0 N v b H V t b k N v d W 5 0 J n F 1 b 3 Q 7 O j E s J n F 1 b 3 Q 7 S 2 V 5 Q 2 9 s d W 1 u T m F t Z X M m c X V v d D s 6 W 1 0 s J n F 1 b 3 Q 7 Q 2 9 s d W 1 u S W R l b n R p d G l l c y Z x d W 9 0 O z p b J n F 1 b 3 Q 7 U 2 V j d G l v b j E v U X V l c n k g Q X B w b G l j Y X R p b 2 4 g U 2 9 1 c m N l L 1 N v d X J j Z S 5 7 Q V B Q T E l D Q V R J T 0 4 g U 0 9 V U k N F L D B 9 J n F 1 b 3 Q 7 X S w m c X V v d D t S Z W x h d G l v b n N o a X B J b m Z v J n F 1 b 3 Q 7 O l t d f S I g L z 4 8 L 1 N 0 Y W J s Z U V u d H J p Z X M + P C 9 J d G V t P j x J d G V t P j x J d G V t T G 9 j Y X R p b 2 4 + P E l 0 Z W 1 U e X B l P k Z v c m 1 1 b G E 8 L 0 l 0 Z W 1 U e X B l P j x J d G V t U G F 0 a D 5 T Z W N 0 a W 9 u M S 9 R d W V y e S U y M E F w c G x p Y 2 F 0 a W 9 u J T I w U 2 9 1 c m N l L 1 N v d X J j Z T w v S X R l b V B h d G g + P C 9 J d G V t T G 9 j Y X R p b 2 4 + P F N 0 Y W J s Z U V u d H J p Z X M g L z 4 8 L 0 l 0 Z W 0 + P E l 0 Z W 0 + P E l 0 Z W 1 M b 2 N h d G l v b j 4 8 S X R l b V R 5 c G U + R m 9 y b X V s Y T w v S X R l b V R 5 c G U + P E l 0 Z W 1 Q Y X R o P l N l Y 3 R p b 2 4 x L 1 F 1 Z X J 5 J T I w U G F 5 b W V u d C U y M E Z y Z X F 1 Z W 5 j e T 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U Y X J n Z X Q i I F Z h b H V l P S J z U X V l c n l f U G F 5 b W V u d F 9 G c m V x d W V u Y 3 k i I C 8 + P E V u d H J 5 I F R 5 c G U 9 I k Z p b G x M Y X N 0 V X B k Y X R l Z C I g V m F s d W U 9 I m Q y M D I y L T E w L T A z V D E w O j M y O j M 3 L j A 2 N z k 5 M z N a I i A v P j x F b n R y e S B U e X B l P S J G a W x s Q 2 9 s d W 1 u V H l w Z X M i I F Z h b H V l P S J z Q m c 9 P S 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1 N C I g L z 4 8 R W 5 0 c n k g V H l w Z T 0 i U m V j b 3 Z l c n l U Y X J n Z X R S b 3 c i I F Z h b H V l P S J s M S I g L z 4 8 R W 5 0 c n k g V H l w Z T 0 i R m l s b F N 0 Y X R 1 c y I g V m F s d W U 9 I n N D b 2 1 w b G V 0 Z S I g L z 4 8 R W 5 0 c n k g V H l w Z T 0 i Q n V m Z m V y T m V 4 d F J l Z n J l c 2 g i I F Z h b H V l P S J s M S I g L z 4 8 R W 5 0 c n k g V H l w Z T 0 i U X V l c n l J R C I g V m F s d W U 9 I n M 4 M z R h Y W Z h Z C 0 1 O G Y w L T Q 5 Z W Q t O G I 1 Z i 0 0 O T F m Z W Y 5 N m U 1 M G Q i I C 8 + P E V u d H J 5 I F R 5 c G U 9 I k Z p b G x D b 3 V u d C I g V m F s d W U 9 I m w x N i I g L z 4 8 R W 5 0 c n k g V H l w Z T 0 i R m l s b E N v b H V t b k 5 h b W V z I i B W Y W x 1 Z T 0 i c 1 s m c X V v d D t Q Q V l N R U 5 U I E Z S R V F V R U 5 D W S Z x d W 9 0 O 1 0 i I C 8 + P E V u d H J 5 I F R 5 c G U 9 I k Z p b G x F c n J v c k N v Z G U i I F Z h b H V l P S J z V W 5 r b m 9 3 b i I g L z 4 8 R W 5 0 c n k g V H l w Z T 0 i U m V s Y X R p b 2 5 z a G l w S W 5 m b 0 N v b n R h a W 5 l c i I g V m F s d W U 9 I n N 7 J n F 1 b 3 Q 7 Y 2 9 s d W 1 u Q 2 9 1 b n Q m c X V v d D s 6 M S w m c X V v d D t r Z X l D b 2 x 1 b W 5 O Y W 1 l c y Z x d W 9 0 O z p b X S w m c X V v d D t x d W V y e V J l b G F 0 a W 9 u c 2 h p c H M m c X V v d D s 6 W 1 0 s J n F 1 b 3 Q 7 Y 2 9 s d W 1 u S W R l b n R p d G l l c y Z x d W 9 0 O z p b J n F 1 b 3 Q 7 U 2 V j d G l v b j E v U X V l c n k g U G F 5 b W V u d C B G c m V x d W V u Y 3 k v U 2 9 1 c m N l L n t Q Q V l N R U 5 U I E Z S R V F V R U 5 D W S w w f S Z x d W 9 0 O 1 0 s J n F 1 b 3 Q 7 Q 2 9 s d W 1 u Q 2 9 1 b n Q m c X V v d D s 6 M S w m c X V v d D t L Z X l D b 2 x 1 b W 5 O Y W 1 l c y Z x d W 9 0 O z p b X S w m c X V v d D t D b 2 x 1 b W 5 J Z G V u d G l 0 a W V z J n F 1 b 3 Q 7 O l s m c X V v d D t T Z W N 0 a W 9 u M S 9 R d W V y e S B Q Y X l t Z W 5 0 I E Z y Z X F 1 Z W 5 j e S 9 T b 3 V y Y 2 U u e 1 B B W U 1 F T l Q g R l J F U V V F T k N Z L D B 9 J n F 1 b 3 Q 7 X S w m c X V v d D t S Z W x h d G l v b n N o a X B J b m Z v J n F 1 b 3 Q 7 O l t d f S I g L z 4 8 L 1 N 0 Y W J s Z U V u d H J p Z X M + P C 9 J d G V t P j x J d G V t P j x J d G V t T G 9 j Y X R p b 2 4 + P E l 0 Z W 1 U e X B l P k Z v c m 1 1 b G E 8 L 0 l 0 Z W 1 U e X B l P j x J d G V t U G F 0 a D 5 T Z W N 0 a W 9 u M S 9 R d W V y e S U y M F B h e W 1 l b n Q l M j B G c m V x d W V u Y 3 k v U 2 9 1 c m N l P C 9 J d G V t U G F 0 a D 4 8 L 0 l 0 Z W 1 M b 2 N h d G l v b j 4 8 U 3 R h Y m x l R W 5 0 c m l l c y A v P j w v S X R l b T 4 8 S X R l b T 4 8 S X R l b U x v Y 2 F 0 a W 9 u P j x J d G V t V H l w Z T 5 G b 3 J t d W x h P C 9 J d G V t V H l w Z T 4 8 S X R l b V B h d G g + U 2 V j d G l v b j E v U X V l c n k l M j B G a X J z d C U y M E l u c 3 R h b G x t Z W 5 0 J T I w V H l w Z 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U X V l c n l f R m l y c 3 R f S W 5 z d G F s b G 1 l b n R f V H l w Z S I g L z 4 8 R W 5 0 c n k g V H l w Z T 0 i R m l s b E x h c 3 R V c G R h d G V k I i B W Y W x 1 Z T 0 i Z D I w M j I t M T A t M D N U M T A 6 M z I 6 M z c u M T U z M T A 3 N l o i I C 8 + P E V u d H J 5 I F R 5 c G U 9 I k Z p b G x D b 2 x 1 b W 5 U e X B l c y I g V m F s d W U 9 I n N C Z z 0 9 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U y I i A v P j x F b n R y e S B U e X B l P S J S Z W N v d m V y e V R h c m d l d F J v d y I g V m F s d W U 9 I m w x I i A v P j x F b n R y e S B U e X B l P S J O Y W 1 l V X B k Y X R l Z E F m d G V y R m l s b C I g V m F s d W U 9 I m w w I i A v P j x F b n R y e S B U e X B l P S J G a W x s U 3 R h d H V z I i B W Y W x 1 Z T 0 i c 0 N v b X B s Z X R l I i A v P j x F b n R y e S B U e X B l P S J C d W Z m Z X J O Z X h 0 U m V m c m V z a C I g V m F s d W U 9 I m w x I i A v P j x F b n R y e S B U e X B l P S J G a W x s V G F y Z 2 V 0 T m F t Z U N 1 c 3 R v b W l 6 Z W Q i I F Z h b H V l P S J s M S I g L z 4 8 R W 5 0 c n k g V H l w Z T 0 i U X V l c n l J R C I g V m F s d W U 9 I n N j Y z E 4 M j E z N C 1 k Z T k 5 L T Q 2 M z I t O D k x M C 0 4 Z D M 4 O T N h O D N m N j Y i I C 8 + P E V u d H J 5 I F R 5 c G U 9 I k Z p b G x D b 3 V u d C I g V m F s d W U 9 I m w y I i A v P j x F b n R y e S B U e X B l P S J G a W x s Q 2 9 s d W 1 u T m F t Z X M i I F Z h b H V l P S J z W y Z x d W 9 0 O 0 Z J U l N U I E l O U 1 R B T E x N R U 5 U I F R Z U E U m c X V v d D t d I i A v P j x F b n R y e S B U e X B l P S J G a W x s R X J y b 3 J D b 2 R l I i B W Y W x 1 Z T 0 i c 1 V u a 2 5 v d 2 4 i I C 8 + P E V u d H J 5 I F R 5 c G U 9 I l J l b G F 0 a W 9 u c 2 h p c E l u Z m 9 D b 2 5 0 Y W l u Z X I i I F Z h b H V l P S J z e y Z x d W 9 0 O 2 N v b H V t b k N v d W 5 0 J n F 1 b 3 Q 7 O j E s J n F 1 b 3 Q 7 a 2 V 5 Q 2 9 s d W 1 u T m F t Z X M m c X V v d D s 6 W 1 0 s J n F 1 b 3 Q 7 c X V l c n l S Z W x h d G l v b n N o a X B z J n F 1 b 3 Q 7 O l t d L C Z x d W 9 0 O 2 N v b H V t b k l k Z W 5 0 a X R p Z X M m c X V v d D s 6 W y Z x d W 9 0 O 1 N l Y 3 R p b 2 4 x L 1 F 1 Z X J 5 I E Z p c n N 0 I E l u c 3 R h b G x t Z W 5 0 I F R 5 c G U v U 2 9 1 c m N l L n t G S V J T V C B J T l N U Q U x M T U V O V C B U W V B F L D B 9 J n F 1 b 3 Q 7 X S w m c X V v d D t D b 2 x 1 b W 5 D b 3 V u d C Z x d W 9 0 O z o x L C Z x d W 9 0 O 0 t l e U N v b H V t b k 5 h b W V z J n F 1 b 3 Q 7 O l t d L C Z x d W 9 0 O 0 N v b H V t b k l k Z W 5 0 a X R p Z X M m c X V v d D s 6 W y Z x d W 9 0 O 1 N l Y 3 R p b 2 4 x L 1 F 1 Z X J 5 I E Z p c n N 0 I E l u c 3 R h b G x t Z W 5 0 I F R 5 c G U v U 2 9 1 c m N l L n t G S V J T V C B J T l N U Q U x M T U V O V C B U W V B F L D B 9 J n F 1 b 3 Q 7 X S w m c X V v d D t S Z W x h d G l v b n N o a X B J b m Z v J n F 1 b 3 Q 7 O l t d f S I g L z 4 8 L 1 N 0 Y W J s Z U V u d H J p Z X M + P C 9 J d G V t P j x J d G V t P j x J d G V t T G 9 j Y X R p b 2 4 + P E l 0 Z W 1 U e X B l P k Z v c m 1 1 b G E 8 L 0 l 0 Z W 1 U e X B l P j x J d G V t U G F 0 a D 5 T Z W N 0 a W 9 u M S 9 R d W V y e S U y M E Z p c n N 0 J T I w S W 5 z d G F s b G 1 l b n Q l M j B U e X B l L 1 N v d X J j Z T w v S X R l b V B h d G g + P C 9 J d G V t T G 9 j Y X R p b 2 4 + P F N 0 Y W J s Z U V u d H J p Z X M g L z 4 8 L 0 l 0 Z W 0 + P E l 0 Z W 0 + P E l 0 Z W 1 M b 2 N h d G l v b j 4 8 S X R l b V R 5 c G U + R m 9 y b X V s Y T w v S X R l b V R 5 c G U + P E l 0 Z W 1 Q Y X R o P l N l Y 3 R p b 2 4 x L 1 F 1 Z X J 5 J T I w R F A l M j B T b 3 V y Y 2 U l M j B Q Y X l t Z W 5 0 J T I w V H l w Z 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U X V l c n l f R F B f U 2 9 1 c m N l X 1 B h e W 1 l b n R f V H l w Z S I g L z 4 8 R W 5 0 c n k g V H l w Z T 0 i R m l s b E x h c 3 R V c G R h d G V k I i B W Y W x 1 Z T 0 i Z D I w M j I t M T A t M D N U M T A 6 M z I 6 M z Y u O T g 1 O T k 3 M l o i I C 8 + P E V u d H J 5 I F R 5 c G U 9 I k Z p b G x D b 2 x 1 b W 5 U e X B l c y I g V m F s d W U 9 I n N C Z z 0 9 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U 2 I i A v P j x F b n R y e S B U e X B l P S J S Z W N v d m V y e V R h c m d l d F J v d y I g V m F s d W U 9 I m w x I i A v P j x F b n R y e S B U e X B l P S J O Y W 1 l V X B k Y X R l Z E F m d G V y R m l s b C I g V m F s d W U 9 I m w w I i A v P j x F b n R y e S B U e X B l P S J G a W x s U 3 R h d H V z I i B W Y W x 1 Z T 0 i c 0 N v b X B s Z X R l I i A v P j x F b n R y e S B U e X B l P S J C d W Z m Z X J O Z X h 0 U m V m c m V z a C I g V m F s d W U 9 I m w x I i A v P j x F b n R y e S B U e X B l P S J G a W x s V G F y Z 2 V 0 T m F t Z U N 1 c 3 R v b W l 6 Z W Q i I F Z h b H V l P S J s M S I g L z 4 8 R W 5 0 c n k g V H l w Z T 0 i U X V l c n l J R C I g V m F s d W U 9 I n N i M z k y O D Q 1 Z C 0 x O T d l L T Q 5 N m E t O T M 0 O S 0 1 Z T F j M j E 5 N j E w N z A i I C 8 + P E V u d H J 5 I F R 5 c G U 9 I k Z p b G x D b 3 V u d C I g V m F s d W U 9 I m w 5 I i A v P j x F b n R y e S B U e X B l P S J G a W x s Q 2 9 s d W 1 u T m F t Z X M i I F Z h b H V l P S J z W y Z x d W 9 0 O 0 R Q I F N P V V J D R S B Q Q V l N R U 5 U I F R Z U E U m c X V v d D t d I i A v P j x F b n R y e S B U e X B l P S J G a W x s R X J y b 3 J D b 2 R l I i B W Y W x 1 Z T 0 i c 1 V u a 2 5 v d 2 4 i I C 8 + P E V u d H J 5 I F R 5 c G U 9 I l J l b G F 0 a W 9 u c 2 h p c E l u Z m 9 D b 2 5 0 Y W l u Z X I i I F Z h b H V l P S J z e y Z x d W 9 0 O 2 N v b H V t b k N v d W 5 0 J n F 1 b 3 Q 7 O j E s J n F 1 b 3 Q 7 a 2 V 5 Q 2 9 s d W 1 u T m F t Z X M m c X V v d D s 6 W 1 0 s J n F 1 b 3 Q 7 c X V l c n l S Z W x h d G l v b n N o a X B z J n F 1 b 3 Q 7 O l t d L C Z x d W 9 0 O 2 N v b H V t b k l k Z W 5 0 a X R p Z X M m c X V v d D s 6 W y Z x d W 9 0 O 1 N l Y 3 R p b 2 4 x L 1 F 1 Z X J 5 I E R Q I F N v d X J j Z S B Q Y X l t Z W 5 0 I F R 5 c G U v U 2 9 1 c m N l L n t E U C B T T 1 V S Q 0 U g U E F Z T U V O V C B U W V B F L D B 9 J n F 1 b 3 Q 7 X S w m c X V v d D t D b 2 x 1 b W 5 D b 3 V u d C Z x d W 9 0 O z o x L C Z x d W 9 0 O 0 t l e U N v b H V t b k 5 h b W V z J n F 1 b 3 Q 7 O l t d L C Z x d W 9 0 O 0 N v b H V t b k l k Z W 5 0 a X R p Z X M m c X V v d D s 6 W y Z x d W 9 0 O 1 N l Y 3 R p b 2 4 x L 1 F 1 Z X J 5 I E R Q I F N v d X J j Z S B Q Y X l t Z W 5 0 I F R 5 c G U v U 2 9 1 c m N l L n t E U C B T T 1 V S Q 0 U g U E F Z T U V O V C B U W V B F L D B 9 J n F 1 b 3 Q 7 X S w m c X V v d D t S Z W x h d G l v b n N o a X B J b m Z v J n F 1 b 3 Q 7 O l t d f S I g L z 4 8 L 1 N 0 Y W J s Z U V u d H J p Z X M + P C 9 J d G V t P j x J d G V t P j x J d G V t T G 9 j Y X R p b 2 4 + P E l 0 Z W 1 U e X B l P k Z v c m 1 1 b G E 8 L 0 l 0 Z W 1 U e X B l P j x J d G V t U G F 0 a D 5 T Z W N 0 a W 9 u M S 9 R d W V y e S U y M E R Q J T I w U 2 9 1 c m N l J T I w U G F 5 b W V u d C U y M F R 5 c G U v U 2 9 1 c m N l P C 9 J d G V t U G F 0 a D 4 8 L 0 l 0 Z W 1 M b 2 N h d G l v b j 4 8 U 3 R h Y m x l R W 5 0 c m l l c y A v P j w v S X R l b T 4 8 S X R l b T 4 8 S X R l b U x v Y 2 F 0 a W 9 u P j x J d G V t V H l w Z T 5 G b 3 J t d W x h P C 9 J d G V t V H l w Z T 4 8 S X R l b V B h d G g + U 2 V j d G l v b j E v U X V l c n k l M j B J b n R l c m V z d C U y M F R 5 c G U 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Q 2 9 s d W 1 u T m F t Z X M i I F Z h b H V l P S J z W y Z x d W 9 0 O 0 l u d G V y Z X N 0 I F R 5 c G U m c X V v d D t d I i A v P j x F b n R y e S B U e X B l P S J G a W x s T G F z d F V w Z G F 0 Z W Q i I F Z h b H V l P S J k M j A y M i 0 x M C 0 w M 1 Q x M D o z M j o z N i 4 5 M D g 0 O T U w W i 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1 O C I g L z 4 8 R W 5 0 c n k g V H l w Z T 0 i U m V j b 3 Z l c n l U Y X J n Z X R S b 3 c i I F Z h b H V l P S J s M S I g L z 4 8 R W 5 0 c n k g V H l w Z T 0 i T m F t Z V V w Z G F 0 Z W R B Z n R l c k Z p b G w i I F Z h b H V l P S J s M C I g L z 4 8 R W 5 0 c n k g V H l w Z T 0 i Q n V m Z m V y T m V 4 d F J l Z n J l c 2 g i I F Z h b H V l P S J s M S I g L z 4 8 R W 5 0 c n k g V H l w Z T 0 i R m l s b F R h c m d l d E 5 h b W V D d X N 0 b 2 1 p e m V k I i B W Y W x 1 Z T 0 i b D E i I C 8 + P E V u d H J 5 I F R 5 c G U 9 I k Z p b G x D b 2 x 1 b W 5 U e X B l c y I g V m F s d W U 9 I n N C Z z 0 9 I i A v P j x F b n R y e S B U e X B l P S J R d W V y e U l E I i B W Y W x 1 Z T 0 i c z R j Z j Y y M D l l L W U 3 Y T A t N D c z N C 1 i M 2 I 3 L T V m N G Z l M W R m Y j Q 4 Y S I g L z 4 8 R W 5 0 c n k g V H l w Z T 0 i R m l s b E N v d W 5 0 I i B W Y W x 1 Z T 0 i b D I i I C 8 + P E V u d H J 5 I F R 5 c G U 9 I k Z p b G x T d G F 0 d X M i I F Z h b H V l P S J z Q 2 9 t c G x l d G U i I C 8 + P E V u d H J 5 I F R 5 c G U 9 I k Z p b G x U Y X J n Z X Q i I F Z h b H V l P S J z U X V l c n l f S W 5 0 Z X J l c 3 R f V H l w Z S I g L z 4 8 R W 5 0 c n k g V H l w Z T 0 i R m l s b E V y c m 9 y Q 2 9 k Z S I g V m F s d W U 9 I n N V b m t u b 3 d u I i A v P j x F b n R y e S B U e X B l P S J S Z W x h d G l v b n N o a X B J b m Z v Q 2 9 u d G F p b m V y I i B W Y W x 1 Z T 0 i c 3 s m c X V v d D t j b 2 x 1 b W 5 D b 3 V u d C Z x d W 9 0 O z o x L C Z x d W 9 0 O 2 t l e U N v b H V t b k 5 h b W V z J n F 1 b 3 Q 7 O l t d L C Z x d W 9 0 O 3 F 1 Z X J 5 U m V s Y X R p b 2 5 z a G l w c y Z x d W 9 0 O z p b X S w m c X V v d D t j b 2 x 1 b W 5 J Z G V u d G l 0 a W V z J n F 1 b 3 Q 7 O l s m c X V v d D t T Z W N 0 a W 9 u M S 9 R d W V y e S B J b n R l c m V z d C B U e X B l L 1 N v d X J j Z S 5 7 S W 5 0 Z X J l c 3 Q g V H l w Z S w w f S Z x d W 9 0 O 1 0 s J n F 1 b 3 Q 7 Q 2 9 s d W 1 u Q 2 9 1 b n Q m c X V v d D s 6 M S w m c X V v d D t L Z X l D b 2 x 1 b W 5 O Y W 1 l c y Z x d W 9 0 O z p b X S w m c X V v d D t D b 2 x 1 b W 5 J Z G V u d G l 0 a W V z J n F 1 b 3 Q 7 O l s m c X V v d D t T Z W N 0 a W 9 u M S 9 R d W V y e S B J b n R l c m V z d C B U e X B l L 1 N v d X J j Z S 5 7 S W 5 0 Z X J l c 3 Q g V H l w Z S w w f S Z x d W 9 0 O 1 0 s J n F 1 b 3 Q 7 U m V s Y X R p b 2 5 z a G l w S W 5 m b y Z x d W 9 0 O z p b X X 0 i I C 8 + P C 9 T d G F i b G V F b n R y a W V z P j w v S X R l b T 4 8 S X R l b T 4 8 S X R l b U x v Y 2 F 0 a W 9 u P j x J d G V t V H l w Z T 5 G b 3 J t d W x h P C 9 J d G V t V H l w Z T 4 8 S X R l b V B h d G g + U 2 V j d G l v b j E v U X V l c n k l M j B J b n R l c m V z d C U y M F R 5 c G U v U 2 9 1 c m N l P C 9 J d G V t U G F 0 a D 4 8 L 0 l 0 Z W 1 M b 2 N h d G l v b j 4 8 U 3 R h Y m x l R W 5 0 c m l l c y A v P j w v S X R l b T 4 8 S X R l b T 4 8 S X R l b U x v Y 2 F 0 a W 9 u P j x J d G V t V H l w Z T 5 G b 3 J t d W x h P C 9 J d G V t V H l w Z T 4 8 S X R l b V B h d G g + U 2 V j d G l v b j E v U X V l c n k l M j B J b n N 0 Y W x s b W V u d C U y M F N j a G V t Z T 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S U 5 T V E F M T E 1 F T l Q g U 0 N I R U 1 F J n F 1 b 3 Q 7 X S I g L z 4 8 R W 5 0 c n k g V H l w Z T 0 i R m l s b E x h c 3 R V c G R h d G V k I i B W Y W x 1 Z T 0 i Z D I w M j I t M T A t M D N U M T A 6 M z I 6 M z Y u O D E 5 N D k 0 M l o 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N j A i I C 8 + P E V u d H J 5 I F R 5 c G U 9 I l J l Y 2 9 2 Z X J 5 V G F y Z 2 V 0 U m 9 3 I i B W Y W x 1 Z T 0 i b D E i I C 8 + P E V u d H J 5 I F R 5 c G U 9 I k J 1 Z m Z l c k 5 l e H R S Z W Z y Z X N o I i B W Y W x 1 Z T 0 i b D E i I C 8 + P E V u d H J 5 I F R 5 c G U 9 I k Z p b G x D b 2 x 1 b W 5 U e X B l c y I g V m F s d W U 9 I n N C Z z 0 9 I i A v P j x F b n R y e S B U e X B l P S J R d W V y e U l E I i B W Y W x 1 Z T 0 i c z h i M G E 2 N T k 3 L T M 0 M j E t N D N j M C 1 h Y m R m L W U x M 2 R l Z j Q 0 N j I y Z S I g L z 4 8 R W 5 0 c n k g V H l w Z T 0 i R m l s b E N v d W 5 0 I i B W Y W x 1 Z T 0 i b D c i I C 8 + P E V u d H J 5 I F R 5 c G U 9 I k Z p b G x T d G F 0 d X M i I F Z h b H V l P S J z Q 2 9 t c G x l d G U i I C 8 + P E V u d H J 5 I F R 5 c G U 9 I k Z p b G x U Y X J n Z X Q i I F Z h b H V l P S J z U X V l c n l f S W 5 z d G F s b G 1 l b n R f U 2 N o Z W 1 l I i A v P j x F b n R y e S B U e X B l P S J G a W x s R X J y b 3 J D b 2 R l I i B W Y W x 1 Z T 0 i c 1 V u a 2 5 v d 2 4 i I C 8 + P E V u d H J 5 I F R 5 c G U 9 I l J l b G F 0 a W 9 u c 2 h p c E l u Z m 9 D b 2 5 0 Y W l u Z X I i I F Z h b H V l P S J z e y Z x d W 9 0 O 2 N v b H V t b k N v d W 5 0 J n F 1 b 3 Q 7 O j E s J n F 1 b 3 Q 7 a 2 V 5 Q 2 9 s d W 1 u T m F t Z X M m c X V v d D s 6 W 1 0 s J n F 1 b 3 Q 7 c X V l c n l S Z W x h d G l v b n N o a X B z J n F 1 b 3 Q 7 O l t d L C Z x d W 9 0 O 2 N v b H V t b k l k Z W 5 0 a X R p Z X M m c X V v d D s 6 W y Z x d W 9 0 O 1 N l Y 3 R p b 2 4 x L 1 F 1 Z X J 5 I E l u c 3 R h b G x t Z W 5 0 I F N j a G V t Z S 9 T b 3 V y Y 2 U u e 0 l O U 1 R B T E x N R U 5 U I F N D S E V N R S w w f S Z x d W 9 0 O 1 0 s J n F 1 b 3 Q 7 Q 2 9 s d W 1 u Q 2 9 1 b n Q m c X V v d D s 6 M S w m c X V v d D t L Z X l D b 2 x 1 b W 5 O Y W 1 l c y Z x d W 9 0 O z p b X S w m c X V v d D t D b 2 x 1 b W 5 J Z G V u d G l 0 a W V z J n F 1 b 3 Q 7 O l s m c X V v d D t T Z W N 0 a W 9 u M S 9 R d W V y e S B J b n N 0 Y W x s b W V u d C B T Y 2 h l b W U v U 2 9 1 c m N l L n t J T l N U Q U x M T U V O V C B T Q 0 h F T U U s M H 0 m c X V v d D t d L C Z x d W 9 0 O 1 J l b G F 0 a W 9 u c 2 h p c E l u Z m 8 m c X V v d D s 6 W 1 1 9 I i A v P j w v U 3 R h Y m x l R W 5 0 c m l l c z 4 8 L 0 l 0 Z W 0 + P E l 0 Z W 0 + P E l 0 Z W 1 M b 2 N h d G l v b j 4 8 S X R l b V R 5 c G U + R m 9 y b X V s Y T w v S X R l b V R 5 c G U + P E l 0 Z W 1 Q Y X R o P l N l Y 3 R p b 2 4 x L 1 F 1 Z X J 5 J T I w S W 5 z d G F s b G 1 l b n Q l M j B T Y 2 h l b W U v U 2 9 1 c m N l P C 9 J d G V t U G F 0 a D 4 8 L 0 l 0 Z W 1 M b 2 N h d G l v b j 4 8 U 3 R h Y m x l R W 5 0 c m l l c y A v P j w v S X R l b T 4 8 S X R l b T 4 8 S X R l b U x v Y 2 F 0 a W 9 u P j x J d G V t V H l w Z T 5 G b 3 J t d W x h P C 9 J d G V t V H l w Z T 4 8 S X R l b V B h d G g + U 2 V j d G l v b j E v U X V l c n k l M j B G b G 9 h d G l u Z y U y M F B l c m l v Z 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R k x P Q V R J T k c g U E V S S U 9 E J n F 1 b 3 Q 7 X S I g L z 4 8 R W 5 0 c n k g V H l w Z T 0 i R m l s b E x h c 3 R V c G R h d G V k I i B W Y W x 1 Z T 0 i Z D I w M j I t M T A t M D N U M T A 6 M z I 6 M z Y u N z U y N D k y M 1 o 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N j I i I C 8 + P E V u d H J 5 I F R 5 c G U 9 I l J l Y 2 9 2 Z X J 5 V G F y Z 2 V 0 U m 9 3 I i B W Y W x 1 Z T 0 i b D E i I C 8 + P E V u d H J 5 I F R 5 c G U 9 I k J 1 Z m Z l c k 5 l e H R S Z W Z y Z X N o I i B W Y W x 1 Z T 0 i b D E i I C 8 + P E V u d H J 5 I F R 5 c G U 9 I k Z p b G x D b 2 x 1 b W 5 U e X B l c y I g V m F s d W U 9 I n N C Z z 0 9 I i A v P j x F b n R y e S B U e X B l P S J R d W V y e U l E I i B W Y W x 1 Z T 0 i c z Y 0 Z j h j Y 2 E 5 L T U 4 N j k t N D R k N i 1 i O D M 1 L T g 2 Y T h h M 2 Q y M j c 3 N C I g L z 4 8 R W 5 0 c n k g V H l w Z T 0 i R m l s b E N v d W 5 0 I i B W Y W x 1 Z T 0 i b D E 2 I i A v P j x F b n R y e S B U e X B l P S J G a W x s U 3 R h d H V z I i B W Y W x 1 Z T 0 i c 0 N v b X B s Z X R l I i A v P j x F b n R y e S B U e X B l P S J G a W x s V G F y Z 2 V 0 I i B W Y W x 1 Z T 0 i c 1 F 1 Z X J 5 X 0 Z s b 2 F 0 a W 5 n X 1 B l c m l v Z C I g L z 4 8 R W 5 0 c n k g V H l w Z T 0 i R m l s b E V y c m 9 y Q 2 9 k Z S I g V m F s d W U 9 I n N V b m t u b 3 d u I i A v P j x F b n R y e S B U e X B l P S J S Z W x h d G l v b n N o a X B J b m Z v Q 2 9 u d G F p b m V y I i B W Y W x 1 Z T 0 i c 3 s m c X V v d D t j b 2 x 1 b W 5 D b 3 V u d C Z x d W 9 0 O z o x L C Z x d W 9 0 O 2 t l e U N v b H V t b k 5 h b W V z J n F 1 b 3 Q 7 O l t d L C Z x d W 9 0 O 3 F 1 Z X J 5 U m V s Y X R p b 2 5 z a G l w c y Z x d W 9 0 O z p b X S w m c X V v d D t j b 2 x 1 b W 5 J Z G V u d G l 0 a W V z J n F 1 b 3 Q 7 O l s m c X V v d D t T Z W N 0 a W 9 u M S 9 R d W V y e S B G b G 9 h d G l u Z y B Q Z X J p b 2 Q v U 2 9 1 c m N l L n t G T E 9 B V E l O R y B Q R V J J T 0 Q s M H 0 m c X V v d D t d L C Z x d W 9 0 O 0 N v b H V t b k N v d W 5 0 J n F 1 b 3 Q 7 O j E s J n F 1 b 3 Q 7 S 2 V 5 Q 2 9 s d W 1 u T m F t Z X M m c X V v d D s 6 W 1 0 s J n F 1 b 3 Q 7 Q 2 9 s d W 1 u S W R l b n R p d G l l c y Z x d W 9 0 O z p b J n F 1 b 3 Q 7 U 2 V j d G l v b j E v U X V l c n k g R m x v Y X R p b m c g U G V y a W 9 k L 1 N v d X J j Z S 5 7 R k x P Q V R J T k c g U E V S S U 9 E L D B 9 J n F 1 b 3 Q 7 X S w m c X V v d D t S Z W x h d G l v b n N o a X B J b m Z v J n F 1 b 3 Q 7 O l t d f S I g L z 4 8 L 1 N 0 Y W J s Z U V u d H J p Z X M + P C 9 J d G V t P j x J d G V t P j x J d G V t T G 9 j Y X R p b 2 4 + P E l 0 Z W 1 U e X B l P k Z v c m 1 1 b G E 8 L 0 l 0 Z W 1 U e X B l P j x J d G V t U G F 0 a D 5 T Z W N 0 a W 9 u M S 9 R d W V y e S U y M E Z s b 2 F 0 a W 5 n J T I w U G V y a W 9 k L 1 N v d X J j Z T w v S X R l b V B h d G g + P C 9 J d G V t T G 9 j Y X R p b 2 4 + P F N 0 Y W J s Z U V u d H J p Z X M g L z 4 8 L 0 l 0 Z W 0 + P E l 0 Z W 0 + P E l 0 Z W 1 M b 2 N h d G l v b j 4 8 S X R l b V R 5 c G U + R m 9 y b X V s Y T w v S X R l b V R 5 c G U + P E l 0 Z W 1 Q Y X R o P l N l Y 3 R p b 2 4 x L 1 F 1 Z X J 5 J T I w V 0 9 Q 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N v b H V t b k 5 h b W V z I i B W Y W x 1 Z T 0 i c 1 s m c X V v d D t X T 1 A m c X V v d D t d I i A v P j x F b n R y e S B U e X B l P S J G a W x s T G F z d F V w Z G F 0 Z W Q i I F Z h b H V l P S J k M j A y M i 0 x M C 0 w M 1 Q x M D o z M j o z N i 4 2 N T I 1 N D U 2 W i 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2 N C I g L z 4 8 R W 5 0 c n k g V H l w Z T 0 i U m V j b 3 Z l c n l U Y X J n Z X R S b 3 c i I F Z h b H V l P S J s M S I g L z 4 8 R W 5 0 c n k g V H l w Z T 0 i Q n V m Z m V y T m V 4 d F J l Z n J l c 2 g i I F Z h b H V l P S J s M S I g L z 4 8 R W 5 0 c n k g V H l w Z T 0 i R m l s b E N v b H V t b l R 5 c G V z I i B W Y W x 1 Z T 0 i c 0 J n P T 0 i I C 8 + P E V u d H J 5 I F R 5 c G U 9 I l F 1 Z X J 5 S U Q i I F Z h b H V l P S J z M 2 F i O T c 4 N W Q t N W N m N i 0 0 Z D V j L T g x M z A t M 2 F k Z D A 2 Z T J h Y 2 M 5 I i A v P j x F b n R y e S B U e X B l P S J G a W x s Q 2 9 1 b n Q i I F Z h b H V l P S J s N S I g L z 4 8 R W 5 0 c n k g V H l w Z T 0 i R m l s b F N 0 Y X R 1 c y I g V m F s d W U 9 I n N D b 2 1 w b G V 0 Z S I g L z 4 8 R W 5 0 c n k g V H l w Z T 0 i R m l s b F R h c m d l d C I g V m F s d W U 9 I n N R d W V y e V 9 X T 1 A i I C 8 + P E V u d H J 5 I F R 5 c G U 9 I k Z p b G x F c n J v c k N v Z G U i I F Z h b H V l P S J z V W 5 r b m 9 3 b i I g L z 4 8 R W 5 0 c n k g V H l w Z T 0 i U m V s Y X R p b 2 5 z a G l w S W 5 m b 0 N v b n R h a W 5 l c i I g V m F s d W U 9 I n N 7 J n F 1 b 3 Q 7 Y 2 9 s d W 1 u Q 2 9 1 b n Q m c X V v d D s 6 M S w m c X V v d D t r Z X l D b 2 x 1 b W 5 O Y W 1 l c y Z x d W 9 0 O z p b X S w m c X V v d D t x d W V y e V J l b G F 0 a W 9 u c 2 h p c H M m c X V v d D s 6 W 1 0 s J n F 1 b 3 Q 7 Y 2 9 s d W 1 u S W R l b n R p d G l l c y Z x d W 9 0 O z p b J n F 1 b 3 Q 7 U 2 V j d G l v b j E v U X V l c n k g V 0 9 Q L 1 N v d X J j Z S 5 7 V 0 9 Q L D B 9 J n F 1 b 3 Q 7 X S w m c X V v d D t D b 2 x 1 b W 5 D b 3 V u d C Z x d W 9 0 O z o x L C Z x d W 9 0 O 0 t l e U N v b H V t b k 5 h b W V z J n F 1 b 3 Q 7 O l t d L C Z x d W 9 0 O 0 N v b H V t b k l k Z W 5 0 a X R p Z X M m c X V v d D s 6 W y Z x d W 9 0 O 1 N l Y 3 R p b 2 4 x L 1 F 1 Z X J 5 I F d P U C 9 T b 3 V y Y 2 U u e 1 d P U C w w f S Z x d W 9 0 O 1 0 s J n F 1 b 3 Q 7 U m V s Y X R p b 2 5 z a G l w S W 5 m b y Z x d W 9 0 O z p b X X 0 i I C 8 + P C 9 T d G F i b G V F b n R y a W V z P j w v S X R l b T 4 8 S X R l b T 4 8 S X R l b U x v Y 2 F 0 a W 9 u P j x J d G V t V H l w Z T 5 G b 3 J t d W x h P C 9 J d G V t V H l w Z T 4 8 S X R l b V B h d G g + U 2 V j d G l v b j E v U X V l c n k l M j B X T 1 A v U 2 9 1 c m N l P C 9 J d G V t U G F 0 a D 4 8 L 0 l 0 Z W 1 M b 2 N h d G l v b j 4 8 U 3 R h Y m x l R W 5 0 c m l l c y A v P j w v S X R l b T 4 8 S X R l b T 4 8 S X R l b U x v Y 2 F 0 a W 9 u P j x J d G V t V H l w Z T 5 G b 3 J t d W x h P C 9 J d G V t V H l w Z T 4 8 S X R l b V B h d G g + U 2 V j d G l v b j E v U X V l c n k l M j B D d X N 0 b 2 1 l c i U y M E 5 v d G l m a W N h d G l v b j 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M Y X N 0 V X B k Y X R l Z C I g V m F s d W U 9 I m Q y M D I y L T E w L T A z V D E w O j M y O j M 2 L j U 1 M j c 2 N z B a I i A v P j x F b n R y e S B U e X B l P S J G a W x s R X J y b 3 J D b 3 V u d C I g V m F s d W U 9 I m w w I i A v P j x F b n R y e S B U e X B l P S J G a W x s Q 2 9 s d W 1 u T m F t Z X M i I F Z h b H V l P S J z W y Z x d W 9 0 O 0 N V U 1 R P T U V S I E 5 P V E l G S U N B V E l P T i B C W S Z x d W 9 0 O 1 0 i I C 8 + P E V u d H J 5 I F R 5 c G U 9 I k Z p b G x l Z E N v b X B s Z X R l U m V z d W x 0 V G 9 X b 3 J r c 2 h l Z X Q i I F Z h b H V l P S J s M S I g L z 4 8 R W 5 0 c n k g V H l w Z T 0 i Q W R k Z W R U b 0 R h d G F N b 2 R l b C I g V m F s d W U 9 I m w w I i A v P j x F b n R y e S B U e X B l P S J S Z W N v d m V y e V R h c m d l d F N o Z W V 0 I i B W Y W x 1 Z T 0 i c 0 1 h c 3 R l c i I g L z 4 8 R W 5 0 c n k g V H l w Z T 0 i U m V j b 3 Z l c n l U Y X J n Z X R D b 2 x 1 b W 4 i I F Z h b H V l P S J s N j Y i I C 8 + P E V u d H J 5 I F R 5 c G U 9 I l J l Y 2 9 2 Z X J 5 V G F y Z 2 V 0 U m 9 3 I i B W Y W x 1 Z T 0 i b D E i I C 8 + P E V u d H J 5 I F R 5 c G U 9 I k J 1 Z m Z l c k 5 l e H R S Z W Z y Z X N o I i B W Y W x 1 Z T 0 i b D E i I C 8 + P E V u d H J 5 I F R 5 c G U 9 I k Z p b G x F c n J v c k N v Z G U i I F Z h b H V l P S J z V W 5 r b m 9 3 b i I g L z 4 8 R W 5 0 c n k g V H l w Z T 0 i U X V l c n l J R C I g V m F s d W U 9 I n M 0 Y W I 3 O G F k O S 0 x O D Q 2 L T Q 2 Y j U t Y T c 4 Y y 0 4 Z j A 1 N G E 0 O D k y Y W U i I C 8 + P E V u d H J 5 I F R 5 c G U 9 I k Z p b G x D b 2 x 1 b W 5 U e X B l c y I g V m F s d W U 9 I n N C Z z 0 9 I i A v P j x F b n R y e S B U e X B l P S J G a W x s Q 2 9 1 b n Q i I F Z h b H V l P S J s M y I g L z 4 8 R W 5 0 c n k g V H l w Z T 0 i R m l s b F N 0 Y X R 1 c y I g V m F s d W U 9 I n N D b 2 1 w b G V 0 Z S I g L z 4 8 R W 5 0 c n k g V H l w Z T 0 i R m l s b F R h c m d l d C I g V m F s d W U 9 I n N R d W V y e V 9 D d X N 0 b 2 1 l c l 9 O b 3 R p Z m l j Y X R p b 2 4 i I C 8 + P E V u d H J 5 I F R 5 c G U 9 I l J l b G F 0 a W 9 u c 2 h p c E l u Z m 9 D b 2 5 0 Y W l u Z X I i I F Z h b H V l P S J z e y Z x d W 9 0 O 2 N v b H V t b k N v d W 5 0 J n F 1 b 3 Q 7 O j E s J n F 1 b 3 Q 7 a 2 V 5 Q 2 9 s d W 1 u T m F t Z X M m c X V v d D s 6 W 1 0 s J n F 1 b 3 Q 7 c X V l c n l S Z W x h d G l v b n N o a X B z J n F 1 b 3 Q 7 O l t d L C Z x d W 9 0 O 2 N v b H V t b k l k Z W 5 0 a X R p Z X M m c X V v d D s 6 W y Z x d W 9 0 O 1 N l Y 3 R p b 2 4 x L 1 F 1 Z X J 5 I E N 1 c 3 R v b W V y I E 5 v d G l m a W N h d G l v b i 9 T b 3 V y Y 2 U u e 0 N V U 1 R P T U V S I E 5 P V E l G S U N B V E l P T i B C W S w w f S Z x d W 9 0 O 1 0 s J n F 1 b 3 Q 7 Q 2 9 s d W 1 u Q 2 9 1 b n Q m c X V v d D s 6 M S w m c X V v d D t L Z X l D b 2 x 1 b W 5 O Y W 1 l c y Z x d W 9 0 O z p b X S w m c X V v d D t D b 2 x 1 b W 5 J Z G V u d G l 0 a W V z J n F 1 b 3 Q 7 O l s m c X V v d D t T Z W N 0 a W 9 u M S 9 R d W V y e S B D d X N 0 b 2 1 l c i B O b 3 R p Z m l j Y X R p b 2 4 v U 2 9 1 c m N l L n t D V V N U T 0 1 F U i B O T 1 R J R k l D Q V R J T 0 4 g Q l k s M H 0 m c X V v d D t d L C Z x d W 9 0 O 1 J l b G F 0 a W 9 u c 2 h p c E l u Z m 8 m c X V v d D s 6 W 1 1 9 I i A v P j w v U 3 R h Y m x l R W 5 0 c m l l c z 4 8 L 0 l 0 Z W 0 + P E l 0 Z W 0 + P E l 0 Z W 1 M b 2 N h d G l v b j 4 8 S X R l b V R 5 c G U + R m 9 y b X V s Y T w v S X R l b V R 5 c G U + P E l 0 Z W 1 Q Y X R o P l N l Y 3 R p b 2 4 x L 1 F 1 Z X J 5 J T I w Q 3 V z d G 9 t Z X I l M j B O b 3 R p Z m l j Y X R p b 2 4 v U 2 9 1 c m N l P C 9 J d G V t U G F 0 a D 4 8 L 0 l 0 Z W 1 M b 2 N h d G l v b j 4 8 U 3 R h Y m x l R W 5 0 c m l l c y A v P j w v S X R l b T 4 8 S X R l b T 4 8 S X R l b U x v Y 2 F 0 a W 9 u P j x J d G V t V H l w Z T 5 G b 3 J t d W x h P C 9 J d G V t V H l w Z T 4 8 S X R l b V B h d G g + U 2 V j d G l v b j E v U X V l c n k l M j B J b n N 0 Y W x s b W V u d C U y M F N v d X J j Z S U y M F B h e W 1 l b n Q l M j B U e X B 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N v d W 5 0 I i B W Y W x 1 Z T 0 i b D k i I C 8 + P E V u d H J 5 I F R 5 c G U 9 I k Z p b G x D b 2 x 1 b W 5 O Y W 1 l c y I g V m F s d W U 9 I n N b J n F 1 b 3 Q 7 S U 5 T V E F M T E 1 F T l Q g U 0 9 V U k N F I F B B W U 1 F T l Q g V F l Q R S Z x d W 9 0 O 1 0 i I C 8 + P E V u d H J 5 I F R 5 c G U 9 I k Z p b G x l Z E N v b X B s Z X R l U m V z d W x 0 V G 9 X b 3 J r c 2 h l Z X Q i I F Z h b H V l P S J s M S I g L z 4 8 R W 5 0 c n k g V H l w Z T 0 i Q W R k Z W R U b 0 R h d G F N b 2 R l b C I g V m F s d W U 9 I m w w I i A v P j x F b n R y e S B U e X B l P S J S Z W N v d m V y e V R h c m d l d F N o Z W V 0 I i B W Y W x 1 Z T 0 i c 0 1 h c 3 R l c i I g L z 4 8 R W 5 0 c n k g V H l w Z T 0 i U m V j b 3 Z l c n l U Y X J n Z X R D b 2 x 1 b W 4 i I F Z h b H V l P S J s N j g i I C 8 + P E V u d H J 5 I F R 5 c G U 9 I l J l Y 2 9 2 Z X J 5 V G F y Z 2 V 0 U m 9 3 I i B W Y W x 1 Z T 0 i b D E i I C 8 + P E V u d H J 5 I F R 5 c G U 9 I k J 1 Z m Z l c k 5 l e H R S Z W Z y Z X N o I i B W Y W x 1 Z T 0 i b D E i I C 8 + P E V u d H J 5 I F R 5 c G U 9 I k Z p b G x D b 2 x 1 b W 5 U e X B l c y I g V m F s d W U 9 I n N C Z z 0 9 I i A v P j x F b n R y e S B U e X B l P S J R d W V y e U l E I i B W Y W x 1 Z T 0 i c z N m Y z Q 4 M D c 5 L T A 4 O W I t N D R h N y 1 h M m E 0 L T U w Y j F m Y T E 4 Z j F k O C I g L z 4 8 R W 5 0 c n k g V H l w Z T 0 i R m l s b E V y c m 9 y Q 2 9 k Z S I g V m F s d W U 9 I n N V b m t u b 3 d u I i A v P j x F b n R y e S B U e X B l P S J G a W x s T G F z d F V w Z G F 0 Z W Q i I F Z h b H V l P S J k M j A y M i 0 x M C 0 w M 1 Q x M D o z M j o z N S 4 x N T M z M D c 4 W i I g L z 4 8 R W 5 0 c n k g V H l w Z T 0 i U m V s Y X R p b 2 5 z a G l w S W 5 m b 0 N v b n R h a W 5 l c i I g V m F s d W U 9 I n N 7 J n F 1 b 3 Q 7 Y 2 9 s d W 1 u Q 2 9 1 b n Q m c X V v d D s 6 M S w m c X V v d D t r Z X l D b 2 x 1 b W 5 O Y W 1 l c y Z x d W 9 0 O z p b X S w m c X V v d D t x d W V y e V J l b G F 0 a W 9 u c 2 h p c H M m c X V v d D s 6 W 1 0 s J n F 1 b 3 Q 7 Y 2 9 s d W 1 u S W R l b n R p d G l l c y Z x d W 9 0 O z p b J n F 1 b 3 Q 7 U 2 V j d G l v b j E v U X V l c n k g S W 5 z d G F s b G 1 l b n Q g U 2 9 1 c m N l I F B h e W 1 l b n Q g V H l w Z S 9 T b 3 V y Y 2 U u e 0 l O U 1 R B T E x N R U 5 U I F N P V V J D R S B Q Q V l N R U 5 U I F R Z U E U s M H 0 m c X V v d D t d L C Z x d W 9 0 O 0 N v b H V t b k N v d W 5 0 J n F 1 b 3 Q 7 O j E s J n F 1 b 3 Q 7 S 2 V 5 Q 2 9 s d W 1 u T m F t Z X M m c X V v d D s 6 W 1 0 s J n F 1 b 3 Q 7 Q 2 9 s d W 1 u S W R l b n R p d G l l c y Z x d W 9 0 O z p b J n F 1 b 3 Q 7 U 2 V j d G l v b j E v U X V l c n k g S W 5 z d G F s b G 1 l b n Q g U 2 9 1 c m N l I F B h e W 1 l b n Q g V H l w Z S 9 T b 3 V y Y 2 U u e 0 l O U 1 R B T E x N R U 5 U I F N P V V J D R S B Q Q V l N R U 5 U I F R Z U E U s M H 0 m c X V v d D t d L C Z x d W 9 0 O 1 J l b G F 0 a W 9 u c 2 h p c E l u Z m 8 m c X V v d D s 6 W 1 1 9 I i A v P j x F b n R y e S B U e X B l P S J G a W x s V G F y Z 2 V 0 I i B W Y W x 1 Z T 0 i c 1 F 1 Z X J 5 X 0 l u c 3 R h b G x t Z W 5 0 X 1 N v d X J j Z V 9 Q Y X l t Z W 5 0 X 1 R 5 c G U i I C 8 + P E V u d H J 5 I F R 5 c G U 9 I k Z p b G x F c n J v c k N v d W 5 0 I i B W Y W x 1 Z T 0 i b D A i I C 8 + P E V u d H J 5 I F R 5 c G U 9 I k Z p b G x T d G F 0 d X M i I F Z h b H V l P S J z Q 2 9 t c G x l d G U i I C 8 + P C 9 T d G F i b G V F b n R y a W V z P j w v S X R l b T 4 8 S X R l b T 4 8 S X R l b U x v Y 2 F 0 a W 9 u P j x J d G V t V H l w Z T 5 G b 3 J t d W x h P C 9 J d G V t V H l w Z T 4 8 S X R l b V B h d G g + U 2 V j d G l v b j E v U X V l c n k l M j B J b n N 0 Y W x s b W V u d C U y M F N v d X J j Z S U y M F B h e W 1 l b n Q l M j B U e X B l L 1 N v d X J j Z T w v S X R l b V B h d G g + P C 9 J d G V t T G 9 j Y X R p b 2 4 + P F N 0 Y W J s Z U V u d H J p Z X M g L z 4 8 L 0 l 0 Z W 0 + P E l 0 Z W 0 + P E l 0 Z W 1 M b 2 N h d G l v b j 4 8 S X R l b V R 5 c G U + R m 9 y b X V s Y T w v S X R l b V R 5 c G U + P E l 0 Z W 1 Q Y X R o P l N l Y 3 R p b 2 4 x L 1 F 1 Z X J 5 J T I w Q 2 9 w e S U y M E F k Z H J l c 3 M l M j B G c m 9 t J T I w Q X B w J T I w R G F 0 Y S U y M F B l c n N v b m F s 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E N v d W 5 0 I i B W Y W x 1 Z T 0 i b D k i I C 8 + P E V u d H J 5 I F R 5 c G U 9 I k Z p b G x D b 2 x 1 b W 5 O Y W 1 l c y I g V m F s d W U 9 I n N b J n F 1 b 3 Q 7 Z G V z Y 3 I m c X V v d D t d I i A v P j x F b n R y e S B U e X B l P S J G a W x s Z W R D b 2 1 w b G V 0 Z V J l c 3 V s d F R v V 2 9 y a 3 N o Z W V 0 I i B W Y W x 1 Z T 0 i b D E i I C 8 + P E V u d H J 5 I F R 5 c G U 9 I k F k Z G V k V G 9 E Y X R h T W 9 k Z W w i I F Z h b H V l P S J s M C I g L z 4 8 R W 5 0 c n k g V H l w Z T 0 i U m V j b 3 Z l c n l U Y X J n Z X R T a G V l d C I g V m F s d W U 9 I n N N Y X N 0 Z X I i I C 8 + P E V u d H J 5 I F R 5 c G U 9 I l J l Y 2 9 2 Z X J 5 V G F y Z 2 V 0 Q 2 9 s d W 1 u I i B W Y W x 1 Z T 0 i b D c w I i A v P j x F b n R y e S B U e X B l P S J S Z W N v d m V y e V R h c m d l d F J v d y I g V m F s d W U 9 I m w y I i A v P j x F b n R y e S B U e X B l P S J O Y W 1 l V X B k Y X R l Z E F m d G V y R m l s b C I g V m F s d W U 9 I m w w I i A v P j x F b n R y e S B U e X B l P S J C d W Z m Z X J O Z X h 0 U m V m c m V z a C I g V m F s d W U 9 I m w x I i A v P j x F b n R y e S B U e X B l P S J G a W x s V G F y Z 2 V 0 T m F t Z U N 1 c 3 R v b W l 6 Z W Q i I F Z h b H V l P S J s M S I g L z 4 8 R W 5 0 c n k g V H l w Z T 0 i R m l s b E N v b H V t b l R 5 c G V z I i B W Y W x 1 Z T 0 i c 0 J n P T 0 i I C 8 + P E V u d H J 5 I F R 5 c G U 9 I l F 1 Z X J 5 S U Q i I F Z h b H V l P S J z N G Z i Z m E x O W E t Z T Y y Z C 0 0 M T Y z L T g 5 Z j Q t Z T I 3 Z D I 2 O W R h Y T N k I i A v P j x F b n R y e S B U e X B l P S J G a W x s R X J y b 3 J D b 2 R l I i B W Y W x 1 Z T 0 i c 1 V u a 2 5 v d 2 4 i I C 8 + P E V u d H J 5 I F R 5 c G U 9 I k Z p b G x M Y X N 0 V X B k Y X R l Z C I g V m F s d W U 9 I m Q y M D I y L T E w L T A z V D E w O j M y O j M 1 L j A 1 M j I 4 M j Z a I i A v P j x F b n R y e S B U e X B l P S J S Z W x h d G l v b n N o a X B J b m Z v Q 2 9 u d G F p b m V y I i B W Y W x 1 Z T 0 i c 3 s m c X V v d D t j b 2 x 1 b W 5 D b 3 V u d C Z x d W 9 0 O z o x L C Z x d W 9 0 O 2 t l e U N v b H V t b k 5 h b W V z J n F 1 b 3 Q 7 O l t d L C Z x d W 9 0 O 3 F 1 Z X J 5 U m V s Y X R p b 2 5 z a G l w c y Z x d W 9 0 O z p b X S w m c X V v d D t j b 2 x 1 b W 5 J Z G V u d G l 0 a W V z J n F 1 b 3 Q 7 O l s m c X V v d D t T Z W N 0 a W 9 u M S 9 R d W V y e S B D b 3 B 5 I E F k Z H J l c 3 M g R n J v b S B B c H A g R G F 0 Y S B Q Z X J z b 2 5 h b C 9 T b 3 V y Y 2 U u e 2 R l c 2 N y L D B 9 J n F 1 b 3 Q 7 X S w m c X V v d D t D b 2 x 1 b W 5 D b 3 V u d C Z x d W 9 0 O z o x L C Z x d W 9 0 O 0 t l e U N v b H V t b k 5 h b W V z J n F 1 b 3 Q 7 O l t d L C Z x d W 9 0 O 0 N v b H V t b k l k Z W 5 0 a X R p Z X M m c X V v d D s 6 W y Z x d W 9 0 O 1 N l Y 3 R p b 2 4 x L 1 F 1 Z X J 5 I E N v c H k g Q W R k c m V z c y B G c m 9 t I E F w c C B E Y X R h I F B l c n N v b m F s L 1 N v d X J j Z S 5 7 Z G V z Y 3 I s M H 0 m c X V v d D t d L C Z x d W 9 0 O 1 J l b G F 0 a W 9 u c 2 h p c E l u Z m 8 m c X V v d D s 6 W 1 1 9 I i A v P j x F b n R y e S B U e X B l P S J G a W x s V G F y Z 2 V 0 I i B W Y W x 1 Z T 0 i c 1 F 1 Z X J 5 X 0 N v c H l f Q W R k c m V z c 1 9 G c m 9 t X 0 F w c F 9 E Y X R h X 1 B l c n N v b m F s I i A v P j x F b n R y e S B U e X B l P S J G a W x s R X J y b 3 J D b 3 V u d C I g V m F s d W U 9 I m w w I i A v P j x F b n R y e S B U e X B l P S J G a W x s U 3 R h d H V z I i B W Y W x 1 Z T 0 i c 0 N v b X B s Z X R l I i A v P j w v U 3 R h Y m x l R W 5 0 c m l l c z 4 8 L 0 l 0 Z W 0 + P E l 0 Z W 0 + P E l 0 Z W 1 M b 2 N h d G l v b j 4 8 S X R l b V R 5 c G U + R m 9 y b X V s Y T w v S X R l b V R 5 c G U + P E l 0 Z W 1 Q Y X R o P l N l Y 3 R p b 2 4 x L 1 F 1 Z X J 5 J T I w Q 2 9 w e S U y M E F k Z H J l c 3 M l M j B G c m 9 t J T I w Q X B w J T I w R G F 0 Y S U y M F B l c n N v b m F s L 1 N v d X J j Z T w v S X R l b V B h d G g + P C 9 J d G V t T G 9 j Y X R p b 2 4 + P F N 0 Y W J s Z U V u d H J p Z X M g L z 4 8 L 0 l 0 Z W 0 + P E l 0 Z W 0 + P E l 0 Z W 1 M b 2 N h d G l v b j 4 8 S X R l b V R 5 c G U + R m 9 y b X V s Y T w v S X R l b V R 5 c G U + P E l 0 Z W 1 Q Y X R o P l N l Y 3 R p b 2 4 x L 1 F 1 Z X J 5 J T I w Q 2 h h c m F j d G V y a X N 0 a W M l M j B P Z i U y M E N y Z W R p d 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3 V u d C I g V m F s d W U 9 I m w y I i A v P j x F b n R y e S B U e X B l P S J G a W x s Q 2 9 s d W 1 u T m F t Z X M i I F Z h b H V l P S J z W y Z x d W 9 0 O 0 N I Q V J B Q 1 R F U k l T V E l D I E 9 G I E N S R U R J V C Z x d W 9 0 O 1 0 i I C 8 + P E V u d H J 5 I F R 5 c G U 9 I k Z p b G x l Z E N v b X B s Z X R l U m V z d W x 0 V G 9 X b 3 J r c 2 h l Z X Q i I F Z h b H V l P S J s M S I g L z 4 8 R W 5 0 c n k g V H l w Z T 0 i Q W R k Z W R U b 0 R h d G F N b 2 R l b C I g V m F s d W U 9 I m w w I i A v P j x F b n R y e S B U e X B l P S J S Z W N v d m V y e V R h c m d l d F N o Z W V 0 I i B W Y W x 1 Z T 0 i c 0 1 h c 3 R l c i I g L z 4 8 R W 5 0 c n k g V H l w Z T 0 i U m V j b 3 Z l c n l U Y X J n Z X R D b 2 x 1 b W 4 i I F Z h b H V l P S J s N z I i I C 8 + P E V u d H J 5 I F R 5 c G U 9 I l J l Y 2 9 2 Z X J 5 V G F y Z 2 V 0 U m 9 3 I i B W Y W x 1 Z T 0 i b D E i I C 8 + P E V u d H J 5 I F R 5 c G U 9 I k J 1 Z m Z l c k 5 l e H R S Z W Z y Z X N o I i B W Y W x 1 Z T 0 i b D E i I C 8 + P E V u d H J 5 I F R 5 c G U 9 I k Z p b G x D b 2 x 1 b W 5 U e X B l c y I g V m F s d W U 9 I n N C Z z 0 9 I i A v P j x F b n R y e S B U e X B l P S J R d W V y e U l E I i B W Y W x 1 Z T 0 i c z c x Y 2 Y 1 Z j d k L W I w M D M t N D Z j Y y 1 i M m N j L W J l N 2 R l O T I x O D g y N S I g L z 4 8 R W 5 0 c n k g V H l w Z T 0 i R m l s b E V y c m 9 y Q 2 9 k Z S I g V m F s d W U 9 I n N V b m t u b 3 d u I i A v P j x F b n R y e S B U e X B l P S J G a W x s T G F z d F V w Z G F 0 Z W Q i I F Z h b H V l P S J k M j A y M i 0 x M C 0 w M 1 Q x M D o z M j o z N C 4 5 O D Y y O D E 0 W i I g L z 4 8 R W 5 0 c n k g V H l w Z T 0 i U m V s Y X R p b 2 5 z a G l w S W 5 m b 0 N v b n R h a W 5 l c i I g V m F s d W U 9 I n N 7 J n F 1 b 3 Q 7 Y 2 9 s d W 1 u Q 2 9 1 b n Q m c X V v d D s 6 M S w m c X V v d D t r Z X l D b 2 x 1 b W 5 O Y W 1 l c y Z x d W 9 0 O z p b X S w m c X V v d D t x d W V y e V J l b G F 0 a W 9 u c 2 h p c H M m c X V v d D s 6 W 1 0 s J n F 1 b 3 Q 7 Y 2 9 s d W 1 u S W R l b n R p d G l l c y Z x d W 9 0 O z p b J n F 1 b 3 Q 7 U 2 V j d G l v b j E v U X V l c n k g Q 2 h h c m F j d G V y a X N 0 a W M g T 2 Y g Q 3 J l Z G l 0 L 1 N v d X J j Z S 5 7 Q 0 h B U k F D V E V S S V N U S U M g T 0 Y g Q 1 J F R E l U L D B 9 J n F 1 b 3 Q 7 X S w m c X V v d D t D b 2 x 1 b W 5 D b 3 V u d C Z x d W 9 0 O z o x L C Z x d W 9 0 O 0 t l e U N v b H V t b k 5 h b W V z J n F 1 b 3 Q 7 O l t d L C Z x d W 9 0 O 0 N v b H V t b k l k Z W 5 0 a X R p Z X M m c X V v d D s 6 W y Z x d W 9 0 O 1 N l Y 3 R p b 2 4 x L 1 F 1 Z X J 5 I E N o Y X J h Y 3 R l c m l z d G l j I E 9 m I E N y Z W R p d C 9 T b 3 V y Y 2 U u e 0 N I Q V J B Q 1 R F U k l T V E l D I E 9 G I E N S R U R J V C w w f S Z x d W 9 0 O 1 0 s J n F 1 b 3 Q 7 U m V s Y X R p b 2 5 z a G l w S W 5 m b y Z x d W 9 0 O z p b X X 0 i I C 8 + P E V u d H J 5 I F R 5 c G U 9 I k Z p b G x U Y X J n Z X Q i I F Z h b H V l P S J z U X V l c n l f Q 2 h h c m F j d G V y a X N 0 a W N f T 2 Z f Q 3 J l Z G l 0 I i A v P j x F b n R y e S B U e X B l P S J G a W x s R X J y b 3 J D b 3 V u d C I g V m F s d W U 9 I m w w I i A v P j x F b n R y e S B U e X B l P S J G a W x s U 3 R h d H V z I i B W Y W x 1 Z T 0 i c 0 N v b X B s Z X R l I i A v P j w v U 3 R h Y m x l R W 5 0 c m l l c z 4 8 L 0 l 0 Z W 0 + P E l 0 Z W 0 + P E l 0 Z W 1 M b 2 N h d G l v b j 4 8 S X R l b V R 5 c G U + R m 9 y b X V s Y T w v S X R l b V R 5 c G U + P E l 0 Z W 1 Q Y X R o P l N l Y 3 R p b 2 4 x L 1 F 1 Z X J 5 J T I w Q 2 h h c m F j d G V y a X N 0 a W M l M j B P Z i U y M E N y Z W R p d C 9 T b 3 V y Y 2 U 8 L 0 l 0 Z W 1 Q Y X R o P j w v S X R l b U x v Y 2 F 0 a W 9 u P j x T d G F i b G V F b n R y a W V z I C 8 + P C 9 J d G V t P j x J d G V t P j x J d G V t T G 9 j Y X R p b 2 4 + P E l 0 Z W 1 U e X B l P k Z v c m 1 1 b G E 8 L 0 l 0 Z W 1 U e X B l P j x J d G V t U G F 0 a D 5 T Z W N 0 a W 9 u M S 9 R d W V y e S U y M F d h e S U y M E 9 m J T I w U m V z d H J 1 Y 3 R 1 c m 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1 b n Q i I F Z h b H V l P S J s M y I g L z 4 8 R W 5 0 c n k g V H l w Z T 0 i R m l s b E N v b H V t b k 5 h b W V z I i B W Y W x 1 Z T 0 i c 1 s m c X V v d D t X Q V k g T 0 Y g U k V T V F J V Q 1 R V U k U m c X V v d D t d I i A v P j x F b n R y e S B U e X B l P S J G a W x s Z W R D b 2 1 w b G V 0 Z V J l c 3 V s d F R v V 2 9 y a 3 N o Z W V 0 I i B W Y W x 1 Z T 0 i b D E i I C 8 + P E V u d H J 5 I F R 5 c G U 9 I k F k Z G V k V G 9 E Y X R h T W 9 k Z W w i I F Z h b H V l P S J s M C I g L z 4 8 R W 5 0 c n k g V H l w Z T 0 i U m V j b 3 Z l c n l U Y X J n Z X R T a G V l d C I g V m F s d W U 9 I n N N Y X N 0 Z X I i I C 8 + P E V u d H J 5 I F R 5 c G U 9 I l J l Y 2 9 2 Z X J 5 V G F y Z 2 V 0 Q 2 9 s d W 1 u I i B W Y W x 1 Z T 0 i b D c 0 I i A v P j x F b n R y e S B U e X B l P S J S Z W N v d m V y e V R h c m d l d F J v d y I g V m F s d W U 9 I m w x I i A v P j x F b n R y e S B U e X B l P S J C d W Z m Z X J O Z X h 0 U m V m c m V z a C I g V m F s d W U 9 I m w x I i A v P j x F b n R y e S B U e X B l P S J G a W x s Q 2 9 s d W 1 u V H l w Z X M i I F Z h b H V l P S J z Q m c 9 P S I g L z 4 8 R W 5 0 c n k g V H l w Z T 0 i U X V l c n l J R C I g V m F s d W U 9 I n M 2 N G Q 0 N D B m Y y 0 w N D h j L T R i M D M t O W M y Z C 1 h M m E 0 M z N m M W Z h M z U i I C 8 + P E V u d H J 5 I F R 5 c G U 9 I k Z p b G x F c n J v c k N v Z G U i I F Z h b H V l P S J z V W 5 r b m 9 3 b i I g L z 4 8 R W 5 0 c n k g V H l w Z T 0 i R m l s b E x h c 3 R V c G R h d G V k I i B W Y W x 1 Z T 0 i Z D I w M j I t M T A t M D N U M T A 6 M z I 6 M z Q u O D g 2 M D M 5 M l o i I C 8 + P E V u d H J 5 I F R 5 c G U 9 I l J l b G F 0 a W 9 u c 2 h p c E l u Z m 9 D b 2 5 0 Y W l u Z X I i I F Z h b H V l P S J z e y Z x d W 9 0 O 2 N v b H V t b k N v d W 5 0 J n F 1 b 3 Q 7 O j E s J n F 1 b 3 Q 7 a 2 V 5 Q 2 9 s d W 1 u T m F t Z X M m c X V v d D s 6 W 1 0 s J n F 1 b 3 Q 7 c X V l c n l S Z W x h d G l v b n N o a X B z J n F 1 b 3 Q 7 O l t d L C Z x d W 9 0 O 2 N v b H V t b k l k Z W 5 0 a X R p Z X M m c X V v d D s 6 W y Z x d W 9 0 O 1 N l Y 3 R p b 2 4 x L 1 F 1 Z X J 5 I F d h e S B P Z i B S Z X N 0 c n V j d H V y Z S 9 T b 3 V y Y 2 U u e 1 d B W S B P R i B S R V N U U l V D V F V S R S w w f S Z x d W 9 0 O 1 0 s J n F 1 b 3 Q 7 Q 2 9 s d W 1 u Q 2 9 1 b n Q m c X V v d D s 6 M S w m c X V v d D t L Z X l D b 2 x 1 b W 5 O Y W 1 l c y Z x d W 9 0 O z p b X S w m c X V v d D t D b 2 x 1 b W 5 J Z G V u d G l 0 a W V z J n F 1 b 3 Q 7 O l s m c X V v d D t T Z W N 0 a W 9 u M S 9 R d W V y e S B X Y X k g T 2 Y g U m V z d H J 1 Y 3 R 1 c m U v U 2 9 1 c m N l L n t X Q V k g T 0 Y g U k V T V F J V Q 1 R V U k U s M H 0 m c X V v d D t d L C Z x d W 9 0 O 1 J l b G F 0 a W 9 u c 2 h p c E l u Z m 8 m c X V v d D s 6 W 1 1 9 I i A v P j x F b n R y e S B U e X B l P S J G a W x s V G F y Z 2 V 0 I i B W Y W x 1 Z T 0 i c 1 F 1 Z X J 5 X 1 d h e V 9 P Z l 9 S Z X N 0 c n V j d H V y Z S I g L z 4 8 R W 5 0 c n k g V H l w Z T 0 i R m l s b E V y c m 9 y Q 2 9 1 b n Q i I F Z h b H V l P S J s M C I g L z 4 8 R W 5 0 c n k g V H l w Z T 0 i R m l s b F N 0 Y X R 1 c y I g V m F s d W U 9 I n N D b 2 1 w b G V 0 Z S I g L z 4 8 L 1 N 0 Y W J s Z U V u d H J p Z X M + P C 9 J d G V t P j x J d G V t P j x J d G V t T G 9 j Y X R p b 2 4 + P E l 0 Z W 1 U e X B l P k Z v c m 1 1 b G E 8 L 0 l 0 Z W 1 U e X B l P j x J d G V t U G F 0 a D 5 T Z W N 0 a W 9 u M S 9 R d W V y e S U y M F d h e S U y M E 9 m J T I w U m V z d H J 1 Y 3 R 1 c m U v U 2 9 1 c m N l P C 9 J d G V t U G F 0 a D 4 8 L 0 l 0 Z W 1 M b 2 N h d G l v b j 4 8 U 3 R h Y m x l R W 5 0 c m l l c y A v P j w v S X R l b T 4 8 S X R l b T 4 8 S X R l b U x v Y 2 F 0 a W 9 u P j x J d G V t V H l w Z T 5 G b 3 J t d W x h P C 9 J d G V t V H l w Z T 4 8 S X R l b V B h d G g + U 2 V j d G l v b j E v U X V l c n k l M j B D b 3 B 5 J T I w Q W R k c m V z c y U y M E Z y b 2 0 l M j B B c 3 N l d C U y M E R h d G E l M j B Q Z X J z b 2 5 h b D 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D b 3 V u d C I g V m F s d W U 9 I m w 5 I i A v P j x F b n R y e S B U e X B l P S J G a W x s Z W R D b 2 1 w b G V 0 Z V J l c 3 V s d F R v V 2 9 y a 3 N o Z W V 0 I i B W Y W x 1 Z T 0 i b D E i I C 8 + P E V u d H J 5 I F R 5 c G U 9 I k F k Z G V k V G 9 E Y X R h T W 9 k Z W w i I F Z h b H V l P S J s M C I g L z 4 8 R W 5 0 c n k g V H l w Z T 0 i U m V j b 3 Z l c n l U Y X J n Z X R T a G V l d C I g V m F s d W U 9 I n N N Y X N 0 Z X I i I C 8 + P E V u d H J 5 I F R 5 c G U 9 I l J l Y 2 9 2 Z X J 5 V G F y Z 2 V 0 Q 2 9 s d W 1 u I i B W Y W x 1 Z T 0 i b D c w I i A v P j x F b n R y e S B U e X B l P S J S Z W N v d m V y e V R h c m d l d F J v d y I g V m F s d W U 9 I m w y I i A v P j x F b n R y e S B U e X B l P S J O Y W 1 l V X B k Y X R l Z E F m d G V y R m l s b C I g V m F s d W U 9 I m w w I i A v P j x F b n R y e S B U e X B l P S J G a W x s Q 2 9 s d W 1 u T m F t Z X M i I F Z h b H V l P S J z W y Z x d W 9 0 O 2 1 h c 3 R l c l 9 j b 2 R l J n F 1 b 3 Q 7 X S I g L z 4 8 R W 5 0 c n k g V H l w Z T 0 i Q n V m Z m V y T m V 4 d F J l Z n J l c 2 g i I F Z h b H V l P S J s M S I g L z 4 8 R W 5 0 c n k g V H l w Z T 0 i R m l s b F R h c m d l d E 5 h b W V D d X N 0 b 2 1 p e m V k I i B W Y W x 1 Z T 0 i b D E i I C 8 + P E V u d H J 5 I F R 5 c G U 9 I k x v Y W R l Z F R v Q W 5 h b H l z a X N T Z X J 2 a W N l c y I g V m F s d W U 9 I m w w I i A v P j x F b n R y e S B U e X B l P S J R d W V y e U l E I i B W Y W x 1 Z T 0 i c 2 Q 0 N D E w N T N l L T c 0 N z Q t N D g x Z i 0 5 Z m R k L W J m Y T U 1 Z T I 4 M z d l M y I g L z 4 8 R W 5 0 c n k g V H l w Z T 0 i R m l s b E N v b H V t b l R 5 c G V z I i B W Y W x 1 Z T 0 i c 0 J n P T 0 i I C 8 + P E V u d H J 5 I F R 5 c G U 9 I k Z p b G x F c n J v c k N v Z G U i I F Z h b H V l P S J z V W 5 r b m 9 3 b i I g L z 4 8 R W 5 0 c n k g V H l w Z T 0 i R m l s b E x h c 3 R V c G R h d G V k I i B W Y W x 1 Z T 0 i Z D I w M j I t M T A t M D N U M T A 6 M z I 6 M z Q u O D A 2 O T Y 2 N 1 o i I C 8 + P E V u d H J 5 I F R 5 c G U 9 I l J l b G F 0 a W 9 u c 2 h p c E l u Z m 9 D b 2 5 0 Y W l u Z X I i I F Z h b H V l P S J z e y Z x d W 9 0 O 2 N v b H V t b k N v d W 5 0 J n F 1 b 3 Q 7 O j E s J n F 1 b 3 Q 7 a 2 V 5 Q 2 9 s d W 1 u T m F t Z X M m c X V v d D s 6 W 1 0 s J n F 1 b 3 Q 7 c X V l c n l S Z W x h d G l v b n N o a X B z J n F 1 b 3 Q 7 O l t d L C Z x d W 9 0 O 2 N v b H V t b k l k Z W 5 0 a X R p Z X M m c X V v d D s 6 W y Z x d W 9 0 O 1 N l Y 3 R p b 2 4 x L 1 F 1 Z X J 5 I E N v c H k g Q W R k c m V z c y B G c m 9 t I E F z c 2 V 0 I E R h d G E g U G V y c 2 9 u Y W w v U 2 9 1 c m N l L n t t Y X N 0 Z X J f Y 2 9 k Z S w w f S Z x d W 9 0 O 1 0 s J n F 1 b 3 Q 7 Q 2 9 s d W 1 u Q 2 9 1 b n Q m c X V v d D s 6 M S w m c X V v d D t L Z X l D b 2 x 1 b W 5 O Y W 1 l c y Z x d W 9 0 O z p b X S w m c X V v d D t D b 2 x 1 b W 5 J Z G V u d G l 0 a W V z J n F 1 b 3 Q 7 O l s m c X V v d D t T Z W N 0 a W 9 u M S 9 R d W V y e S B D b 3 B 5 I E F k Z H J l c 3 M g R n J v b S B B c 3 N l d C B E Y X R h I F B l c n N v b m F s L 1 N v d X J j Z S 5 7 b W F z d G V y X 2 N v Z G U s M H 0 m c X V v d D t d L C Z x d W 9 0 O 1 J l b G F 0 a W 9 u c 2 h p c E l u Z m 8 m c X V v d D s 6 W 1 1 9 I i A v P j x F b n R y e S B U e X B l P S J G a W x s V G F y Z 2 V 0 I i B W Y W x 1 Z T 0 i c 1 F 1 Z X J 5 X 0 N v c H l f Q W R k c m V z c 1 9 G c m 9 t X 0 F z c 2 V 0 X 0 R h d G F f U G V y c 2 9 u Y W w i I C 8 + P E V u d H J 5 I F R 5 c G U 9 I k Z p b G x F c n J v c k N v d W 5 0 I i B W Y W x 1 Z T 0 i b D A i I C 8 + P E V u d H J 5 I F R 5 c G U 9 I k Z p b G x T d G F 0 d X M i I F Z h b H V l P S J z Q 2 9 t c G x l d G U i I C 8 + P C 9 T d G F i b G V F b n R y a W V z P j w v S X R l b T 4 8 S X R l b T 4 8 S X R l b U x v Y 2 F 0 a W 9 u P j x J d G V t V H l w Z T 5 G b 3 J t d W x h P C 9 J d G V t V H l w Z T 4 8 S X R l b V B h d G g + U 2 V j d G l v b j E v U X V l c n k l M j B D b 3 B 5 J T I w Q W R k c m V z c y U y M E Z y b 2 0 l M j B B c 3 N l d C U y M E R h d G E l M j B Q Z X J z b 2 5 h b C 9 T b 3 V y Y 2 U 8 L 0 l 0 Z W 1 Q Y X R o P j w v S X R l b U x v Y 2 F 0 a W 9 u P j x T d G F i b G V F b n R y a W V z I C 8 + P C 9 J d G V t P j x J d G V t P j x J d G V t T G 9 j Y X R p b 2 4 + P E l 0 Z W 1 U e X B l P k Z v c m 1 1 b G E 8 L 0 l 0 Z W 1 U e X B l P j x J d G V t U G F 0 a D 5 T Z W N 0 a W 9 u M S 9 R d W V y e S U y M E l u c 3 V y Z W Q l M j B C e T 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3 V u d C I g V m F s d W U 9 I m w 0 I i A v P j x F b n R y e S B U e X B l P S J G a W x s Q 2 9 s d W 1 u T m F t Z X M i I F Z h b H V l P S J z W y Z x d W 9 0 O 0 l O U 1 V S R U Q g Q l k m c X V v d D t d I i A v P j x F b n R y e S B U e X B l P S J G a W x s Z W R D b 2 1 w b G V 0 Z V J l c 3 V s d F R v V 2 9 y a 3 N o Z W V 0 I i B W Y W x 1 Z T 0 i b D E i I C 8 + P E V u d H J 5 I F R 5 c G U 9 I k F k Z G V k V G 9 E Y X R h T W 9 k Z W w i I F Z h b H V l P S J s M C I g L z 4 8 R W 5 0 c n k g V H l w Z T 0 i U m V j b 3 Z l c n l U Y X J n Z X R T a G V l d C I g V m F s d W U 9 I n N N Y X N 0 Z X I i I C 8 + P E V u d H J 5 I F R 5 c G U 9 I l J l Y 2 9 2 Z X J 5 V G F y Z 2 V 0 Q 2 9 s d W 1 u I i B W Y W x 1 Z T 0 i b D c 4 I i A v P j x F b n R y e S B U e X B l P S J S Z W N v d m V y e V R h c m d l d F J v d y I g V m F s d W U 9 I m w x I i A v P j x F b n R y e S B U e X B l P S J C d W Z m Z X J O Z X h 0 U m V m c m V z a C I g V m F s d W U 9 I m w x I i A v P j x F b n R y e S B U e X B l P S J G a W x s Q 2 9 s d W 1 u V H l w Z X M i I F Z h b H V l P S J z Q m c 9 P S I g L z 4 8 R W 5 0 c n k g V H l w Z T 0 i U X V l c n l J R C I g V m F s d W U 9 I n N i M z Z h Z T Q 3 O C 0 5 N T l m L T Q w Y W U t Y T k 3 Y S 0 5 N 2 N j N j h k Y T B i N 2 Q i I C 8 + P E V u d H J 5 I F R 5 c G U 9 I k Z p b G x F c n J v c k N v Z G U i I F Z h b H V l P S J z V W 5 r b m 9 3 b i I g L z 4 8 R W 5 0 c n k g V H l w Z T 0 i R m l s b E x h c 3 R V c G R h d G V k I i B W Y W x 1 Z T 0 i Z D I w M j I t M T A t M D N U M T A 6 M z I 6 M z Q u N z E 5 O T A 4 M l o i I C 8 + P E V u d H J 5 I F R 5 c G U 9 I l J l b G F 0 a W 9 u c 2 h p c E l u Z m 9 D b 2 5 0 Y W l u Z X I i I F Z h b H V l P S J z e y Z x d W 9 0 O 2 N v b H V t b k N v d W 5 0 J n F 1 b 3 Q 7 O j E s J n F 1 b 3 Q 7 a 2 V 5 Q 2 9 s d W 1 u T m F t Z X M m c X V v d D s 6 W 1 0 s J n F 1 b 3 Q 7 c X V l c n l S Z W x h d G l v b n N o a X B z J n F 1 b 3 Q 7 O l t d L C Z x d W 9 0 O 2 N v b H V t b k l k Z W 5 0 a X R p Z X M m c X V v d D s 6 W y Z x d W 9 0 O 1 N l Y 3 R p b 2 4 x L 1 F 1 Z X J 5 I E l u c 3 V y Z W Q g Q n k v U 2 9 1 c m N l L n t J T l N V U k V E I E J Z L D B 9 J n F 1 b 3 Q 7 X S w m c X V v d D t D b 2 x 1 b W 5 D b 3 V u d C Z x d W 9 0 O z o x L C Z x d W 9 0 O 0 t l e U N v b H V t b k 5 h b W V z J n F 1 b 3 Q 7 O l t d L C Z x d W 9 0 O 0 N v b H V t b k l k Z W 5 0 a X R p Z X M m c X V v d D s 6 W y Z x d W 9 0 O 1 N l Y 3 R p b 2 4 x L 1 F 1 Z X J 5 I E l u c 3 V y Z W Q g Q n k v U 2 9 1 c m N l L n t J T l N V U k V E I E J Z L D B 9 J n F 1 b 3 Q 7 X S w m c X V v d D t S Z W x h d G l v b n N o a X B J b m Z v J n F 1 b 3 Q 7 O l t d f S I g L z 4 8 R W 5 0 c n k g V H l w Z T 0 i R m l s b F R h c m d l d C I g V m F s d W U 9 I n N R d W V y e V 9 J b n N 1 c m V k X 0 J 5 I i A v P j x F b n R y e S B U e X B l P S J G a W x s R X J y b 3 J D b 3 V u d C I g V m F s d W U 9 I m w w I i A v P j x F b n R y e S B U e X B l P S J G a W x s U 3 R h d H V z I i B W Y W x 1 Z T 0 i c 0 N v b X B s Z X R l I i A v P j w v U 3 R h Y m x l R W 5 0 c m l l c z 4 8 L 0 l 0 Z W 0 + P E l 0 Z W 0 + P E l 0 Z W 1 M b 2 N h d G l v b j 4 8 S X R l b V R 5 c G U + R m 9 y b X V s Y T w v S X R l b V R 5 c G U + P E l 0 Z W 1 Q Y X R o P l N l Y 3 R p b 2 4 x L 1 F 1 Z X J 5 J T I w S W 5 z d X J l Z C U y M E J 5 L 1 N v d X J j Z T w v S X R l b V B h d G g + P C 9 J d G V t T G 9 j Y X R p b 2 4 + P F N 0 Y W J s Z U V u d H J p Z X M g L z 4 8 L 0 l 0 Z W 0 + P E l 0 Z W 0 + P E l 0 Z W 1 M b 2 N h d G l v b j 4 8 S X R l b V R 5 c G U + R m 9 y b X V s Y T w v S X R l b V R 5 c G U + P E l 0 Z W 1 Q Y X R o P l N l Y 3 R p b 2 4 x L 1 F 1 Z X J 5 J T I w Q X N z Z X Q l M j B S Z W d p b 2 4 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s d W 1 u V H l w Z X M i I F Z h b H V l P S J z Q m c 9 P S I g L z 4 8 R W 5 0 c n k g V H l w Z T 0 i R m l s b G V k Q 2 9 t c G x l d G V S Z X N 1 b H R U b 1 d v c m t z a G V l d C I g V m F s d W U 9 I m w x I i A v P j x F b n R y e S B U e X B l P S J B Z G R l Z F R v R G F 0 Y U 1 v Z G V s I i B W Y W x 1 Z T 0 i b D A i I C 8 + P E V u d H J 5 I F R 5 c G U 9 I l J l Y 2 9 2 Z X J 5 V G F y Z 2 V 0 U 2 h l Z X Q i I F Z h b H V l P S J z T W F z d G V y I i A v P j x F b n R y e S B U e X B l P S J S Z W N v d m V y e V R h c m d l d E N v b H V t b i I g V m F s d W U 9 I m w 4 M C I g L z 4 8 R W 5 0 c n k g V H l w Z T 0 i U m V j b 3 Z l c n l U Y X J n Z X R S b 3 c i I F Z h b H V l P S J s M S I g L z 4 8 R W 5 0 c n k g V H l w Z T 0 i Q n V m Z m V y T m V 4 d F J l Z n J l c 2 g i I F Z h b H V l P S J s M S I g L z 4 8 R W 5 0 c n k g V H l w Z T 0 i R m l s b F R h c m d l d C I g V m F s d W U 9 I n N R d W V y e V 9 B c 3 N l d F 9 S Z W d p b 2 4 i I C 8 + P E V u d H J 5 I F R 5 c G U 9 I l F 1 Z X J 5 S U Q i I F Z h b H V l P S J z Z D Q 4 Y W M 1 N 2 M t N T U 5 M y 0 0 N j c x L T g 4 O T A t Z D g 5 Y z E z O D k 0 M j U 1 I i A v P j x F b n R y e S B U e X B l P S J S Z W x h d G l v b n N o a X B J b m Z v Q 2 9 u d G F p b m V y I i B W Y W x 1 Z T 0 i c 3 s m c X V v d D t j b 2 x 1 b W 5 D b 3 V u d C Z x d W 9 0 O z o x L C Z x d W 9 0 O 2 t l e U N v b H V t b k 5 h b W V z J n F 1 b 3 Q 7 O l t d L C Z x d W 9 0 O 3 F 1 Z X J 5 U m V s Y X R p b 2 5 z a G l w c y Z x d W 9 0 O z p b X S w m c X V v d D t j b 2 x 1 b W 5 J Z G V u d G l 0 a W V z J n F 1 b 3 Q 7 O l s m c X V v d D t T Z W N 0 a W 9 u M S 9 R d W V y e S B B c 3 N l d C B S Z W d p b 2 4 v U 2 9 1 c m N l L n t B U 1 N F V C B S R U d J T 0 4 s M H 0 m c X V v d D t d L C Z x d W 9 0 O 0 N v b H V t b k N v d W 5 0 J n F 1 b 3 Q 7 O j E s J n F 1 b 3 Q 7 S 2 V 5 Q 2 9 s d W 1 u T m F t Z X M m c X V v d D s 6 W 1 0 s J n F 1 b 3 Q 7 Q 2 9 s d W 1 u S W R l b n R p d G l l c y Z x d W 9 0 O z p b J n F 1 b 3 Q 7 U 2 V j d G l v b j E v U X V l c n k g Q X N z Z X Q g U m V n a W 9 u L 1 N v d X J j Z S 5 7 Q V N T R V Q g U k V H S U 9 O L D B 9 J n F 1 b 3 Q 7 X S w m c X V v d D t S Z W x h d G l v b n N o a X B J b m Z v J n F 1 b 3 Q 7 O l t d f S I g L z 4 8 R W 5 0 c n k g V H l w Z T 0 i R m l s b E x h c 3 R V c G R h d G V k I i B W Y W x 1 Z T 0 i Z D I w M j I t M T A t M D N U M T A 6 M z I 6 M z Q u N j U x O D c w M V o i I C 8 + P E V u d H J 5 I F R 5 c G U 9 I k Z p b G x F c n J v c k N v Z G U i I F Z h b H V l P S J z V W 5 r b m 9 3 b i I g L z 4 8 R W 5 0 c n k g V H l w Z T 0 i R m l s b E N v b H V t b k 5 h b W V z I i B W Y W x 1 Z T 0 i c 1 s m c X V v d D t B U 1 N F V C B S R U d J T 0 4 m c X V v d D t d I i A v P j x F b n R y e S B U e X B l P S J G a W x s Q 2 9 1 b n Q i I F Z h b H V l P S J s N C I g L z 4 8 R W 5 0 c n k g V H l w Z T 0 i R m l s b E V y c m 9 y Q 2 9 1 b n Q i I F Z h b H V l P S J s M C I g L z 4 8 R W 5 0 c n k g V H l w Z T 0 i R m l s b F N 0 Y X R 1 c y I g V m F s d W U 9 I n N D b 2 1 w b G V 0 Z S I g L z 4 8 L 1 N 0 Y W J s Z U V u d H J p Z X M + P C 9 J d G V t P j x J d G V t P j x J d G V t T G 9 j Y X R p b 2 4 + P E l 0 Z W 1 U e X B l P k Z v c m 1 1 b G E 8 L 0 l 0 Z W 1 U e X B l P j x J d G V t U G F 0 a D 5 T Z W N 0 a W 9 u M S 9 R d W V y e S U y M E F z c 2 V 0 J T I w U m V n a W 9 u L 1 N v d X J j Z T w v S X R l b V B h d G g + P C 9 J d G V t T G 9 j Y X R p b 2 4 + P F N 0 Y W J s Z U V u d H J p Z X M g L z 4 8 L 0 l 0 Z W 0 + P E l 0 Z W 0 + P E l 0 Z W 1 M b 2 N h d G l v b j 4 8 S X R l b V R 5 c G U + R m 9 y b X V s Y T w v S X R l b V R 5 c G U + P E l 0 Z W 1 Q Y X R o P l N l Y 3 R p b 2 4 x L 1 F 1 Z X J 5 J T I w Q 2 9 2 Z X I l M j B Q Z X J p b 2 Q 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1 b n Q i I F Z h b H V l P S J s N C I g L z 4 8 R W 5 0 c n k g V H l w Z T 0 i R m l s b E N v b H V t b k 5 h b W V z I i B W Y W x 1 Z T 0 i c 1 s m c X V v d D t D T 1 Z F U i B Q R V J J T 0 Q m c X V v d D t d I i A v P j x F b n R y e S B U e X B l P S J G a W x s Z W R D b 2 1 w b G V 0 Z V J l c 3 V s d F R v V 2 9 y a 3 N o Z W V 0 I i B W Y W x 1 Z T 0 i b D E i I C 8 + P E V u d H J 5 I F R 5 c G U 9 I k F k Z G V k V G 9 E Y X R h T W 9 k Z W w i I F Z h b H V l P S J s M C I g L z 4 8 R W 5 0 c n k g V H l w Z T 0 i U m V j b 3 Z l c n l U Y X J n Z X R T a G V l d C I g V m F s d W U 9 I n N N Y X N 0 Z X I i I C 8 + P E V u d H J 5 I F R 5 c G U 9 I l J l Y 2 9 2 Z X J 5 V G F y Z 2 V 0 Q 2 9 s d W 1 u I i B W Y W x 1 Z T 0 i b D g y I i A v P j x F b n R y e S B U e X B l P S J S Z W N v d m V y e V R h c m d l d F J v d y I g V m F s d W U 9 I m w x I i A v P j x F b n R y e S B U e X B l P S J C d W Z m Z X J O Z X h 0 U m V m c m V z a C I g V m F s d W U 9 I m w x I i A v P j x F b n R y e S B U e X B l P S J G a W x s Q 2 9 s d W 1 u V H l w Z X M i I F Z h b H V l P S J z Q m c 9 P S I g L z 4 8 R W 5 0 c n k g V H l w Z T 0 i U X V l c n l J R C I g V m F s d W U 9 I n M 4 M W U 0 N z l i Y i 0 0 O D V i L T Q x M G I t O W E w N y 0 4 M m I y O W I 0 Y z U y Y m Y i I C 8 + P E V u d H J 5 I F R 5 c G U 9 I k Z p b G x F c n J v c k N v Z G U i I F Z h b H V l P S J z V W 5 r b m 9 3 b i I g L z 4 8 R W 5 0 c n k g V H l w Z T 0 i R m l s b E x h c 3 R V c G R h d G V k I i B W Y W x 1 Z T 0 i Z D I w M j I t M T A t M D N U M T A 6 M z I 6 M z Q u N T U y O D Y 4 O V o i I C 8 + P E V u d H J 5 I F R 5 c G U 9 I l J l b G F 0 a W 9 u c 2 h p c E l u Z m 9 D b 2 5 0 Y W l u Z X I i I F Z h b H V l P S J z e y Z x d W 9 0 O 2 N v b H V t b k N v d W 5 0 J n F 1 b 3 Q 7 O j E s J n F 1 b 3 Q 7 a 2 V 5 Q 2 9 s d W 1 u T m F t Z X M m c X V v d D s 6 W 1 0 s J n F 1 b 3 Q 7 c X V l c n l S Z W x h d G l v b n N o a X B z J n F 1 b 3 Q 7 O l t d L C Z x d W 9 0 O 2 N v b H V t b k l k Z W 5 0 a X R p Z X M m c X V v d D s 6 W y Z x d W 9 0 O 1 N l Y 3 R p b 2 4 x L 1 F 1 Z X J 5 I E N v d m V y I F B l c m l v Z C 9 T b 3 V y Y 2 U u e 0 N P V k V S I F B F U k l P R C w w f S Z x d W 9 0 O 1 0 s J n F 1 b 3 Q 7 Q 2 9 s d W 1 u Q 2 9 1 b n Q m c X V v d D s 6 M S w m c X V v d D t L Z X l D b 2 x 1 b W 5 O Y W 1 l c y Z x d W 9 0 O z p b X S w m c X V v d D t D b 2 x 1 b W 5 J Z G V u d G l 0 a W V z J n F 1 b 3 Q 7 O l s m c X V v d D t T Z W N 0 a W 9 u M S 9 R d W V y e S B D b 3 Z l c i B Q Z X J p b 2 Q v U 2 9 1 c m N l L n t D T 1 Z F U i B Q R V J J T 0 Q s M H 0 m c X V v d D t d L C Z x d W 9 0 O 1 J l b G F 0 a W 9 u c 2 h p c E l u Z m 8 m c X V v d D s 6 W 1 1 9 I i A v P j x F b n R y e S B U e X B l P S J G a W x s V G F y Z 2 V 0 I i B W Y W x 1 Z T 0 i c 1 F 1 Z X J 5 X 0 N v d m V y X 1 B l c m l v Z C I g L z 4 8 R W 5 0 c n k g V H l w Z T 0 i R m l s b E V y c m 9 y Q 2 9 1 b n Q i I F Z h b H V l P S J s M C I g L z 4 8 R W 5 0 c n k g V H l w Z T 0 i R m l s b F N 0 Y X R 1 c y I g V m F s d W U 9 I n N D b 2 1 w b G V 0 Z S I g L z 4 8 L 1 N 0 Y W J s Z U V u d H J p Z X M + P C 9 J d G V t P j x J d G V t P j x J d G V t T G 9 j Y X R p b 2 4 + P E l 0 Z W 1 U e X B l P k Z v c m 1 1 b G E 8 L 0 l 0 Z W 1 U e X B l P j x J d G V t U G F 0 a D 5 T Z W N 0 a W 9 u M S 9 R d W V y e S U y M E N v d m V y J T I w U G V y a W 9 k L 1 N v d X J j Z T w v S X R l b V B h d G g + P C 9 J d G V t T G 9 j Y X R p b 2 4 + P F N 0 Y W J s Z U V u d H J p Z X M g L z 4 8 L 0 l 0 Z W 0 + P E l 0 Z W 0 + P E l 0 Z W 1 M b 2 N h d G l v b j 4 8 S X R l b V R 5 c G U + R m 9 y b X V s Y T w v S X R l b V R 5 c G U + P E l 0 Z W 1 Q Y X R o P l N l Y 3 R p b 2 4 x L 1 F 1 Z X J 5 J T I w U G F 5 b W V u d C U y M F R 5 c G 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1 b n Q i I F Z h b H V l P S J s M i I g L z 4 8 R W 5 0 c n k g V H l w Z T 0 i R m l s b E N v b H V t b k 5 h b W V z I i B W Y W x 1 Z T 0 i c 1 s m c X V v d D t Q Q V l N R U 5 U I F R Z U E U m c X V v d D t d I i A v P j x F b n R y e S B U e X B l P S J G a W x s Z W R D b 2 1 w b G V 0 Z V J l c 3 V s d F R v V 2 9 y a 3 N o Z W V 0 I i B W Y W x 1 Z T 0 i b D E i I C 8 + P E V u d H J 5 I F R 5 c G U 9 I k F k Z G V k V G 9 E Y X R h T W 9 k Z W w i I F Z h b H V l P S J s M C I g L z 4 8 R W 5 0 c n k g V H l w Z T 0 i U m V j b 3 Z l c n l U Y X J n Z X R T a G V l d C I g V m F s d W U 9 I n N N Y X N 0 Z X I i I C 8 + P E V u d H J 5 I F R 5 c G U 9 I l J l Y 2 9 2 Z X J 5 V G F y Z 2 V 0 Q 2 9 s d W 1 u I i B W Y W x 1 Z T 0 i b D g 0 I i A v P j x F b n R y e S B U e X B l P S J S Z W N v d m V y e V R h c m d l d F J v d y I g V m F s d W U 9 I m w x I i A v P j x F b n R y e S B U e X B l P S J C d W Z m Z X J O Z X h 0 U m V m c m V z a C I g V m F s d W U 9 I m w x I i A v P j x F b n R y e S B U e X B l P S J G a W x s Q 2 9 s d W 1 u V H l w Z X M i I F Z h b H V l P S J z Q m c 9 P S I g L z 4 8 R W 5 0 c n k g V H l w Z T 0 i U X V l c n l J R C I g V m F s d W U 9 I n N i M W V k Y m V i M S 1 k M 2 Z k L T Q y O W I t O T h l N i 0 4 O G V i N G Z m Z D d l N D I i I C 8 + P E V u d H J 5 I F R 5 c G U 9 I k Z p b G x F c n J v c k N v Z G U i I F Z h b H V l P S J z V W 5 r b m 9 3 b i I g L z 4 8 R W 5 0 c n k g V H l w Z T 0 i R m l s b E x h c 3 R V c G R h d G V k I i B W Y W x 1 Z T 0 i Z D I w M j I t M T A t M D N U M T A 6 M z I 6 M z Q u N D Y 5 O D Y 4 N F o i I C 8 + P E V u d H J 5 I F R 5 c G U 9 I l J l b G F 0 a W 9 u c 2 h p c E l u Z m 9 D b 2 5 0 Y W l u Z X I i I F Z h b H V l P S J z e y Z x d W 9 0 O 2 N v b H V t b k N v d W 5 0 J n F 1 b 3 Q 7 O j E s J n F 1 b 3 Q 7 a 2 V 5 Q 2 9 s d W 1 u T m F t Z X M m c X V v d D s 6 W 1 0 s J n F 1 b 3 Q 7 c X V l c n l S Z W x h d G l v b n N o a X B z J n F 1 b 3 Q 7 O l t d L C Z x d W 9 0 O 2 N v b H V t b k l k Z W 5 0 a X R p Z X M m c X V v d D s 6 W y Z x d W 9 0 O 1 N l Y 3 R p b 2 4 x L 1 F 1 Z X J 5 I F B h e W 1 l b n Q g V H l w Z S 9 T b 3 V y Y 2 U u e 1 B B W U 1 F T l Q g V F l Q R S w w f S Z x d W 9 0 O 1 0 s J n F 1 b 3 Q 7 Q 2 9 s d W 1 u Q 2 9 1 b n Q m c X V v d D s 6 M S w m c X V v d D t L Z X l D b 2 x 1 b W 5 O Y W 1 l c y Z x d W 9 0 O z p b X S w m c X V v d D t D b 2 x 1 b W 5 J Z G V u d G l 0 a W V z J n F 1 b 3 Q 7 O l s m c X V v d D t T Z W N 0 a W 9 u M S 9 R d W V y e S B Q Y X l t Z W 5 0 I F R 5 c G U v U 2 9 1 c m N l L n t Q Q V l N R U 5 U I F R Z U E U s M H 0 m c X V v d D t d L C Z x d W 9 0 O 1 J l b G F 0 a W 9 u c 2 h p c E l u Z m 8 m c X V v d D s 6 W 1 1 9 I i A v P j x F b n R y e S B U e X B l P S J G a W x s V G F y Z 2 V 0 I i B W Y W x 1 Z T 0 i c 1 F 1 Z X J 5 X 1 B h e W 1 l b n R f V H l w Z S I g L z 4 8 R W 5 0 c n k g V H l w Z T 0 i R m l s b E V y c m 9 y Q 2 9 1 b n Q i I F Z h b H V l P S J s M C I g L z 4 8 R W 5 0 c n k g V H l w Z T 0 i R m l s b F N 0 Y X R 1 c y I g V m F s d W U 9 I n N D b 2 1 w b G V 0 Z S I g L z 4 8 L 1 N 0 Y W J s Z U V u d H J p Z X M + P C 9 J d G V t P j x J d G V t P j x J d G V t T G 9 j Y X R p b 2 4 + P E l 0 Z W 1 U e X B l P k Z v c m 1 1 b G E 8 L 0 l 0 Z W 1 U e X B l P j x J d G V t U G F 0 a D 5 T Z W N 0 a W 9 u M S 9 R d W V y e S U y M F B h e W 1 l b n Q l M j B U e X B l L 1 N v d X J j Z T w v S X R l b V B h d G g + P C 9 J d G V t T G 9 j Y X R p b 2 4 + P F N 0 Y W J s Z U V u d H J p Z X M g L z 4 8 L 0 l 0 Z W 0 + P E l 0 Z W 0 + P E l 0 Z W 1 M b 2 N h d G l v b j 4 8 S X R l b V R 5 c G U + R m 9 y b X V s Y T w v S X R l b V R 5 c G U + P E l 0 Z W 1 Q Y X R o P l N l Y 3 R p b 2 4 x L 1 F 1 Z X J 5 J T I w Q X N z Z X Q l M j B J b n N j b y U y M E J y Y W 5 j a C U y M E 5 h b W 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T G F z d F V w Z G F 0 Z W Q i I F Z h b H V l P S J k M j A y M i 0 x M C 0 w M 1 Q x M D o z M j o z M i 4 4 N j k y M j I 3 W i I g L z 4 8 R W 5 0 c n k g V H l w Z T 0 i R m l s b E V y c m 9 y Q 2 9 1 b n Q i I F Z h b H V l P S J s M C I g L z 4 8 R W 5 0 c n k g V H l w Z T 0 i R m l s b E N v b H V t b k 5 h b W V z I i B W Y W x 1 Z T 0 i c 1 s m c X V v d D t J T l N D T y B C U k F O Q 0 g g T k F N R S Z x d W 9 0 O 1 0 i I C 8 + P E V u d H J 5 I F R 5 c G U 9 I k Z p b G x l Z E N v b X B s Z X R l U m V z d W x 0 V G 9 X b 3 J r c 2 h l Z X Q i I F Z h b H V l P S J s M S I g L z 4 8 R W 5 0 c n k g V H l w Z T 0 i Q W R k Z W R U b 0 R h d G F N b 2 R l b C I g V m F s d W U 9 I m w w I i A v P j x F b n R y e S B U e X B l P S J S Z W N v d m V y e V R h c m d l d F N o Z W V 0 I i B W Y W x 1 Z T 0 i c 0 1 h c 3 R l c i I g L z 4 8 R W 5 0 c n k g V H l w Z T 0 i U m V j b 3 Z l c n l U Y X J n Z X R D b 2 x 1 b W 4 i I F Z h b H V l P S J s O D Y i I C 8 + P E V u d H J 5 I F R 5 c G U 9 I l J l Y 2 9 2 Z X J 5 V G F y Z 2 V 0 U m 9 3 I i B W Y W x 1 Z T 0 i b D E i I C 8 + P E V u d H J 5 I F R 5 c G U 9 I k J 1 Z m Z l c k 5 l e H R S Z W Z y Z X N o I i B W Y W x 1 Z T 0 i b D E i I C 8 + P E V u d H J 5 I F R 5 c G U 9 I k Z p b G x F c n J v c k N v Z G U i I F Z h b H V l P S J z V W 5 r b m 9 3 b i I g L z 4 8 R W 5 0 c n k g V H l w Z T 0 i U X V l c n l J R C I g V m F s d W U 9 I n N m N 2 Y z O W I 5 M i 0 4 Y m F k L T Q 2 Y 2 U t O D E 1 M S 0 x N j F h M z k y Z m I 2 N T Y i I C 8 + P E V u d H J 5 I F R 5 c G U 9 I k Z p b G x D b 2 x 1 b W 5 U e X B l c y I g V m F s d W U 9 I n N C Z z 0 9 I i A v P j x F b n R y e S B U e X B l P S J G a W x s Q 2 9 1 b n Q i I F Z h b H V l P S J s M j k i I C 8 + P E V u d H J 5 I F R 5 c G U 9 I k Z p b G x T d G F 0 d X M i I F Z h b H V l P S J z Q 2 9 t c G x l d G U i I C 8 + P E V u d H J 5 I F R 5 c G U 9 I k Z p b G x U Y X J n Z X Q i I F Z h b H V l P S J z U X V l c n l f Q X N z Z X R f S W 5 z Y 2 9 f Q n J h b m N o X 0 5 h b W U i I C 8 + P E V u d H J 5 I F R 5 c G U 9 I l J l b G F 0 a W 9 u c 2 h p c E l u Z m 9 D b 2 5 0 Y W l u Z X I i I F Z h b H V l P S J z e y Z x d W 9 0 O 2 N v b H V t b k N v d W 5 0 J n F 1 b 3 Q 7 O j E s J n F 1 b 3 Q 7 a 2 V 5 Q 2 9 s d W 1 u T m F t Z X M m c X V v d D s 6 W 1 0 s J n F 1 b 3 Q 7 c X V l c n l S Z W x h d G l v b n N o a X B z J n F 1 b 3 Q 7 O l t d L C Z x d W 9 0 O 2 N v b H V t b k l k Z W 5 0 a X R p Z X M m c X V v d D s 6 W y Z x d W 9 0 O 1 N l Y 3 R p b 2 4 x L 1 F 1 Z X J 5 I E F z c 2 V 0 I E l u c 2 N v I E J y Y W 5 j a C B O Y W 1 l L 1 N v d X J j Z S 5 7 S U 5 T Q 0 8 g Q l J B T k N I I E 5 B T U U s M H 0 m c X V v d D t d L C Z x d W 9 0 O 0 N v b H V t b k N v d W 5 0 J n F 1 b 3 Q 7 O j E s J n F 1 b 3 Q 7 S 2 V 5 Q 2 9 s d W 1 u T m F t Z X M m c X V v d D s 6 W 1 0 s J n F 1 b 3 Q 7 Q 2 9 s d W 1 u S W R l b n R p d G l l c y Z x d W 9 0 O z p b J n F 1 b 3 Q 7 U 2 V j d G l v b j E v U X V l c n k g Q X N z Z X Q g S W 5 z Y 2 8 g Q n J h b m N o I E 5 h b W U v U 2 9 1 c m N l L n t J T l N D T y B C U k F O Q 0 g g T k F N R S w w f S Z x d W 9 0 O 1 0 s J n F 1 b 3 Q 7 U m V s Y X R p b 2 5 z a G l w S W 5 m b y Z x d W 9 0 O z p b X X 0 i I C 8 + P C 9 T d G F i b G V F b n R y a W V z P j w v S X R l b T 4 8 S X R l b T 4 8 S X R l b U x v Y 2 F 0 a W 9 u P j x J d G V t V H l w Z T 5 G b 3 J t d W x h P C 9 J d G V t V H l w Z T 4 8 S X R l b V B h d G g + U 2 V j d G l v b j E v U X V l c n k l M j B B c 3 N l d C U y M E l u c 2 N v J T I w Q n J h b m N o J T I w T m F t Z S 9 T b 3 V y Y 2 U 8 L 0 l 0 Z W 1 Q Y X R o P j w v S X R l b U x v Y 2 F 0 a W 9 u P j x T d G F i b G V F b n R y a W V z I C 8 + P C 9 J d G V t P j x J d G V t P j x J d G V t T G 9 j Y X R p b 2 4 + P E l 0 Z W 1 U e X B l P k Z v c m 1 1 b G E 8 L 0 l 0 Z W 1 U e X B l P j x J d G V t U G F 0 a D 5 T Z W N 0 a W 9 u M S 9 R d W V y e S U y M E l u c 3 V y Y W 5 j Z S U y M E 1 h a W 4 l M j B D b 3 Z l c m F n Z T 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S U 5 T V V J B T k N F I E 1 B S U 4 g Q 0 9 W R V J B R 0 U m c X V v d D t d I i A v P j x F b n R y e S B U e X B l P S J G a W x s R X J y b 3 J D b 3 V u d C I g V m F s d W U 9 I m w w I i A v P j x F b n R y e S B U e X B l P S J G a W x s T G F z d F V w Z G F 0 Z W Q i I F Z h b H V l P S J k M j A y M i 0 x M C 0 w M 1 Q x M D o z M j o z M i 4 3 O D Y w M j U 0 W i I g L z 4 8 R W 5 0 c n k g V H l w Z T 0 i R m l s b G V k Q 2 9 t c G x l d G V S Z X N 1 b H R U b 1 d v c m t z a G V l d C I g V m F s d W U 9 I m w x I i A v P j x F b n R y e S B U e X B l P S J B Z G R l Z F R v R G F 0 Y U 1 v Z G V s I i B W Y W x 1 Z T 0 i b D A i I C 8 + P E V u d H J 5 I F R 5 c G U 9 I l J l Y 2 9 2 Z X J 5 V G F y Z 2 V 0 U 2 h l Z X Q i I F Z h b H V l P S J z T W F z d G V y I i A v P j x F b n R y e S B U e X B l P S J S Z W N v d m V y e V R h c m d l d E N v b H V t b i I g V m F s d W U 9 I m w 4 O C I g L z 4 8 R W 5 0 c n k g V H l w Z T 0 i U m V j b 3 Z l c n l U Y X J n Z X R S b 3 c i I F Z h b H V l P S J s M S I g L z 4 8 R W 5 0 c n k g V H l w Z T 0 i Q n V m Z m V y T m V 4 d F J l Z n J l c 2 g i I F Z h b H V l P S J s M S I g L z 4 8 R W 5 0 c n k g V H l w Z T 0 i R m l s b E V y c m 9 y Q 2 9 k Z S I g V m F s d W U 9 I n N V b m t u b 3 d u I i A v P j x F b n R y e S B U e X B l P S J R d W V y e U l E I i B W Y W x 1 Z T 0 i c z M 0 Y j g x Y m F l L W I 3 Y W Q t N D g x Z i 1 h N D Q z L W M x M G E 1 O T k y Z G E 4 N C I g L z 4 8 R W 5 0 c n k g V H l w Z T 0 i R m l s b F R h c m d l d C I g V m F s d W U 9 I n N R d W V y e V 9 J b n N 1 c m F u Y 2 V f T W F p b l 9 D b 3 Z l c m F n Z S I g L z 4 8 R W 5 0 c n k g V H l w Z T 0 i R m l s b F N 0 Y X R 1 c y I g V m F s d W U 9 I n N D b 2 1 w b G V 0 Z S I g L z 4 8 R W 5 0 c n k g V H l w Z T 0 i R m l s b E N v d W 5 0 I i B W Y W x 1 Z T 0 i b D M i I C 8 + P E V u d H J 5 I F R 5 c G U 9 I k Z p b G x D b 2 x 1 b W 5 U e X B l c y I g V m F s d W U 9 I n N C Z z 0 9 I i A v P j x F b n R y e S B U e X B l P S J S Z W x h d G l v b n N o a X B J b m Z v Q 2 9 u d G F p b m V y I i B W Y W x 1 Z T 0 i c 3 s m c X V v d D t j b 2 x 1 b W 5 D b 3 V u d C Z x d W 9 0 O z o x L C Z x d W 9 0 O 2 t l e U N v b H V t b k 5 h b W V z J n F 1 b 3 Q 7 O l t d L C Z x d W 9 0 O 3 F 1 Z X J 5 U m V s Y X R p b 2 5 z a G l w c y Z x d W 9 0 O z p b X S w m c X V v d D t j b 2 x 1 b W 5 J Z G V u d G l 0 a W V z J n F 1 b 3 Q 7 O l s m c X V v d D t T Z W N 0 a W 9 u M S 9 R d W V y e S B J b n N 1 c m F u Y 2 U g T W F p b i B D b 3 Z l c m F n Z S 9 T b 3 V y Y 2 U u e 0 l O U 1 V S Q U 5 D R S B N Q U l O I E N P V k V S Q U d F L D B 9 J n F 1 b 3 Q 7 X S w m c X V v d D t D b 2 x 1 b W 5 D b 3 V u d C Z x d W 9 0 O z o x L C Z x d W 9 0 O 0 t l e U N v b H V t b k 5 h b W V z J n F 1 b 3 Q 7 O l t d L C Z x d W 9 0 O 0 N v b H V t b k l k Z W 5 0 a X R p Z X M m c X V v d D s 6 W y Z x d W 9 0 O 1 N l Y 3 R p b 2 4 x L 1 F 1 Z X J 5 I E l u c 3 V y Y W 5 j Z S B N Y W l u I E N v d m V y Y W d l L 1 N v d X J j Z S 5 7 S U 5 T V V J B T k N F I E 1 B S U 4 g Q 0 9 W R V J B R 0 U s M H 0 m c X V v d D t d L C Z x d W 9 0 O 1 J l b G F 0 a W 9 u c 2 h p c E l u Z m 8 m c X V v d D s 6 W 1 1 9 I i A v P j w v U 3 R h Y m x l R W 5 0 c m l l c z 4 8 L 0 l 0 Z W 0 + P E l 0 Z W 0 + P E l 0 Z W 1 M b 2 N h d G l v b j 4 8 S X R l b V R 5 c G U + R m 9 y b X V s Y T w v S X R l b V R 5 c G U + P E l 0 Z W 1 Q Y X R o P l N l Y 3 R p b 2 4 x L 1 F 1 Z X J 5 J T I w S W 5 z d X J h b m N l J T I w T W F p b i U y M E N v d m V y Y W d l L 1 N v d X J j Z T w v S X R l b V B h d G g + P C 9 J d G V t T G 9 j Y X R p b 2 4 + P F N 0 Y W J s Z U V u d H J p Z X M g L z 4 8 L 0 l 0 Z W 0 + P E l 0 Z W 0 + P E l 0 Z W 1 M b 2 N h d G l v b j 4 8 S X R l b V R 5 c G U + R m 9 y b X V s Y T w v S X R l b V R 5 c G U + P E l 0 Z W 1 Q Y X R o P l N l Y 3 R p b 2 4 x L 1 F 1 Z X J 5 J T I w Q X N z Z X Q l M j B V c 2 V y J T I w U m V s Y X R p b 2 5 z a G l w J T I w U G V y c 2 9 u Y W w 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s d W 1 u T m F t Z X M i I F Z h b H V l P S J z W y Z x d W 9 0 O 0 N 1 c 3 R v b W V y I F J l b G F 0 a W 9 u c 2 h p c C Z x d W 9 0 O 1 0 i I C 8 + P E V u d H J 5 I F R 5 c G U 9 I k Z p b G x F c n J v c k N v d W 5 0 I i B W Y W x 1 Z T 0 i b D A i I C 8 + P E V u d H J 5 I F R 5 c G U 9 I k Z p b G x M Y X N 0 V X B k Y X R l Z C I g V m F s d W U 9 I m Q y M D I y L T E w L T A z V D E w O j M y O j M y L j c w M j U y M z B a I i A v P j x F b n R y e S B U e X B l P S J G a W x s Z W R D b 2 1 w b G V 0 Z V J l c 3 V s d F R v V 2 9 y a 3 N o Z W V 0 I i B W Y W x 1 Z T 0 i b D E i I C 8 + P E V u d H J 5 I F R 5 c G U 9 I k F k Z G V k V G 9 E Y X R h T W 9 k Z W w i I F Z h b H V l P S J s M C I g L z 4 8 R W 5 0 c n k g V H l w Z T 0 i U m V j b 3 Z l c n l U Y X J n Z X R T a G V l d C I g V m F s d W U 9 I n N N Y X N 0 Z X I i I C 8 + P E V u d H J 5 I F R 5 c G U 9 I l J l Y 2 9 2 Z X J 5 V G F y Z 2 V 0 Q 2 9 s d W 1 u I i B W Y W x 1 Z T 0 i b D k z I i A v P j x F b n R y e S B U e X B l P S J S Z W N v d m V y e V R h c m d l d F J v d y I g V m F s d W U 9 I m w x I i A v P j x F b n R y e S B U e X B l P S J C d W Z m Z X J O Z X h 0 U m V m c m V z a C I g V m F s d W U 9 I m w x I i A v P j x F b n R y e S B U e X B l P S J G a W x s R X J y b 3 J D b 2 R l I i B W Y W x 1 Z T 0 i c 1 V u a 2 5 v d 2 4 i I C 8 + P E V u d H J 5 I F R 5 c G U 9 I l F 1 Z X J 5 S U Q i I F Z h b H V l P S J z N D k 5 Z D Q 0 M z A t Y j Y y Z S 0 0 Z m E 0 L W I 4 M 2 I t Z j I 3 Y j J m M W M x Y T l m I i A v P j x F b n R y e S B U e X B l P S J G a W x s V G F y Z 2 V 0 I i B W Y W x 1 Z T 0 i c 1 F 1 Z X J 5 X 0 F z c 2 V 0 X 1 V z Z X J f U m V s Y X R p b 2 5 z a G l w X 1 B l c n N v b m F s I i A v P j x F b n R y e S B U e X B l P S J G a W x s U 3 R h d H V z I i B W Y W x 1 Z T 0 i c 0 N v b X B s Z X R l I i A v P j x F b n R y e S B U e X B l P S J G a W x s Q 2 9 1 b n Q i I F Z h b H V l P S J s M T M i I C 8 + P E V u d H J 5 I F R 5 c G U 9 I k Z p b G x D b 2 x 1 b W 5 U e X B l c y I g V m F s d W U 9 I n N C Z z 0 9 I i A v P j x F b n R y e S B U e X B l P S J S Z W x h d G l v b n N o a X B J b m Z v Q 2 9 u d G F p b m V y I i B W Y W x 1 Z T 0 i c 3 s m c X V v d D t j b 2 x 1 b W 5 D b 3 V u d C Z x d W 9 0 O z o x L C Z x d W 9 0 O 2 t l e U N v b H V t b k 5 h b W V z J n F 1 b 3 Q 7 O l t d L C Z x d W 9 0 O 3 F 1 Z X J 5 U m V s Y X R p b 2 5 z a G l w c y Z x d W 9 0 O z p b X S w m c X V v d D t j b 2 x 1 b W 5 J Z G V u d G l 0 a W V z J n F 1 b 3 Q 7 O l s m c X V v d D t T Z W N 0 a W 9 u M S 9 R d W V y e S B B c 3 N l d C B V c 2 V y I F J l b G F 0 a W 9 u c 2 h p c C B Q Z X J z b 2 5 h b C 9 T b 3 V y Y 2 U u e 0 N 1 c 3 R v b W V y I F J l b G F 0 a W 9 u c 2 h p c C w w f S Z x d W 9 0 O 1 0 s J n F 1 b 3 Q 7 Q 2 9 s d W 1 u Q 2 9 1 b n Q m c X V v d D s 6 M S w m c X V v d D t L Z X l D b 2 x 1 b W 5 O Y W 1 l c y Z x d W 9 0 O z p b X S w m c X V v d D t D b 2 x 1 b W 5 J Z G V u d G l 0 a W V z J n F 1 b 3 Q 7 O l s m c X V v d D t T Z W N 0 a W 9 u M S 9 R d W V y e S B B c 3 N l d C B V c 2 V y I F J l b G F 0 a W 9 u c 2 h p c C B Q Z X J z b 2 5 h b C 9 T b 3 V y Y 2 U u e 0 N 1 c 3 R v b W V y I F J l b G F 0 a W 9 u c 2 h p c C w w f S Z x d W 9 0 O 1 0 s J n F 1 b 3 Q 7 U m V s Y X R p b 2 5 z a G l w S W 5 m b y Z x d W 9 0 O z p b X X 0 i I C 8 + P C 9 T d G F i b G V F b n R y a W V z P j w v S X R l b T 4 8 S X R l b T 4 8 S X R l b U x v Y 2 F 0 a W 9 u P j x J d G V t V H l w Z T 5 G b 3 J t d W x h P C 9 J d G V t V H l w Z T 4 8 S X R l b V B h d G g + U 2 V j d G l v b j E v U X V l c n k l M j B B c 3 N l d C U y M F V z Z X I l M j B S Z W x h d G l v b n N o a X A l M j B Q Z X J z b 2 5 h b C 9 T b 3 V y Y 2 U 8 L 0 l 0 Z W 1 Q Y X R o P j w v S X R l b U x v Y 2 F 0 a W 9 u P j x T d G F i b G V F b n R y a W V z I C 8 + P C 9 J d G V t P j x J d G V t P j x J d G V t T G 9 j Y X R p b 2 4 + P E l 0 Z W 1 U e X B l P k Z v c m 1 1 b G E 8 L 0 l 0 Z W 1 U e X B l P j x J d G V t U G F 0 a D 5 T Z W N 0 a W 9 u M S 9 R d W V y e S U y M E 9 3 b m V y c 2 h p c C U y M E N v Z G 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U 3 R h d H V z I i B W Y W x 1 Z T 0 i c 0 N v b X B s Z X R l I i A v P j x F b n R y e S B U e X B l P S J G a W x s V G F y Z 2 V 0 I i B W Y W x 1 Z T 0 i c 1 F 1 Z X J 5 X 0 9 3 b m V y c 2 h p c F 9 D b 2 R l I i A v P j x F b n R y e S B U e X B l P S J G a W x s T G F z d F V w Z G F 0 Z W Q i I F Z h b H V l P S J k M j A y M i 0 x M C 0 w M 1 Q x M D o z M j o z M i 4 2 M D M w N D E 4 W i I g L z 4 8 R W 5 0 c n k g V H l w Z T 0 i R m l s b E V y c m 9 y Q 2 9 k Z S I g V m F s d W U 9 I n N V b m t u b 3 d u I i A v P j x F b n R y e S B U e X B l P S J G a W x s Q 2 9 s d W 1 u T m F t Z X M i I F Z h b H V l P S J z W y Z x d W 9 0 O 0 9 X T k V S U 0 h J U C B D T 0 R F J n F 1 b 3 Q 7 X S I g L z 4 8 R W 5 0 c n k g V H l w Z T 0 i R m l s b G V k Q 2 9 t c G x l d G V S Z X N 1 b H R U b 1 d v c m t z a G V l d C I g V m F s d W U 9 I m w x I i A v P j x F b n R y e S B U e X B l P S J B Z G R l Z F R v R G F 0 Y U 1 v Z G V s I i B W Y W x 1 Z T 0 i b D A i I C 8 + P E V u d H J 5 I F R 5 c G U 9 I l J l Y 2 9 2 Z X J 5 V G F y Z 2 V 0 U 2 h l Z X Q i I F Z h b H V l P S J z T W F z d G V y I i A v P j x F b n R y e S B U e X B l P S J S Z W N v d m V y e V R h c m d l d E N v b H V t b i I g V m F s d W U 9 I m w 5 N S I g L z 4 8 R W 5 0 c n k g V H l w Z T 0 i U m V j b 3 Z l c n l U Y X J n Z X R S b 3 c i I F Z h b H V l P S J s M S I g L z 4 8 R W 5 0 c n k g V H l w Z T 0 i R m l s b E V y c m 9 y Q 2 9 1 b n Q i I F Z h b H V l P S J s M C I g L z 4 8 R W 5 0 c n k g V H l w Z T 0 i Q n V m Z m V y T m V 4 d F J l Z n J l c 2 g i I F Z h b H V l P S J s M S I g L z 4 8 R W 5 0 c n k g V H l w Z T 0 i R m l s b E N v d W 5 0 I i B W Y W x 1 Z T 0 i b D g i I C 8 + P E V u d H J 5 I F R 5 c G U 9 I l F 1 Z X J 5 S U Q i I F Z h b H V l P S J z Z T I z Y m N k O W Q t N j E 2 Y S 0 0 Z W Z j L W E w Z m Q t N T M x Y z E w Y m U 0 Y z R j I i A v P j x F b n R y e S B U e X B l P S J G a W x s Q 2 9 s d W 1 u V H l w Z X M i I F Z h b H V l P S J z Q m c 9 P S I g L z 4 8 R W 5 0 c n k g V H l w Z T 0 i U m V s Y X R p b 2 5 z a G l w S W 5 m b 0 N v b n R h a W 5 l c i I g V m F s d W U 9 I n N 7 J n F 1 b 3 Q 7 Y 2 9 s d W 1 u Q 2 9 1 b n Q m c X V v d D s 6 M S w m c X V v d D t r Z X l D b 2 x 1 b W 5 O Y W 1 l c y Z x d W 9 0 O z p b X S w m c X V v d D t x d W V y e V J l b G F 0 a W 9 u c 2 h p c H M m c X V v d D s 6 W 1 0 s J n F 1 b 3 Q 7 Y 2 9 s d W 1 u S W R l b n R p d G l l c y Z x d W 9 0 O z p b J n F 1 b 3 Q 7 U 2 V j d G l v b j E v U X V l c n k g T 3 d u Z X J z a G l w I E N v Z G U v U 2 9 1 c m N l L n t P V 0 5 F U l N I S V A g Q 0 9 E R S w w f S Z x d W 9 0 O 1 0 s J n F 1 b 3 Q 7 Q 2 9 s d W 1 u Q 2 9 1 b n Q m c X V v d D s 6 M S w m c X V v d D t L Z X l D b 2 x 1 b W 5 O Y W 1 l c y Z x d W 9 0 O z p b X S w m c X V v d D t D b 2 x 1 b W 5 J Z G V u d G l 0 a W V z J n F 1 b 3 Q 7 O l s m c X V v d D t T Z W N 0 a W 9 u M S 9 R d W V y e S B P d 2 5 l c n N o a X A g Q 2 9 k Z S 9 T b 3 V y Y 2 U u e 0 9 X T k V S U 0 h J U C B D T 0 R F L D B 9 J n F 1 b 3 Q 7 X S w m c X V v d D t S Z W x h d G l v b n N o a X B J b m Z v J n F 1 b 3 Q 7 O l t d f S I g L z 4 8 L 1 N 0 Y W J s Z U V u d H J p Z X M + P C 9 J d G V t P j x J d G V t P j x J d G V t T G 9 j Y X R p b 2 4 + P E l 0 Z W 1 U e X B l P k Z v c m 1 1 b G E 8 L 0 l 0 Z W 1 U e X B l P j x J d G V t U G F 0 a D 5 T Z W N 0 a W 9 u M S 9 R d W V y e S U y M E 9 3 b m V y c 2 h p c C U y M E N v Z G U v U 2 9 1 c m N l P C 9 J d G V t U G F 0 a D 4 8 L 0 l 0 Z W 1 M b 2 N h d G l v b j 4 8 U 3 R h Y m x l R W 5 0 c m l l c y A v P j w v S X R l b T 4 8 S X R l b T 4 8 S X R l b U x v Y 2 F 0 a W 9 u P j x J d G V t V H l w Z T 5 G b 3 J t d W x h P C 9 J d G V t V H l w Z T 4 8 S X R l b V B h d G g + U 2 V j d G l v b j E v U X V l c n k l M j B P d 2 5 l c i U y M F R 5 c G 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U 3 R h d H V z I i B W Y W x 1 Z T 0 i c 0 N v b X B s Z X R l I i A v P j x F b n R y e S B U e X B l P S J G a W x s V G F y Z 2 V 0 I i B W Y W x 1 Z T 0 i c 1 F 1 Z X J 5 X 0 9 3 b m V y X 1 R 5 c G U i I C 8 + P E V u d H J 5 I F R 5 c G U 9 I k Z p b G x M Y X N 0 V X B k Y X R l Z C I g V m F s d W U 9 I m Q y M D I y L T E w L T A z V D E w O j M y O j M y L j U x O T A y O T R a I i A v P j x F b n R y e S B U e X B l P S J G a W x s R X J y b 3 J D b 2 R l I i B W Y W x 1 Z T 0 i c 1 V u a 2 5 v d 2 4 i I C 8 + P E V u d H J 5 I F R 5 c G U 9 I k Z p b G x D b 2 x 1 b W 5 O Y W 1 l c y I g V m F s d W U 9 I n N b J n F 1 b 3 Q 7 T 3 d u Z X I g V H l w Z S Z x d W 9 0 O 1 0 i I C 8 + P E V u d H J 5 I F R 5 c G U 9 I k Z p b G x l Z E N v b X B s Z X R l U m V z d W x 0 V G 9 X b 3 J r c 2 h l Z X Q i I F Z h b H V l P S J s M S I g L z 4 8 R W 5 0 c n k g V H l w Z T 0 i Q W R k Z W R U b 0 R h d G F N b 2 R l b C I g V m F s d W U 9 I m w w I i A v P j x F b n R y e S B U e X B l P S J S Z W N v d m V y e V R h c m d l d F N o Z W V 0 I i B W Y W x 1 Z T 0 i c 0 1 h c 3 R l c i I g L z 4 8 R W 5 0 c n k g V H l w Z T 0 i U m V j b 3 Z l c n l U Y X J n Z X R D b 2 x 1 b W 4 i I F Z h b H V l P S J s O T c i I C 8 + P E V u d H J 5 I F R 5 c G U 9 I l J l Y 2 9 2 Z X J 5 V G F y Z 2 V 0 U m 9 3 I i B W Y W x 1 Z T 0 i b D E i I C 8 + P E V u d H J 5 I F R 5 c G U 9 I k Z p b G x F c n J v c k N v d W 5 0 I i B W Y W x 1 Z T 0 i b D A i I C 8 + P E V u d H J 5 I F R 5 c G U 9 I k J 1 Z m Z l c k 5 l e H R S Z W Z y Z X N o I i B W Y W x 1 Z T 0 i b D E i I C 8 + P E V u d H J 5 I F R 5 c G U 9 I k Z p b G x D b 3 V u d C I g V m F s d W U 9 I m w y I i A v P j x F b n R y e S B U e X B l P S J R d W V y e U l E I i B W Y W x 1 Z T 0 i c z g y O D Q 3 M G M 1 L T R k Z D E t N D k w Z C 0 5 Y z c z L W V l N z g 4 N G J k M D c w Y i I g L z 4 8 R W 5 0 c n k g V H l w Z T 0 i R m l s b E N v b H V t b l R 5 c G V z I i B W Y W x 1 Z T 0 i c 0 J n P T 0 i I C 8 + P E V u d H J 5 I F R 5 c G U 9 I l J l b G F 0 a W 9 u c 2 h p c E l u Z m 9 D b 2 5 0 Y W l u Z X I i I F Z h b H V l P S J z e y Z x d W 9 0 O 2 N v b H V t b k N v d W 5 0 J n F 1 b 3 Q 7 O j E s J n F 1 b 3 Q 7 a 2 V 5 Q 2 9 s d W 1 u T m F t Z X M m c X V v d D s 6 W 1 0 s J n F 1 b 3 Q 7 c X V l c n l S Z W x h d G l v b n N o a X B z J n F 1 b 3 Q 7 O l t d L C Z x d W 9 0 O 2 N v b H V t b k l k Z W 5 0 a X R p Z X M m c X V v d D s 6 W y Z x d W 9 0 O 1 N l Y 3 R p b 2 4 x L 1 F 1 Z X J 5 I E 9 3 b m V y I F R 5 c G U v U 2 9 1 c m N l L n t P d 2 5 l c i B U e X B l L D B 9 J n F 1 b 3 Q 7 X S w m c X V v d D t D b 2 x 1 b W 5 D b 3 V u d C Z x d W 9 0 O z o x L C Z x d W 9 0 O 0 t l e U N v b H V t b k 5 h b W V z J n F 1 b 3 Q 7 O l t d L C Z x d W 9 0 O 0 N v b H V t b k l k Z W 5 0 a X R p Z X M m c X V v d D s 6 W y Z x d W 9 0 O 1 N l Y 3 R p b 2 4 x L 1 F 1 Z X J 5 I E 9 3 b m V y I F R 5 c G U v U 2 9 1 c m N l L n t P d 2 5 l c i B U e X B l L D B 9 J n F 1 b 3 Q 7 X S w m c X V v d D t S Z W x h d G l v b n N o a X B J b m Z v J n F 1 b 3 Q 7 O l t d f S I g L z 4 8 L 1 N 0 Y W J s Z U V u d H J p Z X M + P C 9 J d G V t P j x J d G V t P j x J d G V t T G 9 j Y X R p b 2 4 + P E l 0 Z W 1 U e X B l P k Z v c m 1 1 b G E 8 L 0 l 0 Z W 1 U e X B l P j x J d G V t U G F 0 a D 5 T Z W N 0 a W 9 u M S 9 R d W V y e S U y M E 9 3 b m V y J T I w V H l w Z S 9 T b 3 V y Y 2 U 8 L 0 l 0 Z W 1 Q Y X R o P j w v S X R l b U x v Y 2 F 0 a W 9 u P j x T d G F i b G V F b n R y a W V z I C 8 + P C 9 J d G V t P j x J d G V t P j x J d G V t T G 9 j Y X R p b 2 4 + P E l 0 Z W 1 U e X B l P k Z v c m 1 1 b G E 8 L 0 l 0 Z W 1 U e X B l P j x J d G V t U G F 0 a D 5 T Z W N 0 a W 9 u M S 9 R d W V y e S U y M F N 1 Y n N p Z H k l M j B G c m 9 t J T I w V H l w Z 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T d G F 0 d X M i I F Z h b H V l P S J z Q 2 9 t c G x l d G U i I C 8 + P E V u d H J 5 I F R 5 c G U 9 I k Z p b G x U Y X J n Z X Q i I F Z h b H V l P S J z U X V l c n l f U 3 V i c 2 l k e V 9 G c m 9 t X 1 R 5 c G U i I C 8 + P E V u d H J 5 I F R 5 c G U 9 I k Z p b G x M Y X N 0 V X B k Y X R l Z C I g V m F s d W U 9 I m Q y M D I y L T E w L T A z V D E w O j M y O j M y L j Q z N j A z M D B a I i A v P j x F b n R y e S B U e X B l P S J G a W x s R X J y b 3 J D b 2 R l I i B W Y W x 1 Z T 0 i c 1 V u a 2 5 v d 2 4 i I C 8 + P E V u d H J 5 I F R 5 c G U 9 I k Z p b G x D b 2 x 1 b W 5 O Y W 1 l c y I g V m F s d W U 9 I n N b J n F 1 b 3 Q 7 U 3 V i c 2 l k e S B G c m 9 t I F R 5 c G U m c X V v d D t d I i A v P j x F b n R y e S B U e X B l P S J G a W x s Z W R D b 2 1 w b G V 0 Z V J l c 3 V s d F R v V 2 9 y a 3 N o Z W V 0 I i B W Y W x 1 Z T 0 i b D E i I C 8 + P E V u d H J 5 I F R 5 c G U 9 I k F k Z G V k V G 9 E Y X R h T W 9 k Z W w i I F Z h b H V l P S J s M C I g L z 4 8 R W 5 0 c n k g V H l w Z T 0 i U m V j b 3 Z l c n l U Y X J n Z X R T a G V l d C I g V m F s d W U 9 I n N N Y X N 0 Z X I i I C 8 + P E V u d H J 5 I F R 5 c G U 9 I l J l Y 2 9 2 Z X J 5 V G F y Z 2 V 0 Q 2 9 s d W 1 u I i B W Y W x 1 Z T 0 i b D k 5 I i A v P j x F b n R y e S B U e X B l P S J S Z W N v d m V y e V R h c m d l d F J v d y I g V m F s d W U 9 I m w x I i A v P j x F b n R y e S B U e X B l P S J O Y W 1 l V X B k Y X R l Z E F m d G V y R m l s b C I g V m F s d W U 9 I m w w I i A v P j x F b n R y e S B U e X B l P S J G a W x s R X J y b 3 J D b 3 V u d C I g V m F s d W U 9 I m w w I i A v P j x F b n R y e S B U e X B l P S J C d W Z m Z X J O Z X h 0 U m V m c m V z a C I g V m F s d W U 9 I m w x I i A v P j x F b n R y e S B U e X B l P S J G a W x s V G F y Z 2 V 0 T m F t Z U N 1 c 3 R v b W l 6 Z W Q i I F Z h b H V l P S J s M S I g L z 4 8 R W 5 0 c n k g V H l w Z T 0 i R m l s b E N v d W 5 0 I i B W Y W x 1 Z T 0 i b D U i I C 8 + P E V u d H J 5 I F R 5 c G U 9 I l F 1 Z X J 5 S U Q i I F Z h b H V l P S J z N D E y N D M 1 N T E t Z W Y 5 Z S 0 0 Z G Z m L W E 3 M T Q t Z T c 4 N D Y z N 2 E z Z W R j I i A v P j x F b n R y e S B U e X B l P S J G a W x s Q 2 9 s d W 1 u V H l w Z X M i I F Z h b H V l P S J z Q m c 9 P S I g L z 4 8 R W 5 0 c n k g V H l w Z T 0 i U m V s Y X R p b 2 5 z a G l w S W 5 m b 0 N v b n R h a W 5 l c i I g V m F s d W U 9 I n N 7 J n F 1 b 3 Q 7 Y 2 9 s d W 1 u Q 2 9 1 b n Q m c X V v d D s 6 M S w m c X V v d D t r Z X l D b 2 x 1 b W 5 O Y W 1 l c y Z x d W 9 0 O z p b X S w m c X V v d D t x d W V y e V J l b G F 0 a W 9 u c 2 h p c H M m c X V v d D s 6 W 1 0 s J n F 1 b 3 Q 7 Y 2 9 s d W 1 u S W R l b n R p d G l l c y Z x d W 9 0 O z p b J n F 1 b 3 Q 7 U 2 V j d G l v b j E v U X V l c n k g U 3 V i c 2 l k e S B G c m 9 t I F R 5 c G U v U 2 9 1 c m N l L n t T d W J z a W R 5 I E Z y b 2 0 g V H l w Z S w w f S Z x d W 9 0 O 1 0 s J n F 1 b 3 Q 7 Q 2 9 s d W 1 u Q 2 9 1 b n Q m c X V v d D s 6 M S w m c X V v d D t L Z X l D b 2 x 1 b W 5 O Y W 1 l c y Z x d W 9 0 O z p b X S w m c X V v d D t D b 2 x 1 b W 5 J Z G V u d G l 0 a W V z J n F 1 b 3 Q 7 O l s m c X V v d D t T Z W N 0 a W 9 u M S 9 R d W V y e S B T d W J z a W R 5 I E Z y b 2 0 g V H l w Z S 9 T b 3 V y Y 2 U u e 1 N 1 Y n N p Z H k g R n J v b S B U e X B l L D B 9 J n F 1 b 3 Q 7 X S w m c X V v d D t S Z W x h d G l v b n N o a X B J b m Z v J n F 1 b 3 Q 7 O l t d f S I g L z 4 8 L 1 N 0 Y W J s Z U V u d H J p Z X M + P C 9 J d G V t P j x J d G V t P j x J d G V t T G 9 j Y X R p b 2 4 + P E l 0 Z W 1 U e X B l P k Z v c m 1 1 b G E 8 L 0 l 0 Z W 1 U e X B l P j x J d G V t U G F 0 a D 5 T Z W N 0 a W 9 u M S 9 R d W V y e S U y M F N 1 Y n N p Z H k l M j B G c m 9 t J T I w V H l w Z S 9 T b 3 V y Y 2 U 8 L 0 l 0 Z W 1 Q Y X R o P j w v S X R l b U x v Y 2 F 0 a W 9 u P j x T d G F i b G V F b n R y a W V z I C 8 + P C 9 J d G V t P j x J d G V t P j x J d G V t T G 9 j Y X R p b 2 4 + P E l 0 Z W 1 U e X B l P k Z v c m 1 1 b G E 8 L 0 l 0 Z W 1 U e X B l P j x J d G V t U G F 0 a D 5 T Z W N 0 a W 9 u M S 9 R d W V y e S U y M F N 1 Y n N p Z H k l M j B B b G x v Y 2 F 0 a W 9 u 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F N 0 Y X R 1 c y I g V m F s d W U 9 I n N D b 2 1 w b G V 0 Z S I g L z 4 8 R W 5 0 c n k g V H l w Z T 0 i R m l s b F R h c m d l d C I g V m F s d W U 9 I n N R d W V y e V 9 T d W J z a W R 5 X 0 F s b G 9 j Y X R p b 2 4 i I C 8 + P E V u d H J 5 I F R 5 c G U 9 I k Z p b G x M Y X N 0 V X B k Y X R l Z C I g V m F s d W U 9 I m Q y M D I y L T E w L T A z V D E w O j M y O j M y L j M 1 M T k 5 O T Z a I i A v P j x F b n R y e S B U e X B l P S J G a W x s R X J y b 3 J D b 2 R l I i B W Y W x 1 Z T 0 i c 1 V u a 2 5 v d 2 4 i I C 8 + P E V u d H J 5 I F R 5 c G U 9 I k Z p b G x D b 2 x 1 b W 5 O Y W 1 l c y I g V m F s d W U 9 I n N b J n F 1 b 3 Q 7 U 3 V i c 2 l k e S B B b G x v Y 2 F 0 a W 9 u J n F 1 b 3 Q 7 X S I g L z 4 8 R W 5 0 c n k g V H l w Z T 0 i R m l s b G V k Q 2 9 t c G x l d G V S Z X N 1 b H R U b 1 d v c m t z a G V l d C I g V m F s d W U 9 I m w x I i A v P j x F b n R y e S B U e X B l P S J B Z G R l Z F R v R G F 0 Y U 1 v Z G V s I i B W Y W x 1 Z T 0 i b D A i I C 8 + P E V u d H J 5 I F R 5 c G U 9 I l J l Y 2 9 2 Z X J 5 V G F y Z 2 V 0 U 2 h l Z X Q i I F Z h b H V l P S J z T W F z d G V y I i A v P j x F b n R y e S B U e X B l P S J S Z W N v d m V y e V R h c m d l d E N v b H V t b i I g V m F s d W U 9 I m w x M D E i I C 8 + P E V u d H J 5 I F R 5 c G U 9 I l J l Y 2 9 2 Z X J 5 V G F y Z 2 V 0 U m 9 3 I i B W Y W x 1 Z T 0 i b D E y I i A v P j x F b n R y e S B U e X B l P S J G a W x s R X J y b 3 J D b 3 V u d C I g V m F s d W U 9 I m w w I i A v P j x F b n R y e S B U e X B l P S J C d W Z m Z X J O Z X h 0 U m V m c m V z a C I g V m F s d W U 9 I m w x I i A v P j x F b n R y e S B U e X B l P S J G a W x s Q 2 9 1 b n Q i I F Z h b H V l P S J s N S I g L z 4 8 R W 5 0 c n k g V H l w Z T 0 i U X V l c n l J R C I g V m F s d W U 9 I n M y N z k 3 N j g x M C 1 m M D R l L T Q 1 M m Y t O D M 5 O C 0 5 Z W Q 4 N D c z Z T M 5 N z Y i I C 8 + P E V u d H J 5 I F R 5 c G U 9 I k Z p b G x D b 2 x 1 b W 5 U e X B l c y I g V m F s d W U 9 I n N C Z z 0 9 I i A v P j x F b n R y e S B U e X B l P S J S Z W x h d G l v b n N o a X B J b m Z v Q 2 9 u d G F p b m V y I i B W Y W x 1 Z T 0 i c 3 s m c X V v d D t j b 2 x 1 b W 5 D b 3 V u d C Z x d W 9 0 O z o x L C Z x d W 9 0 O 2 t l e U N v b H V t b k 5 h b W V z J n F 1 b 3 Q 7 O l t d L C Z x d W 9 0 O 3 F 1 Z X J 5 U m V s Y X R p b 2 5 z a G l w c y Z x d W 9 0 O z p b X S w m c X V v d D t j b 2 x 1 b W 5 J Z G V u d G l 0 a W V z J n F 1 b 3 Q 7 O l s m c X V v d D t T Z W N 0 a W 9 u M S 9 R d W V y e S B T d W J z a W R 5 I E F s b G 9 j Y X R p b 2 4 v U 2 9 1 c m N l L n t T d W J z a W R 5 I E F s b G 9 j Y X R p b 2 4 s M H 0 m c X V v d D t d L C Z x d W 9 0 O 0 N v b H V t b k N v d W 5 0 J n F 1 b 3 Q 7 O j E s J n F 1 b 3 Q 7 S 2 V 5 Q 2 9 s d W 1 u T m F t Z X M m c X V v d D s 6 W 1 0 s J n F 1 b 3 Q 7 Q 2 9 s d W 1 u S W R l b n R p d G l l c y Z x d W 9 0 O z p b J n F 1 b 3 Q 7 U 2 V j d G l v b j E v U X V l c n k g U 3 V i c 2 l k e S B B b G x v Y 2 F 0 a W 9 u L 1 N v d X J j Z S 5 7 U 3 V i c 2 l k e S B B b G x v Y 2 F 0 a W 9 u L D B 9 J n F 1 b 3 Q 7 X S w m c X V v d D t S Z W x h d G l v b n N o a X B J b m Z v J n F 1 b 3 Q 7 O l t d f S I g L z 4 8 L 1 N 0 Y W J s Z U V u d H J p Z X M + P C 9 J d G V t P j x J d G V t P j x J d G V t T G 9 j Y X R p b 2 4 + P E l 0 Z W 1 U e X B l P k Z v c m 1 1 b G E 8 L 0 l 0 Z W 1 U e X B l P j x J d G V t U G F 0 a D 5 T Z W N 0 a W 9 u M S 9 R d W V y e S U y M F N 1 Y n N p Z H k l M j B B b G x v Y 2 F 0 a W 9 u L 1 N v d X J j Z T w v S X R l b V B h d G g + P C 9 J d G V t T G 9 j Y X R p b 2 4 + P F N 0 Y W J s Z U V u d H J p Z X M g L z 4 8 L 0 l 0 Z W 0 + P E l 0 Z W 0 + P E l 0 Z W 1 M b 2 N h d G l v b j 4 8 S X R l b V R 5 c G U + R m 9 y b X V s Y T w v S X R l b V R 5 c G U + P E l 0 Z W 1 Q Y X R o P l N l Y 3 R p b 2 4 x L 1 F 1 Z X J 5 J T I w U H J v d m l z a W 9 u J T I w Q 2 F s Y 3 V s Y X R p b 2 4 l M j B C Y X N 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N v b H V t b k 5 h b W V z I i B W Y W x 1 Z T 0 i c 1 s m c X V v d D t Q c m 9 2 a X N p b 2 4 g Q 2 F s Y 3 V s Y X R p b 2 4 g Q m F z Z S Z x d W 9 0 O 1 0 i I C 8 + P E V u d H J 5 I F R 5 c G U 9 I k Z p b G x F c n J v c k N v Z G U i I F Z h b H V l P S J z V W 5 r b m 9 3 b i I g L z 4 8 R W 5 0 c n k g V H l w Z T 0 i R m l s b E x h c 3 R V c G R h d G V k I i B W Y W x 1 Z T 0 i Z D I w M j I t M T A t M D N U M T A 6 M z I 6 M z I u M T Y 4 N T M 4 N F o i I C 8 + P E V u d H J 5 I F R 5 c G U 9 I k Z p b G x T d G F 0 d X M i I F Z h b H V l P S J z Q 2 9 t c G x l d G U i I C 8 + P E V u d H J 5 I F R 5 c G U 9 I k Z p b G x l Z E N v b X B s Z X R l U m V z d W x 0 V G 9 X b 3 J r c 2 h l Z X Q i I F Z h b H V l P S J s M S I g L z 4 8 R W 5 0 c n k g V H l w Z T 0 i Q W R k Z W R U b 0 R h d G F N b 2 R l b C I g V m F s d W U 9 I m w w I i A v P j x F b n R y e S B U e X B l P S J S Z W N v d m V y e V R h c m d l d F N o Z W V 0 I i B W Y W x 1 Z T 0 i c 0 1 h c 3 R l c i I g L z 4 8 R W 5 0 c n k g V H l w Z T 0 i U m V j b 3 Z l c n l U Y X J n Z X R D b 2 x 1 b W 4 i I F Z h b H V l P S J s M T A 1 I i A v P j x F b n R y e S B U e X B l P S J S Z W N v d m V y e V R h c m d l d F J v d y I g V m F s d W U 9 I m w x I i A v P j x F b n R y e S B U e X B l P S J G a W x s R X J y b 3 J D b 3 V u d C I g V m F s d W U 9 I m w w I i A v P j x F b n R y e S B U e X B l P S J C d W Z m Z X J O Z X h 0 U m V m c m V z a C I g V m F s d W U 9 I m w x I i A v P j x F b n R y e S B U e X B l P S J G a W x s Q 2 9 s d W 1 u V H l w Z X M i I F Z h b H V l P S J z Q m c 9 P S I g L z 4 8 R W 5 0 c n k g V H l w Z T 0 i U X V l c n l J R C I g V m F s d W U 9 I n M z M m I z N z U 0 M S 0 4 N W I w L T Q 3 N D Q t Y W Y 5 Y S 1 i Y 2 Y 3 N m R h Z m V i O G M i I C 8 + P E V u d H J 5 I F R 5 c G U 9 I k Z p b G x D b 3 V u d C I g V m F s d W U 9 I m w y I i A v P j x F b n R y e S B U e X B l P S J G a W x s V G F y Z 2 V 0 I i B W Y W x 1 Z T 0 i c 1 F 1 Z X J 5 X 1 B y b 3 Z p c 2 l v b l 9 D Y W x j d W x h d G l v b l 9 C Y X N l I i A v P j x F b n R y e S B U e X B l P S J S Z W x h d G l v b n N o a X B J b m Z v Q 2 9 u d G F p b m V y I i B W Y W x 1 Z T 0 i c 3 s m c X V v d D t j b 2 x 1 b W 5 D b 3 V u d C Z x d W 9 0 O z o x L C Z x d W 9 0 O 2 t l e U N v b H V t b k 5 h b W V z J n F 1 b 3 Q 7 O l t d L C Z x d W 9 0 O 3 F 1 Z X J 5 U m V s Y X R p b 2 5 z a G l w c y Z x d W 9 0 O z p b X S w m c X V v d D t j b 2 x 1 b W 5 J Z G V u d G l 0 a W V z J n F 1 b 3 Q 7 O l s m c X V v d D t T Z W N 0 a W 9 u M S 9 R d W V y e S B Q c m 9 2 a X N p b 2 4 g Q 2 F s Y 3 V s Y X R p b 2 4 g Q m F z Z S 9 T b 3 V y Y 2 U u e 1 B y b 3 Z p c 2 l v b i B D Y W x j d W x h d G l v b i B C Y X N l L D B 9 J n F 1 b 3 Q 7 X S w m c X V v d D t D b 2 x 1 b W 5 D b 3 V u d C Z x d W 9 0 O z o x L C Z x d W 9 0 O 0 t l e U N v b H V t b k 5 h b W V z J n F 1 b 3 Q 7 O l t d L C Z x d W 9 0 O 0 N v b H V t b k l k Z W 5 0 a X R p Z X M m c X V v d D s 6 W y Z x d W 9 0 O 1 N l Y 3 R p b 2 4 x L 1 F 1 Z X J 5 I F B y b 3 Z p c 2 l v b i B D Y W x j d W x h d G l v b i B C Y X N l L 1 N v d X J j Z S 5 7 U H J v d m l z a W 9 u I E N h b G N 1 b G F 0 a W 9 u I E J h c 2 U s M H 0 m c X V v d D t d L C Z x d W 9 0 O 1 J l b G F 0 a W 9 u c 2 h p c E l u Z m 8 m c X V v d D s 6 W 1 1 9 I i A v P j w v U 3 R h Y m x l R W 5 0 c m l l c z 4 8 L 0 l 0 Z W 0 + P E l 0 Z W 0 + P E l 0 Z W 1 M b 2 N h d G l v b j 4 8 S X R l b V R 5 c G U + R m 9 y b X V s Y T w v S X R l b V R 5 c G U + P E l 0 Z W 1 Q Y X R o P l N l Y 3 R p b 2 4 x L 1 F 1 Z X J 5 J T I w U H J v d m l z a W 9 u J T I w Q 2 F s Y 3 V s Y X R p b 2 4 l M j B C Y X N l L 1 N v d X J j Z T w v S X R l b V B h d G g + P C 9 J d G V t T G 9 j Y X R p b 2 4 + P F N 0 Y W J s Z U V u d H J p Z X M g L z 4 8 L 0 l 0 Z W 0 + P E l 0 Z W 0 + P E l 0 Z W 1 M b 2 N h d G l v b j 4 8 S X R l b V R 5 c G U + R m 9 y b X V s Y T w v S X R l b V R 5 c G U + P E l 0 Z W 1 Q Y X R o P l N l Y 3 R p b 2 4 x L 1 F 1 Z X J 5 J T I w U 3 V i c 2 l k e S U y M F N v d X J j Z 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D b 2 x 1 b W 5 O Y W 1 l c y I g V m F s d W U 9 I n N b J n F 1 b 3 Q 7 U 3 V i c 2 l k e S B T b 3 V y Y 2 U m c X V v d D t d I i A v P j x F b n R y e S B U e X B l P S J G a W x s R X J y b 3 J D b 2 R l I i B W Y W x 1 Z T 0 i c 1 V u a 2 5 v d 2 4 i I C 8 + P E V u d H J 5 I F R 5 c G U 9 I k Z p b G x M Y X N 0 V X B k Y X R l Z C I g V m F s d W U 9 I m Q y M D I y L T E w L T A z V D E w O j M y O j M y L j I 1 M j Y x N T l a 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E w M y I g L z 4 8 R W 5 0 c n k g V H l w Z T 0 i U m V j b 3 Z l c n l U Y X J n Z X R S b 3 c i I F Z h b H V l P S J s M S I g L z 4 8 R W 5 0 c n k g V H l w Z T 0 i T m F t Z V V w Z G F 0 Z W R B Z n R l c k Z p b G w i I F Z h b H V l P S J s M C I g L z 4 8 R W 5 0 c n k g V H l w Z T 0 i R m l s b E V y c m 9 y Q 2 9 1 b n Q i I F Z h b H V l P S J s M C I g L z 4 8 R W 5 0 c n k g V H l w Z T 0 i Q n V m Z m V y T m V 4 d F J l Z n J l c 2 g i I F Z h b H V l P S J s M S I g L z 4 8 R W 5 0 c n k g V H l w Z T 0 i R m l s b F R h c m d l d E 5 h b W V D d X N 0 b 2 1 p e m V k I i B W Y W x 1 Z T 0 i b D E i I C 8 + P E V u d H J 5 I F R 5 c G U 9 I k Z p b G x D b 2 x 1 b W 5 U e X B l c y I g V m F s d W U 9 I n N C Z z 0 9 I i A v P j x F b n R y e S B U e X B l P S J R d W V y e U l E I i B W Y W x 1 Z T 0 i c 2 U 0 O D k z N 2 Y 0 L T Q 3 M D M t N G V k O C 1 i N j Q w L T k 3 Z W U y M j F m N T U 5 N S I g L z 4 8 R W 5 0 c n k g V H l w Z T 0 i R m l s b E N v d W 5 0 I i B W Y W x 1 Z T 0 i b D c i I C 8 + P E V u d H J 5 I F R 5 c G U 9 I k Z p b G x U Y X J n Z X Q i I F Z h b H V l P S J z U X V l c n l f U 3 V i c 2 l k e V 9 T b 3 V y Y 2 U i I C 8 + P E V u d H J 5 I F R 5 c G U 9 I l J l b G F 0 a W 9 u c 2 h p c E l u Z m 9 D b 2 5 0 Y W l u Z X I i I F Z h b H V l P S J z e y Z x d W 9 0 O 2 N v b H V t b k N v d W 5 0 J n F 1 b 3 Q 7 O j E s J n F 1 b 3 Q 7 a 2 V 5 Q 2 9 s d W 1 u T m F t Z X M m c X V v d D s 6 W 1 0 s J n F 1 b 3 Q 7 c X V l c n l S Z W x h d G l v b n N o a X B z J n F 1 b 3 Q 7 O l t d L C Z x d W 9 0 O 2 N v b H V t b k l k Z W 5 0 a X R p Z X M m c X V v d D s 6 W y Z x d W 9 0 O 1 N l Y 3 R p b 2 4 x L 1 F 1 Z X J 5 I F N 1 Y n N p Z H k g U 2 9 1 c m N l L 1 N v d X J j Z S 5 7 U 3 V i c 2 l k e S B T b 3 V y Y 2 U s M H 0 m c X V v d D t d L C Z x d W 9 0 O 0 N v b H V t b k N v d W 5 0 J n F 1 b 3 Q 7 O j E s J n F 1 b 3 Q 7 S 2 V 5 Q 2 9 s d W 1 u T m F t Z X M m c X V v d D s 6 W 1 0 s J n F 1 b 3 Q 7 Q 2 9 s d W 1 u S W R l b n R p d G l l c y Z x d W 9 0 O z p b J n F 1 b 3 Q 7 U 2 V j d G l v b j E v U X V l c n k g U 3 V i c 2 l k e S B T b 3 V y Y 2 U v U 2 9 1 c m N l L n t T d W J z a W R 5 I F N v d X J j Z S w w f S Z x d W 9 0 O 1 0 s J n F 1 b 3 Q 7 U m V s Y X R p b 2 5 z a G l w S W 5 m b y Z x d W 9 0 O z p b X X 0 i I C 8 + P C 9 T d G F i b G V F b n R y a W V z P j w v S X R l b T 4 8 S X R l b T 4 8 S X R l b U x v Y 2 F 0 a W 9 u P j x J d G V t V H l w Z T 5 G b 3 J t d W x h P C 9 J d G V t V H l w Z T 4 8 S X R l b V B h d G g + U 2 V j d G l v b j E v U X V l c n k l M j B T d W J z a W R 5 J T I w U 2 9 1 c m N l L 1 N v d X J j Z T w v S X R l b V B h d G g + P C 9 J d G V t T G 9 j Y X R p b 2 4 + P F N 0 Y W J s Z U V u d H J p Z X M g L z 4 8 L 0 l 0 Z W 0 + P E l 0 Z W 0 + P E l 0 Z W 1 M b 2 N h d G l v b j 4 8 S X R l b V R 5 c G U + R m 9 y b X V s Y T w v S X R l b V R 5 c G U + P E l 0 Z W 1 Q Y X R o P l N l Y 3 R p b 2 4 x L 1 F 1 Z X J 5 J T I w R 3 J h Y 2 U l M j B Q Z X J p b 2 Q l M j B U e X B 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N v b H V t b k 5 h b W V z I i B W Y W x 1 Z T 0 i c 1 s m c X V v d D t H c m F j Z S B Q Z X J p b 2 Q g V H l w Z S Z x d W 9 0 O 1 0 i I C 8 + P E V u d H J 5 I F R 5 c G U 9 I k Z p b G x F c n J v c k N v Z G U i I F Z h b H V l P S J z V W 5 r b m 9 3 b i I g L z 4 8 R W 5 0 c n k g V H l w Z T 0 i R m l s b E x h c 3 R V c G R h d G V k I i B W Y W x 1 Z T 0 i Z D I w M j I t M T A t M D N U M T A 6 M z I 6 M z I u M D Y 4 O T M 3 M F o i I C 8 + P E V u d H J 5 I F R 5 c G U 9 I k Z p b G x T d G F 0 d X M i I F Z h b H V l P S J z Q 2 9 t c G x l d G U i I C 8 + P E V u d H J 5 I F R 5 c G U 9 I k Z p b G x l Z E N v b X B s Z X R l U m V z d W x 0 V G 9 X b 3 J r c 2 h l Z X Q i I F Z h b H V l P S J s M S I g L z 4 8 R W 5 0 c n k g V H l w Z T 0 i Q W R k Z W R U b 0 R h d G F N b 2 R l b C I g V m F s d W U 9 I m w w I i A v P j x F b n R y e S B U e X B l P S J S Z W N v d m V y e V R h c m d l d F N o Z W V 0 I i B W Y W x 1 Z T 0 i c 0 1 h c 3 R l c i I g L z 4 8 R W 5 0 c n k g V H l w Z T 0 i U m V j b 3 Z l c n l U Y X J n Z X R D b 2 x 1 b W 4 i I F Z h b H V l P S J s M T A 3 I i A v P j x F b n R y e S B U e X B l P S J S Z W N v d m V y e V R h c m d l d F J v d y I g V m F s d W U 9 I m w x I i A v P j x F b n R y e S B U e X B l P S J G a W x s R X J y b 3 J D b 3 V u d C I g V m F s d W U 9 I m w w I i A v P j x F b n R y e S B U e X B l P S J C d W Z m Z X J O Z X h 0 U m V m c m V z a C I g V m F s d W U 9 I m w x I i A v P j x F b n R y e S B U e X B l P S J G a W x s Q 2 9 s d W 1 u V H l w Z X M i I F Z h b H V l P S J z Q m c 9 P S I g L z 4 8 R W 5 0 c n k g V H l w Z T 0 i U X V l c n l J R C I g V m F s d W U 9 I n M 0 M D I x Z G U 1 Z C 0 0 M z N m L T Q 5 O G M t O T F m M y 0 0 Y j V l N 2 Z i Z D M 0 Z G U i I C 8 + P E V u d H J 5 I F R 5 c G U 9 I k Z p b G x D b 3 V u d C I g V m F s d W U 9 I m w y I i A v P j x F b n R y e S B U e X B l P S J G a W x s V G F y Z 2 V 0 I i B W Y W x 1 Z T 0 i c 1 F 1 Z X J 5 X 0 d y Y W N l X 1 B l c m l v Z F 9 U e X B l I i A v P j x F b n R y e S B U e X B l P S J S Z W x h d G l v b n N o a X B J b m Z v Q 2 9 u d G F p b m V y I i B W Y W x 1 Z T 0 i c 3 s m c X V v d D t j b 2 x 1 b W 5 D b 3 V u d C Z x d W 9 0 O z o x L C Z x d W 9 0 O 2 t l e U N v b H V t b k 5 h b W V z J n F 1 b 3 Q 7 O l t d L C Z x d W 9 0 O 3 F 1 Z X J 5 U m V s Y X R p b 2 5 z a G l w c y Z x d W 9 0 O z p b X S w m c X V v d D t j b 2 x 1 b W 5 J Z G V u d G l 0 a W V z J n F 1 b 3 Q 7 O l s m c X V v d D t T Z W N 0 a W 9 u M S 9 R d W V y e S B H c m F j Z S B Q Z X J p b 2 Q g V H l w Z S 9 T b 3 V y Y 2 U u e 0 d y Y W N l I F B l c m l v Z C B U e X B l L D B 9 J n F 1 b 3 Q 7 X S w m c X V v d D t D b 2 x 1 b W 5 D b 3 V u d C Z x d W 9 0 O z o x L C Z x d W 9 0 O 0 t l e U N v b H V t b k 5 h b W V z J n F 1 b 3 Q 7 O l t d L C Z x d W 9 0 O 0 N v b H V t b k l k Z W 5 0 a X R p Z X M m c X V v d D s 6 W y Z x d W 9 0 O 1 N l Y 3 R p b 2 4 x L 1 F 1 Z X J 5 I E d y Y W N l I F B l c m l v Z C B U e X B l L 1 N v d X J j Z S 5 7 R 3 J h Y 2 U g U G V y a W 9 k I F R 5 c G U s M H 0 m c X V v d D t d L C Z x d W 9 0 O 1 J l b G F 0 a W 9 u c 2 h p c E l u Z m 8 m c X V v d D s 6 W 1 1 9 I i A v P j w v U 3 R h Y m x l R W 5 0 c m l l c z 4 8 L 0 l 0 Z W 0 + P E l 0 Z W 0 + P E l 0 Z W 1 M b 2 N h d G l v b j 4 8 S X R l b V R 5 c G U + R m 9 y b X V s Y T w v S X R l b V R 5 c G U + P E l 0 Z W 1 Q Y X R o P l N l Y 3 R p b 2 4 x L 1 F 1 Z X J 5 J T I w R 3 J h Y 2 U l M j B Q Z X J p b 2 Q l M j B U e X B l L 1 N v d X J j Z T w v S X R l b V B h d G g + P C 9 J d G V t T G 9 j Y X R p b 2 4 + P F N 0 Y W J s Z U V u d H J p Z X M g L z 4 8 L 0 l 0 Z W 0 + P E l 0 Z W 0 + P E l 0 Z W 1 M b 2 N h d G l v b j 4 8 S X R l b V R 5 c G U + R m 9 y b X V s Y T w v S X R l b V R 5 c G U + P E l 0 Z W 1 Q Y X R o P l N l Y 3 R p b 2 4 x L 1 F 1 Z X J 5 S m 9 i U H J v Z m V z c 2 l v b k V t c G x v e W V l 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E x h c 3 R V c G R h d G V k I i B W Y W x 1 Z T 0 i Z D I w M j I t M T A t M D N U M T A 6 M z I 6 N D E u M T M 3 M j E 3 M 1 o i I C 8 + P E V u d H J 5 I F R 5 c G U 9 I k Z p b G x F c n J v c k N v Z G U i I F Z h b H V l P S J z V W 5 r b m 9 3 b i 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x I i A v P j x F b n R y e S B U e X B l P S J S Z W N v d m V y e V R h c m d l d F J v d y I g V m F s d W U 9 I m w x I i A v P j x F b n R y e S B U e X B l P S J O Y W 1 l V X B k Y X R l Z E F m d G V y R m l s b C I g V m F s d W U 9 I m w w I i A v P j x F b n R y e S B U e X B l P S J C d W Z m Z X J O Z X h 0 U m V m c m V z a C I g V m F s d W U 9 I m w x I i A v P j x F b n R y e S B U e X B l P S J G a W x s V G F y Z 2 V 0 T m F t Z U N 1 c 3 R v b W l 6 Z W Q i I F Z h b H V l P S J s M S I g L z 4 8 R W 5 0 c n k g V H l w Z T 0 i U m V s Y X R p b 2 5 z a G l w S W 5 m b 0 N v b n R h a W 5 l c i I g V m F s d W U 9 I n N 7 J n F 1 b 3 Q 7 Y 2 9 s d W 1 u Q 2 9 1 b n Q m c X V v d D s 6 M i w m c X V v d D t r Z X l D b 2 x 1 b W 5 O Y W 1 l c y Z x d W 9 0 O z p b X S w m c X V v d D t x d W V y e V J l b G F 0 a W 9 u c 2 h p c H M m c X V v d D s 6 W 1 0 s J n F 1 b 3 Q 7 Y 2 9 s d W 1 u S W R l b n R p d G l l c y Z x d W 9 0 O z p b J n F 1 b 3 Q 7 U 2 V j d G l v b j E v U X V l c n l K b 2 J Q c m 9 m Z X N z a W 9 u R W 1 w b G 9 5 Z W U v U 2 9 1 c m N l L n t K T 0 I g U F J P R k V T U 0 l P T i B F T V A s M H 0 m c X V v d D s s J n F 1 b 3 Q 7 U 2 V j d G l v b j E v U X V l c n l K b 2 J Q c m 9 m Z X N z a W 9 u R W 1 w b G 9 5 Z W U v U 2 9 1 c m N l L n t K T 0 I g U E 9 T S V R J T 0 4 g Q 0 9 E R S w x f S Z x d W 9 0 O 1 0 s J n F 1 b 3 Q 7 Q 2 9 s d W 1 u Q 2 9 1 b n Q m c X V v d D s 6 M i w m c X V v d D t L Z X l D b 2 x 1 b W 5 O Y W 1 l c y Z x d W 9 0 O z p b X S w m c X V v d D t D b 2 x 1 b W 5 J Z G V u d G l 0 a W V z J n F 1 b 3 Q 7 O l s m c X V v d D t T Z W N 0 a W 9 u M S 9 R d W V y e U p v Y l B y b 2 Z l c 3 N p b 2 5 F b X B s b 3 l l Z S 9 T b 3 V y Y 2 U u e 0 p P Q i B Q U k 9 G R V N T S U 9 O I E V N U C w w f S Z x d W 9 0 O y w m c X V v d D t T Z W N 0 a W 9 u M S 9 R d W V y e U p v Y l B y b 2 Z l c 3 N p b 2 5 F b X B s b 3 l l Z S 9 T b 3 V y Y 2 U u e 0 p P Q i B Q T 1 N J V E l P T i B D T 0 R F L D F 9 J n F 1 b 3 Q 7 X S w m c X V v d D t S Z W x h d G l v b n N o a X B J b m Z v J n F 1 b 3 Q 7 O l t d f S I g L z 4 8 R W 5 0 c n k g V H l w Z T 0 i U X V l c n l J R C I g V m F s d W U 9 I n M w Y W N j N D I 2 Y S 0 x M T A 5 L T R l M j c t Y m Q w N C 1 j N z V h N T E 1 N 2 Y y M W Y i I C 8 + P E V u d H J 5 I F R 5 c G U 9 I k Z p b G x D b 2 x 1 b W 5 U e X B l c y I g V m F s d W U 9 I n N C Z 1 k 9 I i A v P j x F b n R y e S B U e X B l P S J G a W x s Q 2 9 s d W 1 u T m F t Z X M i I F Z h b H V l P S J z W y Z x d W 9 0 O 0 p P Q i B Q U k 9 G R V N T S U 9 O I E V N U C Z x d W 9 0 O y w m c X V v d D t K T 0 I g U E 9 T S V R J T 0 4 g Q 0 9 E R S Z x d W 9 0 O 1 0 i I C 8 + P E V u d H J 5 I F R 5 c G U 9 I k Z p b G x D b 3 V u d C I g V m F s d W U 9 I m w 0 M i I g L z 4 8 R W 5 0 c n k g V H l w Z T 0 i R m l s b F R h c m d l d C I g V m F s d W U 9 I n N R d W V y e U p v Y l B y b 2 Z l c 3 N p b 2 5 F b X B s b 3 l l Z S I g L z 4 8 R W 5 0 c n k g V H l w Z T 0 i R m l s b F N 0 Y X R 1 c y I g V m F s d W U 9 I n N D b 2 1 w b G V 0 Z S I g L z 4 8 L 1 N 0 Y W J s Z U V u d H J p Z X M + P C 9 J d G V t P j x J d G V t P j x J d G V t T G 9 j Y X R p b 2 4 + P E l 0 Z W 1 U e X B l P k Z v c m 1 1 b G E 8 L 0 l 0 Z W 1 U e X B l P j x J d G V t U G F 0 a D 5 T Z W N 0 a W 9 u M S 9 R d W V y e U p v Y l B y b 2 Z l c 3 N p b 2 5 F b X B s b 3 l l Z S 9 T b 3 V y Y 2 U 8 L 0 l 0 Z W 1 Q Y X R o P j w v S X R l b U x v Y 2 F 0 a W 9 u P j x T d G F i b G V F b n R y a W V z I C 8 + P C 9 J d G V t P j x J d G V t P j x J d G V t T G 9 j Y X R p b 2 4 + P E l 0 Z W 1 U e X B l P k Z v c m 1 1 b G E 8 L 0 l 0 Z W 1 U e X B l P j x J d G V t U G F 0 a D 5 T Z W N 0 a W 9 u M S 9 R d W V y e S U y M E p v Y l B y b 2 Z l c 3 N p b 2 5 Q c m 9 m Z X N z a W 9 u Y W w 8 L 0 l 0 Z W 1 Q Y X R o P j w v S X R l b U x v Y 2 F 0 a W 9 u P j x T d G F i b G V F b n R y a W V z P j x F b n R y e S B U e X B l P S J J c 1 B y a X Z h d G U i I F Z h b H V l P S J s M C I g L z 4 8 R W 5 0 c n k g V H l w Z T 0 i U m V z d W x 0 V H l w Z S I g V m F s d W U 9 I n N U Y W J s Z S I g L z 4 8 R W 5 0 c n k g V H l w Z T 0 i T m F t Z V V w Z G F 0 Z W R B Z n R l c k Z p b G w i I F Z h b H V l P S J s M C I g L z 4 8 R W 5 0 c n k g V H l w Z T 0 i Q n V m Z m V y T m V 4 d F J l Z n J l c 2 g i I F Z h b H V l P S J s M S I g L z 4 8 R W 5 0 c n k g V H l w Z T 0 i R m l s b E V u Y W J s Z W Q i I F Z h b H V l P S J s M S I g L z 4 8 R W 5 0 c n k g V H l w Z T 0 i R m l s b F R v R G F 0 Y U 1 v Z G V s R W 5 h Y m x l Z C I g V m F s d W U 9 I m w w I i A v P j x F b n R y e S B U e X B l P S J G a W x s U 3 R h d H V z I i B W Y W x 1 Z T 0 i c 0 N v b X B s Z X R l I i A v P j x F b n R y e S B U e X B l P S J G a W x s Q 2 9 1 b n Q i I F Z h b H V l P S J s M z I i I C 8 + P E V u d H J 5 I F R 5 c G U 9 I k Z p b G x D b 2 x 1 b W 5 O Y W 1 l c y I g V m F s d W U 9 I n N b J n F 1 b 3 Q 7 S k 9 C I F B S T 0 Z F U 1 N J T 0 4 g U F J P R i Z x d W 9 0 O y w m c X V v d D t K T 0 I g U E 9 T S V R J T 0 4 g Q 0 9 E R S Z x d W 9 0 O 1 0 i I C 8 + P E V u d H J 5 I F R 5 c G U 9 I k Z p b G x D b 2 x 1 b W 5 U e X B l c y I g V m F s d W U 9 I n N C Z 1 k 9 I i A v P j x F b n R y e S B U e X B l P S J G a W x s T G F z d F V w Z G F 0 Z W Q i I F Z h b H V l P S J k M j A y M i 0 x M C 0 w M 1 Q x M D o z M j o z M S 4 5 O D U 5 N D U 2 W i I g L z 4 8 R W 5 0 c n k g V H l w Z T 0 i R m l s b E V y c m 9 y Q 2 9 k Z S I g V m F s d W U 9 I n N V b m t u b 3 d u I i A v P j x F b n R y e S B U e X B l P S J G a W x s Z W R D b 2 1 w b G V 0 Z V J l c 3 V s d F R v V 2 9 y a 3 N o Z W V 0 I i B W Y W x 1 Z T 0 i b D E i I C 8 + P E V u d H J 5 I F R 5 c G U 9 I k F k Z G V k V G 9 E Y X R h T W 9 k Z W w i I F Z h b H V l P S J s M C I g L z 4 8 R W 5 0 c n k g V H l w Z T 0 i U m V j b 3 Z l c n l U Y X J n Z X R T a G V l d C I g V m F s d W U 9 I n N N Y X N 0 Z X I i I C 8 + P E V u d H J 5 I F R 5 c G U 9 I l J l Y 2 9 2 Z X J 5 V G F y Z 2 V 0 Q 2 9 s d W 1 u I i B W Y W x 1 Z T 0 i b D E x M S I g L z 4 8 R W 5 0 c n k g V H l w Z T 0 i U m V j b 3 Z l c n l U Y X J n Z X R S b 3 c i I F Z h b H V l P S J s M S I g L z 4 8 R W 5 0 c n k g V H l w Z T 0 i R m l s b E V y c m 9 y Q 2 9 1 b n Q i I F Z h b H V l P S J s M C I g L z 4 8 R W 5 0 c n k g V H l w Z T 0 i R m l s b F R h c m d l d C I g V m F s d W U 9 I n N R d W V y e V 9 K b 2 J Q c m 9 m Z X N z a W 9 u U H J v Z m V z c 2 l v b m F s I i A v P j x F b n R y e S B U e X B l P S J R d W V y e U l E I i B W Y W x 1 Z T 0 i c 2 Y w M D Y 4 N z M w L T M w M j g t N D U 1 Z C 0 5 N j g 4 L T Y y Y z h k O W J j N 2 M 3 Y i I g L z 4 8 R W 5 0 c n k g V H l w Z T 0 i U m V s Y X R p b 2 5 z a G l w S W 5 m b 0 N v b n R h a W 5 l c i I g V m F s d W U 9 I n N 7 J n F 1 b 3 Q 7 Y 2 9 s d W 1 u Q 2 9 1 b n Q m c X V v d D s 6 M i w m c X V v d D t r Z X l D b 2 x 1 b W 5 O Y W 1 l c y Z x d W 9 0 O z p b X S w m c X V v d D t x d W V y e V J l b G F 0 a W 9 u c 2 h p c H M m c X V v d D s 6 W 1 0 s J n F 1 b 3 Q 7 Y 2 9 s d W 1 u S W R l b n R p d G l l c y Z x d W 9 0 O z p b J n F 1 b 3 Q 7 U 2 V j d G l v b j E v U X V l c n k g S m 9 i U H J v Z m V z c 2 l v b l B y b 2 Z l c 3 N p b 2 5 h b C 9 T b 3 V y Y 2 U u e 0 p P Q i B Q U k 9 G R V N T S U 9 O I F B S T 0 Y s M H 0 m c X V v d D s s J n F 1 b 3 Q 7 U 2 V j d G l v b j E v U X V l c n k g S m 9 i U H J v Z m V z c 2 l v b l B y b 2 Z l c 3 N p b 2 5 h b C 9 T b 3 V y Y 2 U u e 0 p P Q i B Q T 1 N J V E l P T i B D T 0 R F L D F 9 J n F 1 b 3 Q 7 X S w m c X V v d D t D b 2 x 1 b W 5 D b 3 V u d C Z x d W 9 0 O z o y L C Z x d W 9 0 O 0 t l e U N v b H V t b k 5 h b W V z J n F 1 b 3 Q 7 O l t d L C Z x d W 9 0 O 0 N v b H V t b k l k Z W 5 0 a X R p Z X M m c X V v d D s 6 W y Z x d W 9 0 O 1 N l Y 3 R p b 2 4 x L 1 F 1 Z X J 5 I E p v Y l B y b 2 Z l c 3 N p b 2 5 Q c m 9 m Z X N z a W 9 u Y W w v U 2 9 1 c m N l L n t K T 0 I g U F J P R k V T U 0 l P T i B Q U k 9 G L D B 9 J n F 1 b 3 Q 7 L C Z x d W 9 0 O 1 N l Y 3 R p b 2 4 x L 1 F 1 Z X J 5 I E p v Y l B y b 2 Z l c 3 N p b 2 5 Q c m 9 m Z X N z a W 9 u Y W w v U 2 9 1 c m N l L n t K T 0 I g U E 9 T S V R J T 0 4 g Q 0 9 E R S w x f S Z x d W 9 0 O 1 0 s J n F 1 b 3 Q 7 U m V s Y X R p b 2 5 z a G l w S W 5 m b y Z x d W 9 0 O z p b X X 0 i I C 8 + P C 9 T d G F i b G V F b n R y a W V z P j w v S X R l b T 4 8 S X R l b T 4 8 S X R l b U x v Y 2 F 0 a W 9 u P j x J d G V t V H l w Z T 5 G b 3 J t d W x h P C 9 J d G V t V H l w Z T 4 8 S X R l b V B h d G g + U 2 V j d G l v b j E v U X V l c n k l M j B K b 2 J Q c m 9 m Z X N z a W 9 u U H J v Z m V z c 2 l v b m F s L 1 N v d X J j Z T w v S X R l b V B h d G g + P C 9 J d G V t T G 9 j Y X R p b 2 4 + P F N 0 Y W J s Z U V u d H J p Z X M g L z 4 8 L 0 l 0 Z W 0 + P E l 0 Z W 0 + P E l 0 Z W 1 M b 2 N h d G l v b j 4 8 S X R l b V R 5 c G U + R m 9 y b X V s Y T w v S X R l b V R 5 c G U + P E l 0 Z W 1 Q Y X R o P l N l Y 3 R p b 2 4 x L 1 F 1 Z X J 5 J T I w S m 9 i U H J v Z m V z c 2 l v b l N N R T w v S X R l b V B h d G g + P C 9 J d G V t T G 9 j Y X R p b 2 4 + P F N 0 Y W J s Z U V u d H J p Z X M + P E V u d H J 5 I F R 5 c G U 9 I k l z U H J p d m F 0 Z S I g V m F s d W U 9 I m w w I i A v P j x F b n R y e S B U e X B l P S J S Z X N 1 b H R U e X B l I i B W Y W x 1 Z T 0 i c 1 R h Y m x l I i A v P j x F b n R y e S B U e X B l P S J O Y W 1 l V X B k Y X R l Z E F m d G V y R m l s b C I g V m F s d W U 9 I m w w I i A v P j x F b n R y e S B U e X B l P S J C d W Z m Z X J O Z X h 0 U m V m c m V z a C I g V m F s d W U 9 I m w x I i A v P j x F b n R y e S B U e X B l P S J G a W x s R W 5 h Y m x l Z C I g V m F s d W U 9 I m w x I i A v P j x F b n R y e S B U e X B l P S J G a W x s V G 9 E Y X R h T W 9 k Z W x F b m F i b G V k I i B W Y W x 1 Z T 0 i b D A i I C 8 + P E V u d H J 5 I F R 5 c G U 9 I k Z p b G x D b 3 V u d C I g V m F s d W U 9 I m w x N C I g L z 4 8 R W 5 0 c n k g V H l w Z T 0 i R m l s b E V y c m 9 y Q 2 9 1 b n Q i I F Z h b H V l P S J s M C I g L z 4 8 R W 5 0 c n k g V H l w Z T 0 i R m l s b E N v b H V t b l R 5 c G V z I i B W Y W x 1 Z T 0 i c 0 J n W T 0 i I C 8 + P E V u d H J 5 I F R 5 c G U 9 I k Z p b G x D b 2 x 1 b W 5 O Y W 1 l c y I g V m F s d W U 9 I n N b J n F 1 b 3 Q 7 S k 9 C I F B S T 0 Z F U 1 N J T 0 4 g U 0 1 F J n F 1 b 3 Q 7 L C Z x d W 9 0 O 0 p P Q i B Q T 1 N J V E l P T i B D T 0 R F J n F 1 b 3 Q 7 X S I g L z 4 8 R W 5 0 c n k g V H l w Z T 0 i R m l s b E V y c m 9 y Q 2 9 k Z S I g V m F s d W U 9 I n N V b m t u b 3 d u I i A v P j x F b n R y e S B U e X B l P S J G a W x s T G F z d F V w Z G F 0 Z W Q i I F Z h b H V l P S J k M j A y M i 0 x M C 0 w M 1 Q x M D o z M j o z M S 4 3 O D U 1 O T E 1 W i I g L z 4 8 R W 5 0 c n k g V H l w Z T 0 i R m l s b G V k Q 2 9 t c G x l d G V S Z X N 1 b H R U b 1 d v c m t z a G V l d C I g V m F s d W U 9 I m w x I i A v P j x F b n R y e S B U e X B l P S J B Z G R l Z F R v R G F 0 Y U 1 v Z G V s I i B W Y W x 1 Z T 0 i b D A i I C 8 + P E V u d H J 5 I F R 5 c G U 9 I l J l Y 2 9 2 Z X J 5 V G F y Z 2 V 0 U 2 h l Z X Q i I F Z h b H V l P S J z T W F z d G V y I i A v P j x F b n R y e S B U e X B l P S J S Z W N v d m V y e V R h c m d l d E N v b H V t b i I g V m F s d W U 9 I m w x M T c i I C 8 + P E V u d H J 5 I F R 5 c G U 9 I l J l Y 2 9 2 Z X J 5 V G F y Z 2 V 0 U m 9 3 I i B W Y W x 1 Z T 0 i b D E i I C 8 + P E V u d H J 5 I F R 5 c G U 9 I k Z p b G x T d G F 0 d X M i I F Z h b H V l P S J z Q 2 9 t c G x l d G U i I C 8 + P E V u d H J 5 I F R 5 c G U 9 I l F 1 Z X J 5 S U Q i I F Z h b H V l P S J z N D U z N m E 0 N z g t M z U 1 N y 0 0 Y j h k L T k y N m Q t N D Y z N D c x M j I 5 O T k 0 I i A v P j x F b n R y e S B U e X B l P S J G a W x s V G F y Z 2 V 0 I i B W Y W x 1 Z T 0 i c 1 F 1 Z X J 5 X 0 p v Y l B y b 2 Z l c 3 N p b 2 5 T T U U i I C 8 + P E V u d H J 5 I F R 5 c G U 9 I l J l b G F 0 a W 9 u c 2 h p c E l u Z m 9 D b 2 5 0 Y W l u Z X I i I F Z h b H V l P S J z e y Z x d W 9 0 O 2 N v b H V t b k N v d W 5 0 J n F 1 b 3 Q 7 O j I s J n F 1 b 3 Q 7 a 2 V 5 Q 2 9 s d W 1 u T m F t Z X M m c X V v d D s 6 W 1 0 s J n F 1 b 3 Q 7 c X V l c n l S Z W x h d G l v b n N o a X B z J n F 1 b 3 Q 7 O l t d L C Z x d W 9 0 O 2 N v b H V t b k l k Z W 5 0 a X R p Z X M m c X V v d D s 6 W y Z x d W 9 0 O 1 N l Y 3 R p b 2 4 x L 1 F 1 Z X J 5 I E p v Y l B y b 2 Z l c 3 N p b 2 5 T T U U v U 2 9 1 c m N l L n t K T 0 I g U F J P R k V T U 0 l P T i B T T U U s M H 0 m c X V v d D s s J n F 1 b 3 Q 7 U 2 V j d G l v b j E v U X V l c n k g S m 9 i U H J v Z m V z c 2 l v b l N N R S 9 T b 3 V y Y 2 U u e 0 p P Q i B Q T 1 N J V E l P T i B D T 0 R F L D F 9 J n F 1 b 3 Q 7 X S w m c X V v d D t D b 2 x 1 b W 5 D b 3 V u d C Z x d W 9 0 O z o y L C Z x d W 9 0 O 0 t l e U N v b H V t b k 5 h b W V z J n F 1 b 3 Q 7 O l t d L C Z x d W 9 0 O 0 N v b H V t b k l k Z W 5 0 a X R p Z X M m c X V v d D s 6 W y Z x d W 9 0 O 1 N l Y 3 R p b 2 4 x L 1 F 1 Z X J 5 I E p v Y l B y b 2 Z l c 3 N p b 2 5 T T U U v U 2 9 1 c m N l L n t K T 0 I g U F J P R k V T U 0 l P T i B T T U U s M H 0 m c X V v d D s s J n F 1 b 3 Q 7 U 2 V j d G l v b j E v U X V l c n k g S m 9 i U H J v Z m V z c 2 l v b l N N R S 9 T b 3 V y Y 2 U u e 0 p P Q i B Q T 1 N J V E l P T i B D T 0 R F L D F 9 J n F 1 b 3 Q 7 X S w m c X V v d D t S Z W x h d G l v b n N o a X B J b m Z v J n F 1 b 3 Q 7 O l t d f S I g L z 4 8 L 1 N 0 Y W J s Z U V u d H J p Z X M + P C 9 J d G V t P j x J d G V t P j x J d G V t T G 9 j Y X R p b 2 4 + P E l 0 Z W 1 U e X B l P k Z v c m 1 1 b G E 8 L 0 l 0 Z W 1 U e X B l P j x J d G V t U G F 0 a D 5 T Z W N 0 a W 9 u M S 9 R d W V y e S U y M E p v Y l B y b 2 Z l c 3 N p b 2 5 T T U U v U 2 9 1 c m N l P C 9 J d G V t U G F 0 a D 4 8 L 0 l 0 Z W 1 M b 2 N h d G l v b j 4 8 U 3 R h Y m x l R W 5 0 c m l l c y A v P j w v S X R l b T 4 8 S X R l b T 4 8 S X R l b U x v Y 2 F 0 a W 9 u P j x J d G V t V H l w Z T 5 G b 3 J t d W x h P C 9 J d G V t V H l w Z T 4 8 S X R l b V B h d G g + U 2 V j d G l v b j E v U X V l c n k l M j B K b 2 J Q c m 9 m Z X N z a W 9 u T m 9 u U H J v Z m V z c 2 l v b m F s P C 9 J d G V t U G F 0 a D 4 8 L 0 l 0 Z W 1 M b 2 N h d G l v b j 4 8 U 3 R h Y m x l R W 5 0 c m l l c z 4 8 R W 5 0 c n k g V H l w Z T 0 i S X N Q c m l 2 Y X R l I i B W Y W x 1 Z T 0 i b D A i I C 8 + P E V u d H J 5 I F R 5 c G U 9 I l J l c 3 V s d F R 5 c G U i I F Z h b H V l P S J z V G F i b G U i I C 8 + P E V u d H J 5 I F R 5 c G U 9 I k 5 h b W V V c G R h d G V k Q W Z 0 Z X J G a W x s I i B W Y W x 1 Z T 0 i b D A i I C 8 + P E V u d H J 5 I F R 5 c G U 9 I k J 1 Z m Z l c k 5 l e H R S Z W Z y Z X N o I i B W Y W x 1 Z T 0 i b D E i I C 8 + P E V u d H J 5 I F R 5 c G U 9 I k Z p b G x F b m F i b G V k I i B W Y W x 1 Z T 0 i b D E i I C 8 + P E V u d H J 5 I F R 5 c G U 9 I k Z p b G x U b 0 R h d G F N b 2 R l b E V u Y W J s Z W Q i I F Z h b H V l P S J s M C I g L z 4 8 R W 5 0 c n k g V H l w Z T 0 i R m l s b E N v d W 5 0 I i B W Y W x 1 Z T 0 i b D U i I C 8 + P E V u d H J 5 I F R 5 c G U 9 I k Z p b G x F c n J v c k N v d W 5 0 I i B W Y W x 1 Z T 0 i b D A i I C 8 + P E V u d H J 5 I F R 5 c G U 9 I k Z p b G x D b 2 x 1 b W 5 U e X B l c y I g V m F s d W U 9 I n N C Z 1 k 9 I i A v P j x F b n R y e S B U e X B l P S J G a W x s Q 2 9 s d W 1 u T m F t Z X M i I F Z h b H V l P S J z W y Z x d W 9 0 O 0 p P Q i B Q U k 9 G R V N T S U 9 O I E 5 P T l B S T 0 Y m c X V v d D s s J n F 1 b 3 Q 7 S k 9 C I F B P U 0 l U S U 9 O I E N P R E U m c X V v d D t d I i A v P j x F b n R y e S B U e X B l P S J G a W x s R X J y b 3 J D b 2 R l I i B W Y W x 1 Z T 0 i c 1 V u a 2 5 v d 2 4 i I C 8 + P E V u d H J 5 I F R 5 c G U 9 I k Z p b G x M Y X N 0 V X B k Y X R l Z C I g V m F s d W U 9 I m Q y M D I y L T E w L T A z V D E w O j M y O j M x L j g 2 O T U 3 M j l a I i A v P j x F b n R y e S B U e X B l P S J G a W x s Z W R D b 2 1 w b G V 0 Z V J l c 3 V s d F R v V 2 9 y a 3 N o Z W V 0 I i B W Y W x 1 Z T 0 i b D E i I C 8 + P E V u d H J 5 I F R 5 c G U 9 I k F k Z G V k V G 9 E Y X R h T W 9 k Z W w i I F Z h b H V l P S J s M C I g L z 4 8 R W 5 0 c n k g V H l w Z T 0 i U m V j b 3 Z l c n l U Y X J n Z X R T a G V l d C I g V m F s d W U 9 I n N N Y X N 0 Z X I i I C 8 + P E V u d H J 5 I F R 5 c G U 9 I l J l Y 2 9 2 Z X J 5 V G F y Z 2 V 0 Q 2 9 s d W 1 u I i B W Y W x 1 Z T 0 i b D E x N C I g L z 4 8 R W 5 0 c n k g V H l w Z T 0 i U m V j b 3 Z l c n l U Y X J n Z X R S b 3 c i I F Z h b H V l P S J s M S I g L z 4 8 R W 5 0 c n k g V H l w Z T 0 i R m l s b F N 0 Y X R 1 c y I g V m F s d W U 9 I n N D b 2 1 w b G V 0 Z S I g L z 4 8 R W 5 0 c n k g V H l w Z T 0 i U X V l c n l J R C I g V m F s d W U 9 I n N m Y j g 4 N z F l Y i 1 k N T l k L T Q y Y T c t O G E 2 Y S 0 5 N m R l Y z k 2 Z W Y 3 O T Q i I C 8 + P E V u d H J 5 I F R 5 c G U 9 I k Z p b G x U Y X J n Z X Q i I F Z h b H V l P S J z U X V l c n l f S m 9 i U H J v Z m V z c 2 l v b k 5 v b l B y b 2 Z l c 3 N p b 2 5 h b C I g L z 4 8 R W 5 0 c n k g V H l w Z T 0 i U m V s Y X R p b 2 5 z a G l w S W 5 m b 0 N v b n R h a W 5 l c i I g V m F s d W U 9 I n N 7 J n F 1 b 3 Q 7 Y 2 9 s d W 1 u Q 2 9 1 b n Q m c X V v d D s 6 M i w m c X V v d D t r Z X l D b 2 x 1 b W 5 O Y W 1 l c y Z x d W 9 0 O z p b X S w m c X V v d D t x d W V y e V J l b G F 0 a W 9 u c 2 h p c H M m c X V v d D s 6 W 1 0 s J n F 1 b 3 Q 7 Y 2 9 s d W 1 u S W R l b n R p d G l l c y Z x d W 9 0 O z p b J n F 1 b 3 Q 7 U 2 V j d G l v b j E v U X V l c n k g S m 9 i U H J v Z m V z c 2 l v b k 5 v b l B y b 2 Z l c 3 N p b 2 5 h b C 9 T b 3 V y Y 2 U u e 0 p P Q i B Q U k 9 G R V N T S U 9 O I E 5 P T l B S T 0 Y s M H 0 m c X V v d D s s J n F 1 b 3 Q 7 U 2 V j d G l v b j E v U X V l c n k g S m 9 i U H J v Z m V z c 2 l v b k 5 v b l B y b 2 Z l c 3 N p b 2 5 h b C 9 T b 3 V y Y 2 U u e 0 p P Q i B Q T 1 N J V E l P T i B D T 0 R F L D F 9 J n F 1 b 3 Q 7 X S w m c X V v d D t D b 2 x 1 b W 5 D b 3 V u d C Z x d W 9 0 O z o y L C Z x d W 9 0 O 0 t l e U N v b H V t b k 5 h b W V z J n F 1 b 3 Q 7 O l t d L C Z x d W 9 0 O 0 N v b H V t b k l k Z W 5 0 a X R p Z X M m c X V v d D s 6 W y Z x d W 9 0 O 1 N l Y 3 R p b 2 4 x L 1 F 1 Z X J 5 I E p v Y l B y b 2 Z l c 3 N p b 2 5 O b 2 5 Q c m 9 m Z X N z a W 9 u Y W w v U 2 9 1 c m N l L n t K T 0 I g U F J P R k V T U 0 l P T i B O T 0 5 Q U k 9 G L D B 9 J n F 1 b 3 Q 7 L C Z x d W 9 0 O 1 N l Y 3 R p b 2 4 x L 1 F 1 Z X J 5 I E p v Y l B y b 2 Z l c 3 N p b 2 5 O b 2 5 Q c m 9 m Z X N z a W 9 u Y W w v U 2 9 1 c m N l L n t K T 0 I g U E 9 T S V R J T 0 4 g Q 0 9 E R S w x f S Z x d W 9 0 O 1 0 s J n F 1 b 3 Q 7 U m V s Y X R p b 2 5 z a G l w S W 5 m b y Z x d W 9 0 O z p b X X 0 i I C 8 + P C 9 T d G F i b G V F b n R y a W V z P j w v S X R l b T 4 8 S X R l b T 4 8 S X R l b U x v Y 2 F 0 a W 9 u P j x J d G V t V H l w Z T 5 G b 3 J t d W x h P C 9 J d G V t V H l w Z T 4 8 S X R l b V B h d G g + U 2 V j d G l v b j E v U X V l c n k l M j B K b 2 J Q c m 9 m Z X N z a W 9 u T m 9 u U H J v Z m V z c 2 l v b m F s L 1 N v d X J j Z T w v S X R l b V B h d G g + P C 9 J d G V t T G 9 j Y X R p b 2 4 + P F N 0 Y W J s Z U V u d H J p Z X M g L z 4 8 L 0 l 0 Z W 0 + P E l 0 Z W 0 + P E l 0 Z W 1 M b 2 N h d G l v b j 4 8 S X R l b V R 5 c G U + R m 9 y b X V s Y T w v S X R l b V R 5 c G U + P E l 0 Z W 1 Q Y X R o P l N l Y 3 R p b 2 4 x L 1 F 1 Z X J 5 S m 9 i U G 9 z a X R p b 2 4 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T G F z d F V w Z G F 0 Z W Q i I F Z h b H V l P S J k M j A y M i 0 x M C 0 w M 1 Q x M D o z M j o 0 M C 4 5 N T M y M T Q 5 W i I g L z 4 8 R W 5 0 c n k g V H l w Z T 0 i R m l s b E N v d W 5 0 I i B W Y W x 1 Z T 0 i b D I 5 I i A v P j x F b n R y e S B U e X B l P S J G a W x s Q 2 9 s d W 1 u V H l w Z X M i I F Z h b H V l P S J z Q m d Z P S I g L z 4 8 R W 5 0 c n k g V H l w Z T 0 i R m l s b E N v b H V t b k 5 h b W V z I i B W Y W x 1 Z T 0 i c 1 s m c X V v d D t K T 0 I g U E 9 T S V R J T 0 4 g T k F N R S Z x d W 9 0 O y w m c X V v d D t K T 0 I g U E 9 T S V R J T 0 4 g Q 0 9 E R S Z x d W 9 0 O 1 0 i I C 8 + P E V u d H J 5 I F R 5 c G U 9 I k Z p b G x l Z E N v b X B s Z X R l U m V z d W x 0 V G 9 X b 3 J r c 2 h l Z X Q i I F Z h b H V l P S J s M S I g L z 4 8 R W 5 0 c n k g V H l w Z T 0 i Q W R k Z W R U b 0 R h d G F N b 2 R l b C I g V m F s d W U 9 I m w w I i A v P j x F b n R y e S B U e X B l P S J S Z W N v d m V y e V R h c m d l d F J v d y I g V m F s d W U 9 I m w x I i A v P j x F b n R y e S B U e X B l P S J S Z W N v d m V y e V R h c m d l d E N v b H V t b i I g V m F s d W U 9 I m w 5 I i A v P j x F b n R y e S B U e X B l P S J S Z W N v d m V y e V R h c m d l d F N o Z W V 0 I i B W Y W x 1 Z T 0 i c 0 1 h c 3 R l c i I g L z 4 8 R W 5 0 c n k g V H l w Z T 0 i Q n V m Z m V y T m V 4 d F J l Z n J l c 2 g i I F Z h b H V l P S J s M S I g L z 4 8 R W 5 0 c n k g V H l w Z T 0 i U X V l c n l J R C I g V m F s d W U 9 I n N l M z Z k Z G U y N i 0 y N W U 5 L T R m M T g t Y j I 0 Z C 0 x Y j M 2 O W Q z M m I y N D M i I C 8 + P E V u d H J 5 I F R 5 c G U 9 I k Z p b G x F c n J v c k N v d W 5 0 I i B W Y W x 1 Z T 0 i b D A i I C 8 + P E V u d H J 5 I F R 5 c G U 9 I l J l b G F 0 a W 9 u c 2 h p c E l u Z m 9 D b 2 5 0 Y W l u Z X I i I F Z h b H V l P S J z e y Z x d W 9 0 O 2 N v b H V t b k N v d W 5 0 J n F 1 b 3 Q 7 O j I s J n F 1 b 3 Q 7 a 2 V 5 Q 2 9 s d W 1 u T m F t Z X M m c X V v d D s 6 W 1 0 s J n F 1 b 3 Q 7 c X V l c n l S Z W x h d G l v b n N o a X B z J n F 1 b 3 Q 7 O l t d L C Z x d W 9 0 O 2 N v b H V t b k l k Z W 5 0 a X R p Z X M m c X V v d D s 6 W y Z x d W 9 0 O 1 N l Y 3 R p b 2 4 x L 1 F 1 Z X J 5 S m 9 i U G 9 z a X R p b 2 4 v U 2 9 1 c m N l L n t K T 0 I g U E 9 T S V R J T 0 4 g T k F N R S w w f S Z x d W 9 0 O y w m c X V v d D t T Z W N 0 a W 9 u M S 9 R d W V y e U p v Y l B v c 2 l 0 a W 9 u L 1 N v d X J j Z S 5 7 S k 9 C I F B P U 0 l U S U 9 O I E N P R E U s M X 0 m c X V v d D t d L C Z x d W 9 0 O 0 N v b H V t b k N v d W 5 0 J n F 1 b 3 Q 7 O j I s J n F 1 b 3 Q 7 S 2 V 5 Q 2 9 s d W 1 u T m F t Z X M m c X V v d D s 6 W 1 0 s J n F 1 b 3 Q 7 Q 2 9 s d W 1 u S W R l b n R p d G l l c y Z x d W 9 0 O z p b J n F 1 b 3 Q 7 U 2 V j d G l v b j E v U X V l c n l K b 2 J Q b 3 N p d G l v b i 9 T b 3 V y Y 2 U u e 0 p P Q i B Q T 1 N J V E l P T i B O Q U 1 F L D B 9 J n F 1 b 3 Q 7 L C Z x d W 9 0 O 1 N l Y 3 R p b 2 4 x L 1 F 1 Z X J 5 S m 9 i U G 9 z a X R p b 2 4 v U 2 9 1 c m N l L n t K T 0 I g U E 9 T S V R J T 0 4 g Q 0 9 E R S w x f S Z x d W 9 0 O 1 0 s J n F 1 b 3 Q 7 U m V s Y X R p b 2 5 z a G l w S W 5 m b y Z x d W 9 0 O z p b X X 0 i I C 8 + P E V u d H J 5 I F R 5 c G U 9 I k Z p b G x F c n J v c k N v Z G U i I F Z h b H V l P S J z V W 5 r b m 9 3 b i I g L z 4 8 R W 5 0 c n k g V H l w Z T 0 i R m l s b F R h c m d l d C I g V m F s d W U 9 I n N R d W V y e U p v Y l B v c 2 l 0 a W 9 u I i A v P j x F b n R y e S B U e X B l P S J G a W x s U 3 R h d H V z I i B W Y W x 1 Z T 0 i c 0 N v b X B s Z X R l I i A v P j w v U 3 R h Y m x l R W 5 0 c m l l c z 4 8 L 0 l 0 Z W 0 + P E l 0 Z W 0 + P E l 0 Z W 1 M b 2 N h d G l v b j 4 8 S X R l b V R 5 c G U + R m 9 y b X V s Y T w v S X R l b V R 5 c G U + P E l 0 Z W 1 Q Y X R o P l N l Y 3 R p b 2 4 x L 1 F 1 Z X J 5 S m 9 i U G 9 z a X R p b 2 4 v U 2 9 1 c m N l P C 9 J d G V t U G F 0 a D 4 8 L 0 l 0 Z W 1 M b 2 N h d G l v b j 4 8 U 3 R h Y m x l R W 5 0 c m l l c y A v P j w v S X R l b T 4 8 S X R l b T 4 8 S X R l b U x v Y 2 F 0 a W 9 u P j x J d G V t V H l w Z T 5 G b 3 J t d W x h P C 9 J d G V t V H l w Z T 4 8 S X R l b V B h d G g + U 2 V j d G l v b j E v c j N k Y i 1 z Z X J 2 Z X I l M j B h Z C 1 p b n M l M j B j b 2 0 l N U N y M y U z Q S U y M E x P U z 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X 3 I z Z G J f c 2 V y d m V y X 2 F k X 2 l u c 1 9 j b 2 1 c c j N f X 0 x P U y I g L z 4 8 R W 5 0 c n k g V H l w Z T 0 i R m l s b F N 0 Y X R 1 c y I g V m F s d W U 9 I n N D b 2 1 w b G V 0 Z S I g L z 4 8 R W 5 0 c n k g V H l w Z T 0 i R m l s b E N v d W 5 0 I i B W Y W x 1 Z T 0 i b D k z I i A v P j x F b n R y e S B U e X B l P S J G a W x s R X J y b 3 J D b 3 V u d C I g V m F s d W U 9 I m w w I i A v P j x F b n R y e S B U e X B l P S J G a W x s Q 2 9 s d W 1 u V H l w Z X M i I F Z h b H V l P S J z Q m d Z P S I g L z 4 8 R W 5 0 c n k g V H l w Z T 0 i R m l s b E N v b H V t b k 5 h b W V z I i B W Y W x 1 Z T 0 i c 1 s m c X V v d D t K T 0 I g U F J P R k V T U 0 l P T i Z x d W 9 0 O y w m c X V v d D t K T 0 I g U E 9 T S V R J T 0 4 g Q 0 9 E R S Z x d W 9 0 O 1 0 i I C 8 + P E V u d H J 5 I F R 5 c G U 9 I k Z p b G x F c n J v c k N v Z G U i I F Z h b H V l P S J z V W 5 r b m 9 3 b i I g L z 4 8 R W 5 0 c n k g V H l w Z T 0 i R m l s b G V k Q 2 9 t c G x l d G V S Z X N 1 b H R U b 1 d v c m t z a G V l d C I g V m F s d W U 9 I m w x I i A v P j x F b n R y e S B U e X B l P S J B Z G R l Z F R v R G F 0 Y U 1 v Z G V s I i B W Y W x 1 Z T 0 i b D A i I C 8 + P E V u d H J 5 I F R 5 c G U 9 I l J l Y 2 9 2 Z X J 5 V G F y Z 2 V 0 U 2 h l Z X Q i I F Z h b H V l P S J z T W F z d G V y I i A v P j x F b n R y e S B U e X B l P S J S Z W N v d m V y e V R h c m d l d E N v b H V t b i I g V m F s d W U 9 I m w x M j A i I C 8 + P E V u d H J 5 I F R 5 c G U 9 I l J l Y 2 9 2 Z X J 5 V G F y Z 2 V 0 U m 9 3 I i B W Y W x 1 Z T 0 i b D E i I C 8 + P E V u d H J 5 I F R 5 c G U 9 I k 5 h b W V V c G R h d G V k Q W Z 0 Z X J G a W x s I i B W Y W x 1 Z T 0 i b D A i I C 8 + P E V u d H J 5 I F R 5 c G U 9 I k Z p b G x M Y X N 0 V X B k Y X R l Z C I g V m F s d W U 9 I m Q y M D I y L T E w L T A z V D E w O j M y O j M x L j Y 1 N T U y O D V a I i A v P j x F b n R y e S B U e X B l P S J C d W Z m Z X J O Z X h 0 U m V m c m V z a C I g V m F s d W U 9 I m w x I i A v P j x F b n R y e S B U e X B l P S J R d W V y e U l E I i B W Y W x 1 Z T 0 i c z R k Y j c 5 N G U 3 L W I 5 Y T I t N G F l Y S 1 i Y j k 1 L T B k N G Y 3 N z k x Z T N h O C I g L z 4 8 R W 5 0 c n k g V H l w Z T 0 i U m V s Y X R p b 2 5 z a G l w S W 5 m b 0 N v b n R h a W 5 l c i I g V m F s d W U 9 I n N 7 J n F 1 b 3 Q 7 Y 2 9 s d W 1 u Q 2 9 1 b n Q m c X V v d D s 6 M i w m c X V v d D t r Z X l D b 2 x 1 b W 5 O Y W 1 l c y Z x d W 9 0 O z p b X S w m c X V v d D t x d W V y e V J l b G F 0 a W 9 u c 2 h p c H M m c X V v d D s 6 W 1 0 s J n F 1 b 3 Q 7 Y 2 9 s d W 1 u S W R l b n R p d G l l c y Z x d W 9 0 O z p b J n F 1 b 3 Q 7 U 2 V j d G l v b j E v c j N k Y i 1 z Z X J 2 Z X I g Y W Q t a W 5 z I G N v b V x c X F x y M z o g T E 9 T L 1 N v d X J j Z S 5 7 S k 9 C I F B S T 0 Z F U 1 N J T 0 4 s M H 0 m c X V v d D s s J n F 1 b 3 Q 7 U 2 V j d G l v b j E v c j N k Y i 1 z Z X J 2 Z X I g Y W Q t a W 5 z I G N v b V x c X F x y M z o g T E 9 T L 1 N v d X J j Z S 5 7 S k 9 C I F B P U 0 l U S U 9 O I E N P R E U s M X 0 m c X V v d D t d L C Z x d W 9 0 O 0 N v b H V t b k N v d W 5 0 J n F 1 b 3 Q 7 O j I s J n F 1 b 3 Q 7 S 2 V 5 Q 2 9 s d W 1 u T m F t Z X M m c X V v d D s 6 W 1 0 s J n F 1 b 3 Q 7 Q 2 9 s d W 1 u S W R l b n R p d G l l c y Z x d W 9 0 O z p b J n F 1 b 3 Q 7 U 2 V j d G l v b j E v c j N k Y i 1 z Z X J 2 Z X I g Y W Q t a W 5 z I G N v b V x c X F x y M z o g T E 9 T L 1 N v d X J j Z S 5 7 S k 9 C I F B S T 0 Z F U 1 N J T 0 4 s M H 0 m c X V v d D s s J n F 1 b 3 Q 7 U 2 V j d G l v b j E v c j N k Y i 1 z Z X J 2 Z X I g Y W Q t a W 5 z I G N v b V x c X F x y M z o g T E 9 T L 1 N v d X J j Z S 5 7 S k 9 C I F B P U 0 l U S U 9 O I E N P R E U s M X 0 m c X V v d D t d L C Z x d W 9 0 O 1 J l b G F 0 a W 9 u c 2 h p c E l u Z m 8 m c X V v d D s 6 W 1 1 9 I i A v P j w v U 3 R h Y m x l R W 5 0 c m l l c z 4 8 L 0 l 0 Z W 0 + P E l 0 Z W 0 + P E l 0 Z W 1 M b 2 N h d G l v b j 4 8 S X R l b V R 5 c G U + R m 9 y b X V s Y T w v S X R l b V R 5 c G U + P E l 0 Z W 1 Q Y X R o P l N l Y 3 R p b 2 4 x L 3 I z Z G I t c 2 V y d m V y J T I w Y W Q t a W 5 z J T I w Y 2 9 t J T V D c j M l M 0 E l M j B M T 1 M v U 2 9 1 c m N l P C 9 J d G V t U G F 0 a D 4 8 L 0 l 0 Z W 1 M b 2 N h d G l v b j 4 8 U 3 R h Y m x l R W 5 0 c m l l c y A v P j w v S X R l b T 4 8 L 0 l 0 Z W 1 z P j w v T G 9 j Y W x Q Y W N r Y W d l T W V 0 Y W R h d G F G a W x l P h Y A A A B Q S w U G A A A A A A A A A A A A A A A A A A A A A A A A 2 g A A A A E A A A D Q j J 3 f A R X R E Y x 6 A M B P w p f r A Q A A A N 5 o 6 F c F t 5 d L v K i Z e K F 8 R F 0 A A A A A A g A A A A A A A 2 Y A A M A A A A A Q A A A A U c 9 l 9 O 9 5 S g W d n c 7 1 o h W X b A A A A A A E g A A A o A A A A B A A A A D u + N X s 6 G r E W b K q O x k T U + q j U A A A A O w 7 h y C v u Y 6 g 0 0 Q q E c Q O L N d 6 x c z H N j t M + u x y v c h K 5 U Z x U 9 p u C e Q J p U g N b M P h Y b G I F U d 3 1 o 8 Q R r Z C P G Q D V Y 5 Z 2 R B w J H D x A D a D I v p b S n F D Z H N w F A A A A B W T V Q Y + g W 5 J V s v T + L N l m Q D s r E 5 5 < / D a t a M a s h u p > 
</file>

<file path=customXml/itemProps1.xml><?xml version="1.0" encoding="utf-8"?>
<ds:datastoreItem xmlns:ds="http://schemas.openxmlformats.org/officeDocument/2006/customXml" ds:itemID="{F751A1C7-25E1-4EB2-BCA4-D3C2344B89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0.Setting</vt:lpstr>
      <vt:lpstr>1.TabCustomerMainData</vt:lpstr>
      <vt:lpstr>2.TabFamilyData</vt:lpstr>
      <vt:lpstr>2a.TabFamilyDataMain</vt:lpstr>
      <vt:lpstr>3a.TabGuarantorDataPersonal</vt:lpstr>
      <vt:lpstr>3b.TabGuarantorDataCompany</vt:lpstr>
      <vt:lpstr>4.DuplicateChecking</vt:lpstr>
      <vt:lpstr>5.TabReferantorData</vt:lpstr>
      <vt:lpstr>6.TabApplicationData</vt:lpstr>
      <vt:lpstr>7.TabAssetData</vt:lpstr>
      <vt:lpstr>7a.Accessories</vt:lpstr>
      <vt:lpstr>8.TabInsuranceData</vt:lpstr>
      <vt:lpstr>9.TabLifeInsuranceData</vt:lpstr>
      <vt:lpstr>10.TabFinancialData</vt:lpstr>
      <vt:lpstr>11.TabTermConditionData</vt:lpstr>
      <vt:lpstr>12.TabUploadDocument</vt:lpstr>
      <vt:lpstr>13.TabCommissionData</vt:lpstr>
      <vt:lpstr>14.TabReservedFundData</vt:lpstr>
      <vt:lpstr>15.CustomerDataCompletion</vt:lpstr>
      <vt:lpstr>Master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Fendy Tio;Jeremy Andreas</dc:creator>
  <cp:keywords/>
  <dc:description/>
  <cp:lastModifiedBy>Jeremy Andreas</cp:lastModifiedBy>
  <cp:revision/>
  <dcterms:created xsi:type="dcterms:W3CDTF">2022-04-05T09:19:43Z</dcterms:created>
  <dcterms:modified xsi:type="dcterms:W3CDTF">2023-01-16T00:28:19Z</dcterms:modified>
  <cp:category/>
  <cp:contentStatus/>
</cp:coreProperties>
</file>