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tables/table5.xml" ContentType="application/vnd.openxmlformats-officedocument.spreadsheetml.table+xml"/>
  <Override PartName="/xl/queryTables/queryTable5.xml" ContentType="application/vnd.openxmlformats-officedocument.spreadsheetml.queryTable+xml"/>
  <Override PartName="/xl/tables/table6.xml" ContentType="application/vnd.openxmlformats-officedocument.spreadsheetml.table+xml"/>
  <Override PartName="/xl/queryTables/queryTable6.xml" ContentType="application/vnd.openxmlformats-officedocument.spreadsheetml.queryTable+xml"/>
  <Override PartName="/xl/tables/table7.xml" ContentType="application/vnd.openxmlformats-officedocument.spreadsheetml.table+xml"/>
  <Override PartName="/xl/queryTables/queryTable7.xml" ContentType="application/vnd.openxmlformats-officedocument.spreadsheetml.queryTable+xml"/>
  <Override PartName="/xl/tables/table8.xml" ContentType="application/vnd.openxmlformats-officedocument.spreadsheetml.table+xml"/>
  <Override PartName="/xl/queryTables/queryTable8.xml" ContentType="application/vnd.openxmlformats-officedocument.spreadsheetml.queryTable+xml"/>
  <Override PartName="/xl/tables/table9.xml" ContentType="application/vnd.openxmlformats-officedocument.spreadsheetml.table+xml"/>
  <Override PartName="/xl/queryTables/queryTable9.xml" ContentType="application/vnd.openxmlformats-officedocument.spreadsheetml.queryTable+xml"/>
  <Override PartName="/xl/tables/table10.xml" ContentType="application/vnd.openxmlformats-officedocument.spreadsheetml.table+xml"/>
  <Override PartName="/xl/queryTables/queryTable10.xml" ContentType="application/vnd.openxmlformats-officedocument.spreadsheetml.queryTable+xml"/>
  <Override PartName="/xl/tables/table11.xml" ContentType="application/vnd.openxmlformats-officedocument.spreadsheetml.table+xml"/>
  <Override PartName="/xl/queryTables/queryTable11.xml" ContentType="application/vnd.openxmlformats-officedocument.spreadsheetml.queryTable+xml"/>
  <Override PartName="/xl/tables/table12.xml" ContentType="application/vnd.openxmlformats-officedocument.spreadsheetml.table+xml"/>
  <Override PartName="/xl/queryTables/queryTable12.xml" ContentType="application/vnd.openxmlformats-officedocument.spreadsheetml.queryTable+xml"/>
  <Override PartName="/xl/tables/table13.xml" ContentType="application/vnd.openxmlformats-officedocument.spreadsheetml.table+xml"/>
  <Override PartName="/xl/queryTables/queryTable13.xml" ContentType="application/vnd.openxmlformats-officedocument.spreadsheetml.queryTable+xml"/>
  <Override PartName="/xl/tables/table14.xml" ContentType="application/vnd.openxmlformats-officedocument.spreadsheetml.table+xml"/>
  <Override PartName="/xl/queryTables/queryTable14.xml" ContentType="application/vnd.openxmlformats-officedocument.spreadsheetml.queryTable+xml"/>
  <Override PartName="/xl/tables/table15.xml" ContentType="application/vnd.openxmlformats-officedocument.spreadsheetml.table+xml"/>
  <Override PartName="/xl/queryTables/queryTable15.xml" ContentType="application/vnd.openxmlformats-officedocument.spreadsheetml.queryTable+xml"/>
  <Override PartName="/xl/tables/table16.xml" ContentType="application/vnd.openxmlformats-officedocument.spreadsheetml.table+xml"/>
  <Override PartName="/xl/queryTables/queryTable16.xml" ContentType="application/vnd.openxmlformats-officedocument.spreadsheetml.queryTable+xml"/>
  <Override PartName="/xl/tables/table17.xml" ContentType="application/vnd.openxmlformats-officedocument.spreadsheetml.table+xml"/>
  <Override PartName="/xl/queryTables/queryTable17.xml" ContentType="application/vnd.openxmlformats-officedocument.spreadsheetml.queryTable+xml"/>
  <Override PartName="/xl/tables/table18.xml" ContentType="application/vnd.openxmlformats-officedocument.spreadsheetml.table+xml"/>
  <Override PartName="/xl/queryTables/queryTable18.xml" ContentType="application/vnd.openxmlformats-officedocument.spreadsheetml.queryTable+xml"/>
  <Override PartName="/xl/tables/table19.xml" ContentType="application/vnd.openxmlformats-officedocument.spreadsheetml.table+xml"/>
  <Override PartName="/xl/queryTables/queryTable19.xml" ContentType="application/vnd.openxmlformats-officedocument.spreadsheetml.queryTable+xml"/>
  <Override PartName="/xl/tables/table20.xml" ContentType="application/vnd.openxmlformats-officedocument.spreadsheetml.table+xml"/>
  <Override PartName="/xl/queryTables/queryTable20.xml" ContentType="application/vnd.openxmlformats-officedocument.spreadsheetml.queryTable+xml"/>
  <Override PartName="/xl/tables/table21.xml" ContentType="application/vnd.openxmlformats-officedocument.spreadsheetml.table+xml"/>
  <Override PartName="/xl/queryTables/queryTable21.xml" ContentType="application/vnd.openxmlformats-officedocument.spreadsheetml.queryTable+xml"/>
  <Override PartName="/xl/tables/table22.xml" ContentType="application/vnd.openxmlformats-officedocument.spreadsheetml.table+xml"/>
  <Override PartName="/xl/queryTables/queryTable22.xml" ContentType="application/vnd.openxmlformats-officedocument.spreadsheetml.queryTable+xml"/>
  <Override PartName="/xl/tables/table23.xml" ContentType="application/vnd.openxmlformats-officedocument.spreadsheetml.table+xml"/>
  <Override PartName="/xl/queryTables/queryTable23.xml" ContentType="application/vnd.openxmlformats-officedocument.spreadsheetml.queryTable+xml"/>
  <Override PartName="/xl/tables/table24.xml" ContentType="application/vnd.openxmlformats-officedocument.spreadsheetml.table+xml"/>
  <Override PartName="/xl/queryTables/queryTable24.xml" ContentType="application/vnd.openxmlformats-officedocument.spreadsheetml.queryTable+xml"/>
  <Override PartName="/xl/tables/table25.xml" ContentType="application/vnd.openxmlformats-officedocument.spreadsheetml.table+xml"/>
  <Override PartName="/xl/queryTables/queryTable25.xml" ContentType="application/vnd.openxmlformats-officedocument.spreadsheetml.queryTable+xml"/>
  <Override PartName="/xl/tables/table26.xml" ContentType="application/vnd.openxmlformats-officedocument.spreadsheetml.table+xml"/>
  <Override PartName="/xl/queryTables/queryTable26.xml" ContentType="application/vnd.openxmlformats-officedocument.spreadsheetml.queryTable+xml"/>
  <Override PartName="/xl/tables/table27.xml" ContentType="application/vnd.openxmlformats-officedocument.spreadsheetml.table+xml"/>
  <Override PartName="/xl/queryTables/queryTable27.xml" ContentType="application/vnd.openxmlformats-officedocument.spreadsheetml.queryTable+xml"/>
  <Override PartName="/xl/tables/table28.xml" ContentType="application/vnd.openxmlformats-officedocument.spreadsheetml.table+xml"/>
  <Override PartName="/xl/queryTables/queryTable28.xml" ContentType="application/vnd.openxmlformats-officedocument.spreadsheetml.queryTable+xml"/>
  <Override PartName="/xl/tables/table29.xml" ContentType="application/vnd.openxmlformats-officedocument.spreadsheetml.table+xml"/>
  <Override PartName="/xl/queryTables/queryTable29.xml" ContentType="application/vnd.openxmlformats-officedocument.spreadsheetml.queryTable+xml"/>
  <Override PartName="/xl/tables/table30.xml" ContentType="application/vnd.openxmlformats-officedocument.spreadsheetml.table+xml"/>
  <Override PartName="/xl/queryTables/queryTable30.xml" ContentType="application/vnd.openxmlformats-officedocument.spreadsheetml.queryTable+xml"/>
  <Override PartName="/xl/tables/table31.xml" ContentType="application/vnd.openxmlformats-officedocument.spreadsheetml.table+xml"/>
  <Override PartName="/xl/queryTables/queryTable31.xml" ContentType="application/vnd.openxmlformats-officedocument.spreadsheetml.queryTable+xml"/>
  <Override PartName="/xl/tables/table32.xml" ContentType="application/vnd.openxmlformats-officedocument.spreadsheetml.table+xml"/>
  <Override PartName="/xl/queryTables/queryTable32.xml" ContentType="application/vnd.openxmlformats-officedocument.spreadsheetml.queryTable+xml"/>
  <Override PartName="/xl/tables/table33.xml" ContentType="application/vnd.openxmlformats-officedocument.spreadsheetml.table+xml"/>
  <Override PartName="/xl/queryTables/queryTable33.xml" ContentType="application/vnd.openxmlformats-officedocument.spreadsheetml.queryTable+xml"/>
  <Override PartName="/xl/tables/table34.xml" ContentType="application/vnd.openxmlformats-officedocument.spreadsheetml.table+xml"/>
  <Override PartName="/xl/queryTables/queryTable34.xml" ContentType="application/vnd.openxmlformats-officedocument.spreadsheetml.queryTable+xml"/>
  <Override PartName="/xl/tables/table35.xml" ContentType="application/vnd.openxmlformats-officedocument.spreadsheetml.table+xml"/>
  <Override PartName="/xl/queryTables/queryTable35.xml" ContentType="application/vnd.openxmlformats-officedocument.spreadsheetml.queryTable+xml"/>
  <Override PartName="/xl/tables/table36.xml" ContentType="application/vnd.openxmlformats-officedocument.spreadsheetml.table+xml"/>
  <Override PartName="/xl/queryTables/queryTable36.xml" ContentType="application/vnd.openxmlformats-officedocument.spreadsheetml.queryTable+xml"/>
  <Override PartName="/xl/tables/table37.xml" ContentType="application/vnd.openxmlformats-officedocument.spreadsheetml.table+xml"/>
  <Override PartName="/xl/queryTables/queryTable37.xml" ContentType="application/vnd.openxmlformats-officedocument.spreadsheetml.queryTable+xml"/>
  <Override PartName="/xl/tables/table38.xml" ContentType="application/vnd.openxmlformats-officedocument.spreadsheetml.table+xml"/>
  <Override PartName="/xl/queryTables/queryTable38.xml" ContentType="application/vnd.openxmlformats-officedocument.spreadsheetml.queryTable+xml"/>
  <Override PartName="/xl/tables/table39.xml" ContentType="application/vnd.openxmlformats-officedocument.spreadsheetml.table+xml"/>
  <Override PartName="/xl/queryTables/queryTable39.xml" ContentType="application/vnd.openxmlformats-officedocument.spreadsheetml.queryTable+xml"/>
  <Override PartName="/xl/tables/table40.xml" ContentType="application/vnd.openxmlformats-officedocument.spreadsheetml.table+xml"/>
  <Override PartName="/xl/queryTables/queryTable40.xml" ContentType="application/vnd.openxmlformats-officedocument.spreadsheetml.queryTable+xml"/>
  <Override PartName="/xl/tables/table41.xml" ContentType="application/vnd.openxmlformats-officedocument.spreadsheetml.table+xml"/>
  <Override PartName="/xl/queryTables/queryTable41.xml" ContentType="application/vnd.openxmlformats-officedocument.spreadsheetml.queryTable+xml"/>
  <Override PartName="/xl/tables/table42.xml" ContentType="application/vnd.openxmlformats-officedocument.spreadsheetml.table+xml"/>
  <Override PartName="/xl/queryTables/queryTable42.xml" ContentType="application/vnd.openxmlformats-officedocument.spreadsheetml.queryTable+xml"/>
  <Override PartName="/xl/tables/table43.xml" ContentType="application/vnd.openxmlformats-officedocument.spreadsheetml.table+xml"/>
  <Override PartName="/xl/queryTables/queryTable43.xml" ContentType="application/vnd.openxmlformats-officedocument.spreadsheetml.queryTable+xml"/>
  <Override PartName="/xl/tables/table44.xml" ContentType="application/vnd.openxmlformats-officedocument.spreadsheetml.table+xml"/>
  <Override PartName="/xl/queryTables/queryTable44.xml" ContentType="application/vnd.openxmlformats-officedocument.spreadsheetml.queryTable+xml"/>
  <Override PartName="/xl/tables/table45.xml" ContentType="application/vnd.openxmlformats-officedocument.spreadsheetml.table+xml"/>
  <Override PartName="/xl/queryTables/queryTable45.xml" ContentType="application/vnd.openxmlformats-officedocument.spreadsheetml.queryTable+xml"/>
  <Override PartName="/xl/tables/table46.xml" ContentType="application/vnd.openxmlformats-officedocument.spreadsheetml.table+xml"/>
  <Override PartName="/xl/queryTables/queryTable46.xml" ContentType="application/vnd.openxmlformats-officedocument.spreadsheetml.queryTable+xml"/>
  <Override PartName="/xl/tables/table47.xml" ContentType="application/vnd.openxmlformats-officedocument.spreadsheetml.table+xml"/>
  <Override PartName="/xl/queryTables/queryTable47.xml" ContentType="application/vnd.openxmlformats-officedocument.spreadsheetml.queryTable+xml"/>
  <Override PartName="/xl/tables/table48.xml" ContentType="application/vnd.openxmlformats-officedocument.spreadsheetml.table+xml"/>
  <Override PartName="/xl/queryTables/queryTable48.xml" ContentType="application/vnd.openxmlformats-officedocument.spreadsheetml.queryTable+xml"/>
  <Override PartName="/xl/tables/table49.xml" ContentType="application/vnd.openxmlformats-officedocument.spreadsheetml.table+xml"/>
  <Override PartName="/xl/queryTables/queryTable49.xml" ContentType="application/vnd.openxmlformats-officedocument.spreadsheetml.queryTable+xml"/>
  <Override PartName="/xl/tables/table50.xml" ContentType="application/vnd.openxmlformats-officedocument.spreadsheetml.table+xml"/>
  <Override PartName="/xl/queryTables/queryTable50.xml" ContentType="application/vnd.openxmlformats-officedocument.spreadsheetml.queryTable+xml"/>
  <Override PartName="/xl/tables/table51.xml" ContentType="application/vnd.openxmlformats-officedocument.spreadsheetml.table+xml"/>
  <Override PartName="/xl/queryTables/queryTable51.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C:\Users\jeremy.andreas\git\NAP-CF4W-UF-Sprint17\Excel\"/>
    </mc:Choice>
  </mc:AlternateContent>
  <bookViews>
    <workbookView xWindow="0" yWindow="0" windowWidth="20490" windowHeight="7350" tabRatio="769" firstSheet="15" activeTab="19"/>
  </bookViews>
  <sheets>
    <sheet name="0.Setting" sheetId="5" r:id="rId1"/>
    <sheet name="1.TabCustomerMainData" sheetId="1" r:id="rId2"/>
    <sheet name="2.TabFamilyData" sheetId="2" r:id="rId3"/>
    <sheet name="2a.TabFamilyDataMain" sheetId="22" r:id="rId4"/>
    <sheet name="3a.TabGuarantorDataPersonal" sheetId="4" r:id="rId5"/>
    <sheet name="3b.TabGuarantorDataCompany" sheetId="6" r:id="rId6"/>
    <sheet name="4.DuplicateChecking" sheetId="16" r:id="rId7"/>
    <sheet name="5.TabReferantorData" sheetId="7" r:id="rId8"/>
    <sheet name="6.TabApplicationData" sheetId="12" r:id="rId9"/>
    <sheet name="7.TabAssetData" sheetId="8" r:id="rId10"/>
    <sheet name="7a.Accessories" sheetId="9" r:id="rId11"/>
    <sheet name="8.TabInsuranceData" sheetId="13" r:id="rId12"/>
    <sheet name="9.TabLifeInsuranceData" sheetId="14" r:id="rId13"/>
    <sheet name="10.TabFinancialData" sheetId="21" r:id="rId14"/>
    <sheet name="11.TabTermConditionData" sheetId="15" r:id="rId15"/>
    <sheet name="12.TabUploadDocument" sheetId="11" r:id="rId16"/>
    <sheet name="13.TabCommissionData" sheetId="18" r:id="rId17"/>
    <sheet name="14.TabReservedFundData" sheetId="19" r:id="rId18"/>
    <sheet name="15.CustomerDataCompletion" sheetId="17" r:id="rId19"/>
    <sheet name="Master" sheetId="20" r:id="rId20"/>
  </sheets>
  <externalReferences>
    <externalReference r:id="rId21"/>
  </externalReferences>
  <definedNames>
    <definedName name="ExternalData_1" localSheetId="19" hidden="1">Master!$A$1:$B$44</definedName>
    <definedName name="ExternalData_10" localSheetId="19" hidden="1">Master!$AB$1:$AB$14</definedName>
    <definedName name="ExternalData_11" localSheetId="19" hidden="1">Master!$AD$1:$AD$3</definedName>
    <definedName name="ExternalData_12" localSheetId="19" hidden="1">Master!$AF$1:$AF$5</definedName>
    <definedName name="ExternalData_13" localSheetId="19" hidden="1">Master!$AH$1:$AH$7</definedName>
    <definedName name="ExternalData_14" localSheetId="19" hidden="1">Master!$AJ$1:$AJ$3</definedName>
    <definedName name="ExternalData_15" localSheetId="19" hidden="1">Master!$AL$1:$AL$4</definedName>
    <definedName name="ExternalData_16" localSheetId="19" hidden="1">Master!$AN$1:$AN$33</definedName>
    <definedName name="ExternalData_17" localSheetId="19" hidden="1">Master!$AP$1:$AP$4</definedName>
    <definedName name="ExternalData_18" localSheetId="19" hidden="1">Master!$AR$1:$AS$476</definedName>
    <definedName name="ExternalData_19" localSheetId="19" hidden="1">Master!$AU$1:$AV$3</definedName>
    <definedName name="ExternalData_2" localSheetId="19" hidden="1">Master!$E$1:$F$242</definedName>
    <definedName name="ExternalData_20" localSheetId="19" hidden="1">Master!$AX$1:$AX$16</definedName>
    <definedName name="ExternalData_21" localSheetId="19" hidden="1">Master!$AZ$1:$AZ$3</definedName>
    <definedName name="ExternalData_22" localSheetId="19" hidden="1">Master!$BB$1:$BB$9</definedName>
    <definedName name="ExternalData_23" localSheetId="19" hidden="1">Master!$BD$1:$BD$10</definedName>
    <definedName name="ExternalData_24" localSheetId="19" hidden="1">Master!$BF$1:$BF$3</definedName>
    <definedName name="ExternalData_25" localSheetId="19" hidden="1">Master!$BH$1:$BH$8</definedName>
    <definedName name="ExternalData_26" localSheetId="19" hidden="1">Master!$BJ$1:$BJ$9</definedName>
    <definedName name="ExternalData_27" localSheetId="19" hidden="1">Master!$BL$1:$BL$8</definedName>
    <definedName name="ExternalData_28" localSheetId="19" hidden="1">Master!$BN$1:$BN$4</definedName>
    <definedName name="ExternalData_29" localSheetId="19" hidden="1">Master!$BP$1:$BP$10</definedName>
    <definedName name="ExternalData_3" localSheetId="19" hidden="1">Master!$I$1:$J$29</definedName>
    <definedName name="ExternalData_30" localSheetId="19" hidden="1">Master!$BR$3:$BR$11</definedName>
    <definedName name="ExternalData_31" localSheetId="19" hidden="1">Master!$BT$1:$BT$3</definedName>
    <definedName name="ExternalData_32" localSheetId="19" hidden="1">Master!$BV$1:$BV$4</definedName>
    <definedName name="ExternalData_33" localSheetId="19" hidden="1">Master!$BX$2:$BX$10</definedName>
    <definedName name="ExternalData_34" localSheetId="19" hidden="1">Master!$BZ$1:$BZ$5</definedName>
    <definedName name="ExternalData_35" localSheetId="19" hidden="1">Master!$CB$1:$CB$5</definedName>
    <definedName name="ExternalData_36" localSheetId="19" hidden="1">Master!$CD$1:$CD$5</definedName>
    <definedName name="ExternalData_37" localSheetId="19" hidden="1">Master!$CF$1:$CF$3</definedName>
    <definedName name="ExternalData_38" localSheetId="19" hidden="1">Master!$CH$1:$CH$31</definedName>
    <definedName name="ExternalData_39" localSheetId="19" hidden="1">Master!$CJ$1:$CJ$4</definedName>
    <definedName name="ExternalData_4" localSheetId="19" hidden="1">Master!$M$1:$N$278</definedName>
    <definedName name="ExternalData_40" localSheetId="19" hidden="1">Master!$CO$1:$CO$14</definedName>
    <definedName name="ExternalData_41" localSheetId="19" hidden="1">Master!$CQ$1:$CQ$6</definedName>
    <definedName name="ExternalData_42" localSheetId="19" hidden="1">Master!$CS$1:$CS$3</definedName>
    <definedName name="ExternalData_43" localSheetId="19" hidden="1">Master!$CU$1:$CU$5</definedName>
    <definedName name="ExternalData_44" localSheetId="19" hidden="1">Master!$CW$1:$CW$5</definedName>
    <definedName name="ExternalData_45" localSheetId="19" hidden="1">Master!$CY$1:$CY$8</definedName>
    <definedName name="ExternalData_46" localSheetId="19" hidden="1">Master!$DA$1:$DA$3</definedName>
    <definedName name="ExternalData_47" localSheetId="19" hidden="1">Master!$DC$1:$DC$3</definedName>
    <definedName name="ExternalData_48" localSheetId="19" hidden="1">Master!$DG$1:$DH$35</definedName>
    <definedName name="ExternalData_49" localSheetId="19" hidden="1">Master!$DJ$1:$DK$6</definedName>
    <definedName name="ExternalData_5" localSheetId="19" hidden="1">Master!$Q$1:$R$9</definedName>
    <definedName name="ExternalData_50" localSheetId="19" hidden="1">Master!$DM$1:$DN$16</definedName>
    <definedName name="ExternalData_51" localSheetId="19" hidden="1">Master!$DP$1:$DQ$98</definedName>
    <definedName name="ExternalData_6" localSheetId="19" hidden="1">Master!$T$1:$T$7</definedName>
    <definedName name="ExternalData_7" localSheetId="19" hidden="1">Master!$V$1:$V$4</definedName>
    <definedName name="ExternalData_8" localSheetId="19" hidden="1">Master!$X$1:$X$3</definedName>
    <definedName name="ExternalData_9" localSheetId="19" hidden="1">Master!$Z$1:$Z$6</definedName>
    <definedName name="ListApplicationSource">Master!$AX$2:INDEX(Master!$AX:$AX,SUMPRODUCT(--(Master!$AX:$AX&lt;&gt;"")))</definedName>
    <definedName name="ListAssetRegion">Master!$CB$2:INDEX(Master!$CB:$CB,SUMPRODUCT(--(Master!$CB:$CB&lt;&gt;"")))</definedName>
    <definedName name="ListAuthorityAML">Master!$Q$2:INDEX(Master!$Q:$Q,SUMPRODUCT(--(Master!$Q:$Q&lt;&gt;"")))</definedName>
    <definedName name="ListCharacteristicOfCredit">Master!$BT$2:INDEX(Master!$BT:$BT,SUMPRODUCT(--(Master!$BT:$BT&lt;&gt;"")))</definedName>
    <definedName name="ListCompanyType">Master!$AL$2:INDEX(Master!$AL:$AL,SUMPRODUCT(--(Master!$AL:$AL&lt;&gt;"")))</definedName>
    <definedName name="ListCopyAddressCAPS">Master!$BX$2:INDEX(Master!$BX:$BX,SUMPRODUCT(--(Master!$BX:$BX&lt;&gt;"")))</definedName>
    <definedName name="ListCountry">Master!$E$2:INDEX(Master!$E:$E,SUMPRODUCT(--(Master!$E:$E&lt;&gt;"")))</definedName>
    <definedName name="ListCoverPeriod">Master!$CD$2:INDEX(Master!$CD:$CD,SUMPRODUCT(--(Master!$CD:$CD&lt;&gt;"")))</definedName>
    <definedName name="ListCustomerModelCompany">Master!$AJ$2:INDEX(Master!$AJ:$AJ,SUMPRODUCT(--(Master!$AJ:$AJ&lt;&gt;"")))</definedName>
    <definedName name="ListCustomerModelPersonal">Master!$AF$2:INDEX(Master!$AF:$AF,SUMPRODUCT(--(Master!$AF:$AF&lt;&gt;"")))</definedName>
    <definedName name="ListCustomerNotification">Master!$BN$2:INDEX(Master!$BN:$BN,SUMPRODUCT(--(Master!$BN:$BN&lt;&gt;"")))</definedName>
    <definedName name="ListCustomerRelationship">Master!$CO$2:INDEX(Master!$CO:$CO,SUMPRODUCT(--(Master!$CO:$CO&lt;&gt;"")))</definedName>
    <definedName name="ListDepartmentAML">Master!$M$2:INDEX(Master!$M:$M,SUMPRODUCT(--(Master!$M:$M&lt;&gt;"")))</definedName>
    <definedName name="ListDPSourcePaymentType">Master!$BD$2:INDEX(Master!$BD:$BD,SUMPRODUCT(--(Master!$BD:$BD&lt;&gt;"")))</definedName>
    <definedName name="ListEconomicSector">Master!$AR$2:INDEX(Master!$AR:$AR,SUMPRODUCT(--(Master!$AR:$AR&lt;&gt;"")))</definedName>
    <definedName name="ListFirstInstallmentType">Master!$AZ$2:INDEX(Master!$AZ:$AZ,SUMPRODUCT(--(Master!$AZ:$AZ&lt;&gt;"")))</definedName>
    <definedName name="ListFloatingPeriod">Master!$BJ$2:INDEX(Master!$BJ:$BJ,SUMPRODUCT(--(Master!$BJ:$BJ&lt;&gt;"")))</definedName>
    <definedName name="ListGender">Master!$AD$2:INDEX(Master!$AD:$AD,SUMPRODUCT(--(Master!$AD:$AD&lt;&gt;"")))</definedName>
    <definedName name="ListGracePeriodType">Master!$DC$2:INDEX(Master!$DC:$DC,SUMPRODUCT(--(Master!$DC:$DC&lt;&gt;"")))</definedName>
    <definedName name="ListGuarantorRelationshipCompany">Master!$AH$2:INDEX(Master!$AH:$AH,SUMPRODUCT(--(Master!$AH:$AH&lt;&gt;"")))</definedName>
    <definedName name="ListGuarantorRelationshipPersonal">Master!$AB$2:INDEX(Master!$AB:$AB,SUMPRODUCT(--(Master!$AB:$AB&lt;&gt;"")))</definedName>
    <definedName name="ListIdType">Master!$T$2:INDEX(Master!$T:$T,SUMPRODUCT(--(Master!$T:$T&lt;&gt;"")))</definedName>
    <definedName name="ListInscoBranchName">Master!$CH$2:INDEX(Master!$CH:$CH,SUMPRODUCT(--(Master!$CH:$CH&lt;&gt;"")))</definedName>
    <definedName name="ListInsMainCoverage">Master!$CJ$2:INDEX(Master!$CJ:$CJ,SUMPRODUCT(--(Master!$CJ:$CJ&lt;&gt;"")))</definedName>
    <definedName name="ListInstallmentScheme">Master!$BH$2:INDEX(Master!$BH:$BH,SUMPRODUCT(--(Master!$BH:$BH&lt;&gt;"")))</definedName>
    <definedName name="ListInstallmentSourcePaymenetType">Master!$BP$2:INDEX(Master!$BP:$BP,SUMPRODUCT(--(Master!$BP:$BP&lt;&gt;"")))</definedName>
    <definedName name="ListInsuredBy">Master!$BZ$2:INDEX(Master!$BZ:$BZ,SUMPRODUCT(--(Master!$BZ:$BZ&lt;&gt;"")))</definedName>
    <definedName name="ListInterestType">Master!$BF$2:INDEX(Master!$BF:$BF,SUMPRODUCT(--(Master!$BF:$BF&lt;&gt;"")))</definedName>
    <definedName name="ListJobPosition">Master!$I$2:INDEX(Master!$I:$I,SUMPRODUCT(--(Master!$I:$I&lt;&gt;"")))</definedName>
    <definedName name="ListJobProfession">Master!$DP$2:INDEX(Master!$DP:$DP,SUMPRODUCT(--(Master!$DP:$DP&lt;&gt;"")))</definedName>
    <definedName name="ListJobProfessionEMP">Master!$A$2:INDEX(Master!$A:$A,SUMPRODUCT(--(Master!$A:$A&lt;&gt;"")))</definedName>
    <definedName name="ListJobProfessionNONPROF">Master!$DJ$2:INDEX(Master!$DJ:$DJ,SUMPRODUCT(--(Master!$DJ:$DJ&lt;&gt;"")))</definedName>
    <definedName name="ListJobProfessionPROF">Master!$DG$2:INDEX(Master!$DG:$DG,SUMPRODUCT(--(Master!$DG:$DG&lt;&gt;"")))</definedName>
    <definedName name="ListJobProfessionSME">Master!$DM$2:INDEX(Master!$DM:$DM,SUMPRODUCT(--(Master!$DM:$DM&lt;&gt;"")))</definedName>
    <definedName name="ListLifeInscoBranchName">Master!$AN$2:INDEX(Master!$AN:$AN,SUMPRODUCT(--(Master!$AN:$AN&lt;&gt;"")))</definedName>
    <definedName name="ListMaritalStatus">Master!$V$2:INDEX(Master!$V:$V,SUMPRODUCT(--(Master!$V:$V&lt;&gt;"")))</definedName>
    <definedName name="ListNationality">Master!$X$2:INDEX(Master!$X:$X,SUMPRODUCT(--(Master!$X:$X&lt;&gt;"")))</definedName>
    <definedName name="ListOwnership">Master!$Z$2:INDEX(Master!$Z:$Z,SUMPRODUCT(--(Master!$Z:$Z&lt;&gt;"")))</definedName>
    <definedName name="ListOwnershipCAPS">Master!$CQ$2:INDEX(Master!$CQ:$CQ,SUMPRODUCT(--(Master!$CQ:$CQ&lt;&gt;"")))</definedName>
    <definedName name="ListOwnerType">Master!$CS$2:INDEX(Master!$CS:$CS,SUMPRODUCT(--(Master!$CS:$CS&lt;&gt;"")))</definedName>
    <definedName name="ListPaymentFrequency">Master!$BB$2:INDEX(Master!$BB:$BB,SUMPRODUCT(--(Master!$BB:$BB&lt;&gt;"")))</definedName>
    <definedName name="ListPaymentType">Master!$CF$2:INDEX(Master!$CF:$CF,SUMPRODUCT(--(Master!$CF:$CF&lt;&gt;"")))</definedName>
    <definedName name="ListPremiumPaymentMethod">Master!$AP$2:INDEX(Master!$AP:$AP,SUMPRODUCT(--(Master!$AP:$AP&lt;&gt;"")))</definedName>
    <definedName name="ListProvisionCalculationBase">Master!$DA$2:INDEX(Master!$DA:$DA,SUMPRODUCT(--(Master!$DA:$DA&lt;&gt;"")))</definedName>
    <definedName name="ListRefMasterAppData">Master!$AU$2:INDEX(Master!$AU:$AU,SUMPRODUCT(--(Master!$AU:$AU&lt;&gt;"")))</definedName>
    <definedName name="ListSubsidyAllocation">Master!$CW$2:INDEX(Master!$CW:$CW,SUMPRODUCT(--(Master!$CW:$CW&lt;&gt;"")))</definedName>
    <definedName name="ListSubsidyFromType">Master!$CU$2:INDEX(Master!$CU:$CU,SUMPRODUCT(--(Master!$CU:$CU&lt;&gt;"")))</definedName>
    <definedName name="ListSubsidySource">Master!$CY$2:INDEX(Master!$CY:$CY,SUMPRODUCT(--(Master!$CY:$CY&lt;&gt;"")))</definedName>
    <definedName name="ListValueType">Master!$DE$2:INDEX(Master!$DE:$DE,SUMPRODUCT(--(Master!$DE:$DE&lt;&gt;"")))</definedName>
    <definedName name="ListWayOfRestructure">Master!$BV$2:INDEX(Master!$BV:$BV,SUMPRODUCT(--(Master!$BV:$BV&lt;&gt;"")))</definedName>
    <definedName name="ListWOP">Master!$BL$2:INDEX(Master!$BL:$BL,SUMPRODUCT(--(Master!$BL:$BL&lt;&gt;"")))</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G4" i="8" l="1"/>
  <c r="F4" i="8"/>
  <c r="E4" i="8"/>
  <c r="D4" i="8"/>
  <c r="C4" i="8"/>
  <c r="B4" i="8"/>
  <c r="B73" i="21" l="1"/>
  <c r="C73" i="21" l="1"/>
  <c r="D73" i="21"/>
  <c r="E73" i="21"/>
  <c r="F73" i="21"/>
  <c r="G73" i="21"/>
  <c r="H73" i="21"/>
  <c r="I73" i="21"/>
  <c r="J73" i="21"/>
  <c r="K73" i="21"/>
  <c r="L73" i="21"/>
  <c r="M73" i="21"/>
  <c r="N73" i="21"/>
  <c r="O73" i="21"/>
  <c r="P73" i="21"/>
  <c r="Q73" i="21"/>
  <c r="R73" i="21"/>
  <c r="S73" i="21"/>
  <c r="T73" i="21"/>
  <c r="U73" i="21"/>
  <c r="B87" i="13" l="1"/>
  <c r="C4" i="11" l="1"/>
  <c r="C4" i="16" l="1"/>
  <c r="C69" i="8" l="1"/>
  <c r="C70" i="8"/>
  <c r="B69" i="8"/>
  <c r="B70" i="8"/>
  <c r="B23" i="9"/>
  <c r="B24" i="9"/>
  <c r="C23" i="9"/>
  <c r="C24" i="9"/>
  <c r="C12" i="17" l="1"/>
  <c r="B12" i="17"/>
  <c r="C4" i="17"/>
  <c r="C17" i="19"/>
  <c r="C8" i="19"/>
  <c r="C4" i="19"/>
  <c r="C8" i="18"/>
  <c r="C4" i="18"/>
  <c r="C10" i="11"/>
  <c r="C12" i="11"/>
  <c r="C10" i="15"/>
  <c r="C8" i="15"/>
  <c r="C4" i="15"/>
  <c r="C56" i="21"/>
  <c r="C58" i="21"/>
  <c r="C59" i="21"/>
  <c r="C60" i="21"/>
  <c r="C4" i="21"/>
  <c r="C8" i="21"/>
  <c r="C10" i="14"/>
  <c r="C4" i="14"/>
  <c r="C8" i="14"/>
  <c r="C87" i="13"/>
  <c r="C88" i="13"/>
  <c r="C4" i="13"/>
  <c r="C10" i="13"/>
  <c r="C8" i="13"/>
  <c r="B60" i="21" l="1"/>
  <c r="B59" i="21"/>
  <c r="B58" i="21"/>
  <c r="B56" i="21"/>
  <c r="C8" i="8"/>
  <c r="C4" i="12"/>
  <c r="C4" i="7"/>
  <c r="D4" i="7"/>
  <c r="E4" i="7"/>
  <c r="F4" i="7"/>
  <c r="G4" i="7"/>
  <c r="G12" i="7"/>
  <c r="F12" i="7"/>
  <c r="E12" i="7"/>
  <c r="C12" i="16" l="1"/>
  <c r="C10" i="4" l="1"/>
  <c r="C12" i="22"/>
  <c r="C35" i="1" l="1"/>
  <c r="C33" i="1"/>
  <c r="C4" i="1"/>
  <c r="C8" i="12" l="1"/>
  <c r="B8" i="12"/>
  <c r="C12" i="7"/>
  <c r="D12" i="7"/>
  <c r="B12" i="7"/>
  <c r="B12" i="16"/>
  <c r="C10" i="6"/>
  <c r="D10" i="6"/>
  <c r="B12" i="2"/>
  <c r="B12" i="6" l="1"/>
  <c r="B12" i="4"/>
  <c r="A2" i="5" l="1"/>
  <c r="B88" i="13" l="1"/>
  <c r="B8" i="19" l="1"/>
  <c r="B8" i="18"/>
  <c r="B8" i="15"/>
  <c r="B8" i="21"/>
  <c r="B8" i="14"/>
  <c r="B8" i="13"/>
  <c r="B8" i="8"/>
  <c r="B17" i="19" l="1"/>
  <c r="B10" i="2" l="1"/>
  <c r="B4" i="12" l="1"/>
  <c r="B10" i="13" l="1"/>
  <c r="C26" i="2" l="1"/>
  <c r="C10" i="2" l="1"/>
  <c r="B57" i="21" l="1"/>
  <c r="B55" i="21" s="1"/>
  <c r="B89" i="13" l="1"/>
  <c r="C61" i="21"/>
  <c r="C62" i="21" s="1"/>
  <c r="C57" i="21"/>
  <c r="C55" i="21" s="1"/>
  <c r="C89" i="13"/>
  <c r="B61" i="21"/>
  <c r="B10" i="11"/>
  <c r="B10" i="15"/>
  <c r="B10" i="14"/>
  <c r="B10" i="6"/>
  <c r="B10" i="4"/>
  <c r="B62" i="21" l="1"/>
  <c r="B72" i="21" s="1"/>
  <c r="C72" i="21"/>
  <c r="B63" i="21"/>
  <c r="B64" i="21"/>
  <c r="C63" i="21"/>
  <c r="C64" i="21"/>
  <c r="B4" i="1"/>
  <c r="B4" i="19" l="1"/>
  <c r="B12" i="22" l="1"/>
  <c r="B4" i="18" l="1"/>
  <c r="B4" i="11" l="1"/>
  <c r="B4" i="15"/>
  <c r="B4" i="21"/>
  <c r="B4" i="14"/>
  <c r="B4" i="13"/>
  <c r="B4" i="9"/>
  <c r="C4" i="9"/>
  <c r="D4" i="9"/>
  <c r="E4" i="9"/>
  <c r="F4" i="9"/>
  <c r="F4" i="6" l="1"/>
  <c r="E4" i="6"/>
  <c r="D4" i="6"/>
  <c r="C4" i="6"/>
  <c r="B4" i="6"/>
  <c r="B4" i="7" l="1"/>
  <c r="C36" i="2" l="1"/>
  <c r="B26" i="2"/>
  <c r="B33" i="1" l="1"/>
  <c r="B35" i="1"/>
  <c r="C38" i="2"/>
  <c r="B38" i="2"/>
  <c r="C43" i="2"/>
  <c r="B43" i="2"/>
  <c r="C41" i="2"/>
  <c r="C4" i="2" s="1"/>
  <c r="B41" i="2"/>
  <c r="C35" i="4"/>
  <c r="E35" i="4"/>
  <c r="F35" i="4"/>
  <c r="B35" i="4"/>
  <c r="C33" i="4"/>
  <c r="C4" i="4" s="1"/>
  <c r="D4" i="4"/>
  <c r="E33" i="4"/>
  <c r="E4" i="4" s="1"/>
  <c r="F33" i="4"/>
  <c r="F4" i="4" s="1"/>
  <c r="B33" i="4"/>
  <c r="B4" i="4" s="1"/>
  <c r="C53" i="12"/>
  <c r="B53" i="12"/>
  <c r="C59" i="12"/>
  <c r="B59" i="12"/>
  <c r="C45" i="8"/>
  <c r="B45" i="8"/>
  <c r="B2" i="5" l="1"/>
  <c r="E2" i="5" l="1"/>
  <c r="B4" i="16"/>
  <c r="D2" i="5" l="1"/>
  <c r="B4" i="17" l="1"/>
  <c r="B92" i="13" l="1"/>
  <c r="B94" i="13" s="1"/>
  <c r="B12" i="11" l="1"/>
  <c r="G2" i="5" s="1"/>
  <c r="H2" i="22" l="1"/>
  <c r="I2" i="22"/>
  <c r="J2" i="22"/>
  <c r="K2" i="22"/>
  <c r="L2" i="22"/>
  <c r="M2" i="22"/>
  <c r="N2" i="22"/>
  <c r="O2" i="22"/>
  <c r="P2" i="22"/>
  <c r="Q2" i="22"/>
  <c r="R2" i="22"/>
  <c r="S2" i="22"/>
  <c r="T2" i="22"/>
  <c r="U2" i="22"/>
  <c r="V2" i="22"/>
  <c r="W2" i="22"/>
  <c r="X2" i="22"/>
  <c r="Y2" i="22"/>
  <c r="Z2" i="22"/>
  <c r="F2" i="5" l="1"/>
  <c r="C2" i="5" l="1"/>
  <c r="B36" i="2" l="1"/>
  <c r="B4" i="2" s="1"/>
</calcChain>
</file>

<file path=xl/comments1.xml><?xml version="1.0" encoding="utf-8"?>
<comments xmlns="http://schemas.openxmlformats.org/spreadsheetml/2006/main">
  <authors>
    <author>Jeremy Andreas</author>
    <author>Fendy Tio</author>
  </authors>
  <commentList>
    <comment ref="A7" authorId="0" shapeId="0">
      <text>
        <r>
          <rPr>
            <b/>
            <sz val="9"/>
            <color indexed="81"/>
            <rFont val="Tahoma"/>
            <charset val="1"/>
          </rPr>
          <t>Jeremy Andreas:</t>
        </r>
        <r>
          <rPr>
            <sz val="9"/>
            <color indexed="81"/>
            <rFont val="Tahoma"/>
            <charset val="1"/>
          </rPr>
          <t xml:space="preserve">
CUST = Tab Customer Data
FAM = Tab Family Data
GUAR = Tab Guarantor Data
REF = Tab Referantor Data
APP = Tab Application Data
ASSET = Tab Asset Data
INS = Tab Insurance Data
LFI = Tab Life Insurance Data
FIN = Tab Financial Data
TC = Tab Term Condition Data
UPL_DOC = Tab Upload Document </t>
        </r>
      </text>
    </comment>
    <comment ref="B10" authorId="1" shapeId="0">
      <text>
        <r>
          <rPr>
            <b/>
            <sz val="9"/>
            <color indexed="81"/>
            <rFont val="Tahoma"/>
            <charset val="1"/>
          </rPr>
          <t>Fendy Tio:</t>
        </r>
        <r>
          <rPr>
            <sz val="9"/>
            <color indexed="81"/>
            <rFont val="Tahoma"/>
            <charset val="1"/>
          </rPr>
          <t xml:space="preserve">
Yes = Copy dan tidak edit
No = Tidak copy App
Edit = Copy dan edit data app</t>
        </r>
      </text>
    </comment>
    <comment ref="C10" authorId="1" shapeId="0">
      <text>
        <r>
          <rPr>
            <b/>
            <sz val="9"/>
            <color indexed="81"/>
            <rFont val="Tahoma"/>
            <charset val="1"/>
          </rPr>
          <t>Fendy Tio:</t>
        </r>
        <r>
          <rPr>
            <sz val="9"/>
            <color indexed="81"/>
            <rFont val="Tahoma"/>
            <charset val="1"/>
          </rPr>
          <t xml:space="preserve">
Yes = Copy dan tidak edit
No = Tidak copy App
Edit = Copy dan edit data app</t>
        </r>
      </text>
    </comment>
    <comment ref="A22" authorId="0" shapeId="0">
      <text>
        <r>
          <rPr>
            <b/>
            <sz val="9"/>
            <color indexed="81"/>
            <rFont val="Tahoma"/>
            <family val="2"/>
          </rPr>
          <t>Jeremy Andreas:</t>
        </r>
        <r>
          <rPr>
            <sz val="9"/>
            <color indexed="81"/>
            <rFont val="Tahoma"/>
            <family val="2"/>
          </rPr>
          <t xml:space="preserve">
Format MM/DD/YYYY</t>
        </r>
      </text>
    </comment>
    <comment ref="A27" authorId="0" shapeId="0">
      <text>
        <r>
          <rPr>
            <b/>
            <sz val="9"/>
            <color indexed="81"/>
            <rFont val="Tahoma"/>
            <family val="2"/>
          </rPr>
          <t>Jeremy Andreas:</t>
        </r>
        <r>
          <rPr>
            <sz val="9"/>
            <color indexed="81"/>
            <rFont val="Tahoma"/>
            <family val="2"/>
          </rPr>
          <t xml:space="preserve">
Format MM/DD/YYYY</t>
        </r>
      </text>
    </comment>
  </commentList>
</comments>
</file>

<file path=xl/comments2.xml><?xml version="1.0" encoding="utf-8"?>
<comments xmlns="http://schemas.openxmlformats.org/spreadsheetml/2006/main">
  <authors>
    <author>Fendy Tio</author>
    <author>Jeremy Andreas</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C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B22" authorId="0" shapeId="0">
      <text>
        <r>
          <rPr>
            <b/>
            <sz val="9"/>
            <color indexed="81"/>
            <rFont val="Tahoma"/>
            <family val="2"/>
          </rPr>
          <t>Fendy Tio:</t>
        </r>
        <r>
          <rPr>
            <sz val="9"/>
            <color indexed="81"/>
            <rFont val="Tahoma"/>
            <family val="2"/>
          </rPr>
          <t xml:space="preserve">
HARUS DIISI JIKA ID TYPE BUKAN E-KTP/AKTA/NPWP</t>
        </r>
      </text>
    </comment>
    <comment ref="C22" authorId="0" shapeId="0">
      <text>
        <r>
          <rPr>
            <b/>
            <sz val="9"/>
            <color indexed="81"/>
            <rFont val="Tahoma"/>
            <family val="2"/>
          </rPr>
          <t>Fendy Tio:</t>
        </r>
        <r>
          <rPr>
            <sz val="9"/>
            <color indexed="81"/>
            <rFont val="Tahoma"/>
            <family val="2"/>
          </rPr>
          <t xml:space="preserve">
HARUS DIISI JIKA ID TYPE BUKAN E-KTP/AKTA/NPWP</t>
        </r>
      </text>
    </comment>
    <comment ref="D22" authorId="0" shapeId="0">
      <text>
        <r>
          <rPr>
            <b/>
            <sz val="9"/>
            <color indexed="81"/>
            <rFont val="Tahoma"/>
            <family val="2"/>
          </rPr>
          <t>Fendy Tio:</t>
        </r>
        <r>
          <rPr>
            <sz val="9"/>
            <color indexed="81"/>
            <rFont val="Tahoma"/>
            <family val="2"/>
          </rPr>
          <t xml:space="preserve">
HARUS DIISI JIKA ID TYPE BUKAN E-KTP/AKTA/NPWP</t>
        </r>
      </text>
    </comment>
    <comment ref="E22" authorId="0" shapeId="0">
      <text>
        <r>
          <rPr>
            <b/>
            <sz val="9"/>
            <color indexed="81"/>
            <rFont val="Tahoma"/>
            <family val="2"/>
          </rPr>
          <t>Fendy Tio:</t>
        </r>
        <r>
          <rPr>
            <sz val="9"/>
            <color indexed="81"/>
            <rFont val="Tahoma"/>
            <family val="2"/>
          </rPr>
          <t xml:space="preserve">
HARUS DIISI JIKA ID TYPE BUKAN E-KTP/AKTA/NPWP</t>
        </r>
      </text>
    </comment>
    <comment ref="F22" authorId="0" shapeId="0">
      <text>
        <r>
          <rPr>
            <b/>
            <sz val="9"/>
            <color indexed="81"/>
            <rFont val="Tahoma"/>
            <family val="2"/>
          </rPr>
          <t>Fendy Tio:</t>
        </r>
        <r>
          <rPr>
            <sz val="9"/>
            <color indexed="81"/>
            <rFont val="Tahoma"/>
            <family val="2"/>
          </rPr>
          <t xml:space="preserve">
HARUS DIISI JIKA ID TYPE BUKAN E-KTP/AKTA/NPWP</t>
        </r>
      </text>
    </comment>
    <comment ref="G22" authorId="0" shapeId="0">
      <text>
        <r>
          <rPr>
            <b/>
            <sz val="9"/>
            <color indexed="81"/>
            <rFont val="Tahoma"/>
            <family val="2"/>
          </rPr>
          <t>Fendy Tio:</t>
        </r>
        <r>
          <rPr>
            <sz val="9"/>
            <color indexed="81"/>
            <rFont val="Tahoma"/>
            <family val="2"/>
          </rPr>
          <t xml:space="preserve">
HARUS DIISI JIKA ID TYPE BUKAN E-KTP/AKTA/NPWP</t>
        </r>
      </text>
    </comment>
    <comment ref="H22" authorId="0" shapeId="0">
      <text>
        <r>
          <rPr>
            <b/>
            <sz val="9"/>
            <color indexed="81"/>
            <rFont val="Tahoma"/>
            <family val="2"/>
          </rPr>
          <t>Fendy Tio:</t>
        </r>
        <r>
          <rPr>
            <sz val="9"/>
            <color indexed="81"/>
            <rFont val="Tahoma"/>
            <family val="2"/>
          </rPr>
          <t xml:space="preserve">
HARUS DIISI JIKA ID TYPE BUKAN E-KTP/AKTA/NPWP</t>
        </r>
      </text>
    </comment>
    <comment ref="I22" authorId="0" shapeId="0">
      <text>
        <r>
          <rPr>
            <b/>
            <sz val="9"/>
            <color indexed="81"/>
            <rFont val="Tahoma"/>
            <family val="2"/>
          </rPr>
          <t>Fendy Tio:</t>
        </r>
        <r>
          <rPr>
            <sz val="9"/>
            <color indexed="81"/>
            <rFont val="Tahoma"/>
            <family val="2"/>
          </rPr>
          <t xml:space="preserve">
HARUS DIISI JIKA ID TYPE BUKAN E-KTP/AKTA/NPWP</t>
        </r>
      </text>
    </comment>
    <comment ref="J22" authorId="0" shapeId="0">
      <text>
        <r>
          <rPr>
            <b/>
            <sz val="9"/>
            <color indexed="81"/>
            <rFont val="Tahoma"/>
            <family val="2"/>
          </rPr>
          <t>Fendy Tio:</t>
        </r>
        <r>
          <rPr>
            <sz val="9"/>
            <color indexed="81"/>
            <rFont val="Tahoma"/>
            <family val="2"/>
          </rPr>
          <t xml:space="preserve">
HARUS DIISI JIKA ID TYPE BUKAN E-KTP/AKTA/NPWP</t>
        </r>
      </text>
    </comment>
    <comment ref="K22" authorId="0" shapeId="0">
      <text>
        <r>
          <rPr>
            <b/>
            <sz val="9"/>
            <color indexed="81"/>
            <rFont val="Tahoma"/>
            <family val="2"/>
          </rPr>
          <t>Fendy Tio:</t>
        </r>
        <r>
          <rPr>
            <sz val="9"/>
            <color indexed="81"/>
            <rFont val="Tahoma"/>
            <family val="2"/>
          </rPr>
          <t xml:space="preserve">
HARUS DIISI JIKA ID TYPE BUKAN E-KTP/AKTA/NPWP</t>
        </r>
      </text>
    </comment>
    <comment ref="L22" authorId="0" shapeId="0">
      <text>
        <r>
          <rPr>
            <b/>
            <sz val="9"/>
            <color indexed="81"/>
            <rFont val="Tahoma"/>
            <family val="2"/>
          </rPr>
          <t>Fendy Tio:</t>
        </r>
        <r>
          <rPr>
            <sz val="9"/>
            <color indexed="81"/>
            <rFont val="Tahoma"/>
            <family val="2"/>
          </rPr>
          <t xml:space="preserve">
HARUS DIISI JIKA ID TYPE BUKAN E-KTP/AKTA/NPWP</t>
        </r>
      </text>
    </comment>
    <comment ref="M22" authorId="0" shapeId="0">
      <text>
        <r>
          <rPr>
            <b/>
            <sz val="9"/>
            <color indexed="81"/>
            <rFont val="Tahoma"/>
            <family val="2"/>
          </rPr>
          <t>Fendy Tio:</t>
        </r>
        <r>
          <rPr>
            <sz val="9"/>
            <color indexed="81"/>
            <rFont val="Tahoma"/>
            <family val="2"/>
          </rPr>
          <t xml:space="preserve">
HARUS DIISI JIKA ID TYPE BUKAN E-KTP/AKTA/NPWP</t>
        </r>
      </text>
    </comment>
    <comment ref="N22" authorId="0" shapeId="0">
      <text>
        <r>
          <rPr>
            <b/>
            <sz val="9"/>
            <color indexed="81"/>
            <rFont val="Tahoma"/>
            <family val="2"/>
          </rPr>
          <t>Fendy Tio:</t>
        </r>
        <r>
          <rPr>
            <sz val="9"/>
            <color indexed="81"/>
            <rFont val="Tahoma"/>
            <family val="2"/>
          </rPr>
          <t xml:space="preserve">
HARUS DIISI JIKA ID TYPE BUKAN E-KTP/AKTA/NPWP</t>
        </r>
      </text>
    </comment>
    <comment ref="O22" authorId="0" shapeId="0">
      <text>
        <r>
          <rPr>
            <b/>
            <sz val="9"/>
            <color indexed="81"/>
            <rFont val="Tahoma"/>
            <family val="2"/>
          </rPr>
          <t>Fendy Tio:</t>
        </r>
        <r>
          <rPr>
            <sz val="9"/>
            <color indexed="81"/>
            <rFont val="Tahoma"/>
            <family val="2"/>
          </rPr>
          <t xml:space="preserve">
HARUS DIISI JIKA ID TYPE BUKAN E-KTP/AKTA/NPWP</t>
        </r>
      </text>
    </comment>
    <comment ref="P22" authorId="0" shapeId="0">
      <text>
        <r>
          <rPr>
            <b/>
            <sz val="9"/>
            <color indexed="81"/>
            <rFont val="Tahoma"/>
            <family val="2"/>
          </rPr>
          <t>Fendy Tio:</t>
        </r>
        <r>
          <rPr>
            <sz val="9"/>
            <color indexed="81"/>
            <rFont val="Tahoma"/>
            <family val="2"/>
          </rPr>
          <t xml:space="preserve">
HARUS DIISI JIKA ID TYPE BUKAN E-KTP/AKTA/NPWP</t>
        </r>
      </text>
    </comment>
    <comment ref="Q22" authorId="0" shapeId="0">
      <text>
        <r>
          <rPr>
            <b/>
            <sz val="9"/>
            <color indexed="81"/>
            <rFont val="Tahoma"/>
            <family val="2"/>
          </rPr>
          <t>Fendy Tio:</t>
        </r>
        <r>
          <rPr>
            <sz val="9"/>
            <color indexed="81"/>
            <rFont val="Tahoma"/>
            <family val="2"/>
          </rPr>
          <t xml:space="preserve">
HARUS DIISI JIKA ID TYPE BUKAN E-KTP/AKTA/NPWP</t>
        </r>
      </text>
    </comment>
    <comment ref="R22" authorId="0" shapeId="0">
      <text>
        <r>
          <rPr>
            <b/>
            <sz val="9"/>
            <color indexed="81"/>
            <rFont val="Tahoma"/>
            <family val="2"/>
          </rPr>
          <t>Fendy Tio:</t>
        </r>
        <r>
          <rPr>
            <sz val="9"/>
            <color indexed="81"/>
            <rFont val="Tahoma"/>
            <family val="2"/>
          </rPr>
          <t xml:space="preserve">
HARUS DIISI JIKA ID TYPE BUKAN E-KTP/AKTA/NPWP</t>
        </r>
      </text>
    </comment>
    <comment ref="S22" authorId="0" shapeId="0">
      <text>
        <r>
          <rPr>
            <b/>
            <sz val="9"/>
            <color indexed="81"/>
            <rFont val="Tahoma"/>
            <family val="2"/>
          </rPr>
          <t>Fendy Tio:</t>
        </r>
        <r>
          <rPr>
            <sz val="9"/>
            <color indexed="81"/>
            <rFont val="Tahoma"/>
            <family val="2"/>
          </rPr>
          <t xml:space="preserve">
HARUS DIISI JIKA ID TYPE BUKAN E-KTP/AKTA/NPWP</t>
        </r>
      </text>
    </comment>
    <comment ref="T22" authorId="0" shapeId="0">
      <text>
        <r>
          <rPr>
            <b/>
            <sz val="9"/>
            <color indexed="81"/>
            <rFont val="Tahoma"/>
            <family val="2"/>
          </rPr>
          <t>Fendy Tio:</t>
        </r>
        <r>
          <rPr>
            <sz val="9"/>
            <color indexed="81"/>
            <rFont val="Tahoma"/>
            <family val="2"/>
          </rPr>
          <t xml:space="preserve">
HARUS DIISI JIKA ID TYPE BUKAN E-KTP/AKTA/NPWP</t>
        </r>
      </text>
    </comment>
    <comment ref="U22" authorId="0" shapeId="0">
      <text>
        <r>
          <rPr>
            <b/>
            <sz val="9"/>
            <color indexed="81"/>
            <rFont val="Tahoma"/>
            <family val="2"/>
          </rPr>
          <t>Fendy Tio:</t>
        </r>
        <r>
          <rPr>
            <sz val="9"/>
            <color indexed="81"/>
            <rFont val="Tahoma"/>
            <family val="2"/>
          </rPr>
          <t xml:space="preserve">
HARUS DIISI JIKA ID TYPE BUKAN E-KTP/AKTA/NPWP</t>
        </r>
      </text>
    </comment>
    <comment ref="V22" authorId="0" shapeId="0">
      <text>
        <r>
          <rPr>
            <b/>
            <sz val="9"/>
            <color indexed="81"/>
            <rFont val="Tahoma"/>
            <family val="2"/>
          </rPr>
          <t>Fendy Tio:</t>
        </r>
        <r>
          <rPr>
            <sz val="9"/>
            <color indexed="81"/>
            <rFont val="Tahoma"/>
            <family val="2"/>
          </rPr>
          <t xml:space="preserve">
HARUS DIISI JIKA ID TYPE BUKAN E-KTP/AKTA/NPWP</t>
        </r>
      </text>
    </comment>
    <comment ref="W22" authorId="0" shapeId="0">
      <text>
        <r>
          <rPr>
            <b/>
            <sz val="9"/>
            <color indexed="81"/>
            <rFont val="Tahoma"/>
            <family val="2"/>
          </rPr>
          <t>Fendy Tio:</t>
        </r>
        <r>
          <rPr>
            <sz val="9"/>
            <color indexed="81"/>
            <rFont val="Tahoma"/>
            <family val="2"/>
          </rPr>
          <t xml:space="preserve">
HARUS DIISI JIKA ID TYPE BUKAN E-KTP/AKTA/NPWP</t>
        </r>
      </text>
    </comment>
    <comment ref="X22" authorId="0" shapeId="0">
      <text>
        <r>
          <rPr>
            <b/>
            <sz val="9"/>
            <color indexed="81"/>
            <rFont val="Tahoma"/>
            <family val="2"/>
          </rPr>
          <t>Fendy Tio:</t>
        </r>
        <r>
          <rPr>
            <sz val="9"/>
            <color indexed="81"/>
            <rFont val="Tahoma"/>
            <family val="2"/>
          </rPr>
          <t xml:space="preserve">
HARUS DIISI JIKA ID TYPE BUKAN E-KTP/AKTA/NPWP</t>
        </r>
      </text>
    </comment>
    <comment ref="Y22" authorId="0" shapeId="0">
      <text>
        <r>
          <rPr>
            <b/>
            <sz val="9"/>
            <color indexed="81"/>
            <rFont val="Tahoma"/>
            <family val="2"/>
          </rPr>
          <t>Fendy Tio:</t>
        </r>
        <r>
          <rPr>
            <sz val="9"/>
            <color indexed="81"/>
            <rFont val="Tahoma"/>
            <family val="2"/>
          </rPr>
          <t xml:space="preserve">
HARUS DIISI JIKA ID TYPE BUKAN E-KTP/AKTA/NPWP</t>
        </r>
      </text>
    </comment>
    <comment ref="Z22" authorId="0" shapeId="0">
      <text>
        <r>
          <rPr>
            <b/>
            <sz val="9"/>
            <color indexed="81"/>
            <rFont val="Tahoma"/>
            <family val="2"/>
          </rPr>
          <t>Fendy Tio:</t>
        </r>
        <r>
          <rPr>
            <sz val="9"/>
            <color indexed="81"/>
            <rFont val="Tahoma"/>
            <family val="2"/>
          </rPr>
          <t xml:space="preserve">
HARUS DIISI JIKA ID TYPE BUKAN E-KTP/AKTA/NPWP</t>
        </r>
      </text>
    </comment>
    <comment ref="AA22" authorId="0" shapeId="0">
      <text>
        <r>
          <rPr>
            <b/>
            <sz val="9"/>
            <color indexed="81"/>
            <rFont val="Tahoma"/>
            <family val="2"/>
          </rPr>
          <t>Fendy Tio:</t>
        </r>
        <r>
          <rPr>
            <sz val="9"/>
            <color indexed="81"/>
            <rFont val="Tahoma"/>
            <family val="2"/>
          </rPr>
          <t xml:space="preserve">
HARUS DIISI JIKA ID TYPE BUKAN E-KTP/AKTA/NPWP</t>
        </r>
      </text>
    </comment>
    <comment ref="AB22" authorId="0" shapeId="0">
      <text>
        <r>
          <rPr>
            <b/>
            <sz val="9"/>
            <color indexed="81"/>
            <rFont val="Tahoma"/>
            <family val="2"/>
          </rPr>
          <t>Fendy Tio:</t>
        </r>
        <r>
          <rPr>
            <sz val="9"/>
            <color indexed="81"/>
            <rFont val="Tahoma"/>
            <family val="2"/>
          </rPr>
          <t xml:space="preserve">
HARUS DIISI JIKA ID TYPE BUKAN E-KTP/AKTA/NPWP</t>
        </r>
      </text>
    </comment>
    <comment ref="AC22" authorId="0" shapeId="0">
      <text>
        <r>
          <rPr>
            <b/>
            <sz val="9"/>
            <color indexed="81"/>
            <rFont val="Tahoma"/>
            <family val="2"/>
          </rPr>
          <t>Fendy Tio:</t>
        </r>
        <r>
          <rPr>
            <sz val="9"/>
            <color indexed="81"/>
            <rFont val="Tahoma"/>
            <family val="2"/>
          </rPr>
          <t xml:space="preserve">
HARUS DIISI JIKA ID TYPE BUKAN E-KTP/AKTA/NPWP</t>
        </r>
      </text>
    </comment>
    <comment ref="AD22" authorId="0" shapeId="0">
      <text>
        <r>
          <rPr>
            <b/>
            <sz val="9"/>
            <color indexed="81"/>
            <rFont val="Tahoma"/>
            <family val="2"/>
          </rPr>
          <t>Fendy Tio:</t>
        </r>
        <r>
          <rPr>
            <sz val="9"/>
            <color indexed="81"/>
            <rFont val="Tahoma"/>
            <family val="2"/>
          </rPr>
          <t xml:space="preserve">
HARUS DIISI JIKA ID TYPE BUKAN E-KTP/AKTA/NPWP</t>
        </r>
      </text>
    </comment>
    <comment ref="AE22" authorId="0" shapeId="0">
      <text>
        <r>
          <rPr>
            <b/>
            <sz val="9"/>
            <color indexed="81"/>
            <rFont val="Tahoma"/>
            <family val="2"/>
          </rPr>
          <t>Fendy Tio:</t>
        </r>
        <r>
          <rPr>
            <sz val="9"/>
            <color indexed="81"/>
            <rFont val="Tahoma"/>
            <family val="2"/>
          </rPr>
          <t xml:space="preserve">
HARUS DIISI JIKA ID TYPE BUKAN E-KTP/AKTA/NPWP</t>
        </r>
      </text>
    </comment>
    <comment ref="AF22" authorId="0" shapeId="0">
      <text>
        <r>
          <rPr>
            <b/>
            <sz val="9"/>
            <color indexed="81"/>
            <rFont val="Tahoma"/>
            <family val="2"/>
          </rPr>
          <t>Fendy Tio:</t>
        </r>
        <r>
          <rPr>
            <sz val="9"/>
            <color indexed="81"/>
            <rFont val="Tahoma"/>
            <family val="2"/>
          </rPr>
          <t xml:space="preserve">
HARUS DIISI JIKA ID TYPE BUKAN E-KTP/AKTA/NPWP</t>
        </r>
      </text>
    </comment>
    <comment ref="AG22" authorId="0" shapeId="0">
      <text>
        <r>
          <rPr>
            <b/>
            <sz val="9"/>
            <color indexed="81"/>
            <rFont val="Tahoma"/>
            <family val="2"/>
          </rPr>
          <t>Fendy Tio:</t>
        </r>
        <r>
          <rPr>
            <sz val="9"/>
            <color indexed="81"/>
            <rFont val="Tahoma"/>
            <family val="2"/>
          </rPr>
          <t xml:space="preserve">
HARUS DIISI JIKA ID TYPE BUKAN E-KTP/AKTA/NPWP</t>
        </r>
      </text>
    </comment>
    <comment ref="AH22" authorId="0" shapeId="0">
      <text>
        <r>
          <rPr>
            <b/>
            <sz val="9"/>
            <color indexed="81"/>
            <rFont val="Tahoma"/>
            <family val="2"/>
          </rPr>
          <t>Fendy Tio:</t>
        </r>
        <r>
          <rPr>
            <sz val="9"/>
            <color indexed="81"/>
            <rFont val="Tahoma"/>
            <family val="2"/>
          </rPr>
          <t xml:space="preserve">
HARUS DIISI JIKA ID TYPE BUKAN E-KTP/AKTA/NPWP</t>
        </r>
      </text>
    </comment>
    <comment ref="AI22" authorId="0" shapeId="0">
      <text>
        <r>
          <rPr>
            <b/>
            <sz val="9"/>
            <color indexed="81"/>
            <rFont val="Tahoma"/>
            <family val="2"/>
          </rPr>
          <t>Fendy Tio:</t>
        </r>
        <r>
          <rPr>
            <sz val="9"/>
            <color indexed="81"/>
            <rFont val="Tahoma"/>
            <family val="2"/>
          </rPr>
          <t xml:space="preserve">
HARUS DIISI JIKA ID TYPE BUKAN E-KTP/AKTA/NPWP</t>
        </r>
      </text>
    </comment>
    <comment ref="AJ22" authorId="0" shapeId="0">
      <text>
        <r>
          <rPr>
            <b/>
            <sz val="9"/>
            <color indexed="81"/>
            <rFont val="Tahoma"/>
            <family val="2"/>
          </rPr>
          <t>Fendy Tio:</t>
        </r>
        <r>
          <rPr>
            <sz val="9"/>
            <color indexed="81"/>
            <rFont val="Tahoma"/>
            <family val="2"/>
          </rPr>
          <t xml:space="preserve">
HARUS DIISI JIKA ID TYPE BUKAN E-KTP/AKTA/NPWP</t>
        </r>
      </text>
    </comment>
    <comment ref="AK22" authorId="0" shapeId="0">
      <text>
        <r>
          <rPr>
            <b/>
            <sz val="9"/>
            <color indexed="81"/>
            <rFont val="Tahoma"/>
            <family val="2"/>
          </rPr>
          <t>Fendy Tio:</t>
        </r>
        <r>
          <rPr>
            <sz val="9"/>
            <color indexed="81"/>
            <rFont val="Tahoma"/>
            <family val="2"/>
          </rPr>
          <t xml:space="preserve">
HARUS DIISI JIKA ID TYPE BUKAN E-KTP/AKTA/NPWP</t>
        </r>
      </text>
    </comment>
    <comment ref="AL22" authorId="0" shapeId="0">
      <text>
        <r>
          <rPr>
            <b/>
            <sz val="9"/>
            <color indexed="81"/>
            <rFont val="Tahoma"/>
            <family val="2"/>
          </rPr>
          <t>Fendy Tio:</t>
        </r>
        <r>
          <rPr>
            <sz val="9"/>
            <color indexed="81"/>
            <rFont val="Tahoma"/>
            <family val="2"/>
          </rPr>
          <t xml:space="preserve">
HARUS DIISI JIKA ID TYPE BUKAN E-KTP/AKTA/NPWP</t>
        </r>
      </text>
    </comment>
    <comment ref="AM22" authorId="0" shapeId="0">
      <text>
        <r>
          <rPr>
            <b/>
            <sz val="9"/>
            <color indexed="81"/>
            <rFont val="Tahoma"/>
            <family val="2"/>
          </rPr>
          <t>Fendy Tio:</t>
        </r>
        <r>
          <rPr>
            <sz val="9"/>
            <color indexed="81"/>
            <rFont val="Tahoma"/>
            <family val="2"/>
          </rPr>
          <t xml:space="preserve">
HARUS DIISI JIKA ID TYPE BUKAN E-KTP/AKTA/NPWP</t>
        </r>
      </text>
    </comment>
    <comment ref="AN22" authorId="0" shapeId="0">
      <text>
        <r>
          <rPr>
            <b/>
            <sz val="9"/>
            <color indexed="81"/>
            <rFont val="Tahoma"/>
            <family val="2"/>
          </rPr>
          <t>Fendy Tio:</t>
        </r>
        <r>
          <rPr>
            <sz val="9"/>
            <color indexed="81"/>
            <rFont val="Tahoma"/>
            <family val="2"/>
          </rPr>
          <t xml:space="preserve">
HARUS DIISI JIKA ID TYPE BUKAN E-KTP/AKTA/NPWP</t>
        </r>
      </text>
    </comment>
    <comment ref="AO22" authorId="0" shapeId="0">
      <text>
        <r>
          <rPr>
            <b/>
            <sz val="9"/>
            <color indexed="81"/>
            <rFont val="Tahoma"/>
            <family val="2"/>
          </rPr>
          <t>Fendy Tio:</t>
        </r>
        <r>
          <rPr>
            <sz val="9"/>
            <color indexed="81"/>
            <rFont val="Tahoma"/>
            <family val="2"/>
          </rPr>
          <t xml:space="preserve">
HARUS DIISI JIKA ID TYPE BUKAN E-KTP/AKTA/NPWP</t>
        </r>
      </text>
    </comment>
    <comment ref="AP22" authorId="0" shapeId="0">
      <text>
        <r>
          <rPr>
            <b/>
            <sz val="9"/>
            <color indexed="81"/>
            <rFont val="Tahoma"/>
            <family val="2"/>
          </rPr>
          <t>Fendy Tio:</t>
        </r>
        <r>
          <rPr>
            <sz val="9"/>
            <color indexed="81"/>
            <rFont val="Tahoma"/>
            <family val="2"/>
          </rPr>
          <t xml:space="preserve">
HARUS DIISI JIKA ID TYPE BUKAN E-KTP/AKTA/NPWP</t>
        </r>
      </text>
    </comment>
    <comment ref="AQ22" authorId="0" shapeId="0">
      <text>
        <r>
          <rPr>
            <b/>
            <sz val="9"/>
            <color indexed="81"/>
            <rFont val="Tahoma"/>
            <family val="2"/>
          </rPr>
          <t>Fendy Tio:</t>
        </r>
        <r>
          <rPr>
            <sz val="9"/>
            <color indexed="81"/>
            <rFont val="Tahoma"/>
            <family val="2"/>
          </rPr>
          <t xml:space="preserve">
HARUS DIISI JIKA ID TYPE BUKAN E-KTP/AKTA/NPWP</t>
        </r>
      </text>
    </comment>
    <comment ref="AR22" authorId="0" shapeId="0">
      <text>
        <r>
          <rPr>
            <b/>
            <sz val="9"/>
            <color indexed="81"/>
            <rFont val="Tahoma"/>
            <family val="2"/>
          </rPr>
          <t>Fendy Tio:</t>
        </r>
        <r>
          <rPr>
            <sz val="9"/>
            <color indexed="81"/>
            <rFont val="Tahoma"/>
            <family val="2"/>
          </rPr>
          <t xml:space="preserve">
HARUS DIISI JIKA ID TYPE BUKAN E-KTP/AKTA/NPWP</t>
        </r>
      </text>
    </comment>
    <comment ref="AS22" authorId="0" shapeId="0">
      <text>
        <r>
          <rPr>
            <b/>
            <sz val="9"/>
            <color indexed="81"/>
            <rFont val="Tahoma"/>
            <family val="2"/>
          </rPr>
          <t>Fendy Tio:</t>
        </r>
        <r>
          <rPr>
            <sz val="9"/>
            <color indexed="81"/>
            <rFont val="Tahoma"/>
            <family val="2"/>
          </rPr>
          <t xml:space="preserve">
HARUS DIISI JIKA ID TYPE BUKAN E-KTP/AKTA/NPWP</t>
        </r>
      </text>
    </comment>
    <comment ref="AT22" authorId="0" shapeId="0">
      <text>
        <r>
          <rPr>
            <b/>
            <sz val="9"/>
            <color indexed="81"/>
            <rFont val="Tahoma"/>
            <family val="2"/>
          </rPr>
          <t>Fendy Tio:</t>
        </r>
        <r>
          <rPr>
            <sz val="9"/>
            <color indexed="81"/>
            <rFont val="Tahoma"/>
            <family val="2"/>
          </rPr>
          <t xml:space="preserve">
HARUS DIISI JIKA ID TYPE BUKAN E-KTP/AKTA/NPWP</t>
        </r>
      </text>
    </comment>
    <comment ref="AU22" authorId="0" shapeId="0">
      <text>
        <r>
          <rPr>
            <b/>
            <sz val="9"/>
            <color indexed="81"/>
            <rFont val="Tahoma"/>
            <family val="2"/>
          </rPr>
          <t>Fendy Tio:</t>
        </r>
        <r>
          <rPr>
            <sz val="9"/>
            <color indexed="81"/>
            <rFont val="Tahoma"/>
            <family val="2"/>
          </rPr>
          <t xml:space="preserve">
HARUS DIISI JIKA ID TYPE BUKAN E-KTP/AKTA/NPWP</t>
        </r>
      </text>
    </comment>
    <comment ref="AV22" authorId="0" shapeId="0">
      <text>
        <r>
          <rPr>
            <b/>
            <sz val="9"/>
            <color indexed="81"/>
            <rFont val="Tahoma"/>
            <family val="2"/>
          </rPr>
          <t>Fendy Tio:</t>
        </r>
        <r>
          <rPr>
            <sz val="9"/>
            <color indexed="81"/>
            <rFont val="Tahoma"/>
            <family val="2"/>
          </rPr>
          <t xml:space="preserve">
HARUS DIISI JIKA ID TYPE BUKAN E-KTP/AKTA/NPWP</t>
        </r>
      </text>
    </comment>
    <comment ref="AW22" authorId="0" shapeId="0">
      <text>
        <r>
          <rPr>
            <b/>
            <sz val="9"/>
            <color indexed="81"/>
            <rFont val="Tahoma"/>
            <family val="2"/>
          </rPr>
          <t>Fendy Tio:</t>
        </r>
        <r>
          <rPr>
            <sz val="9"/>
            <color indexed="81"/>
            <rFont val="Tahoma"/>
            <family val="2"/>
          </rPr>
          <t xml:space="preserve">
HARUS DIISI JIKA ID TYPE BUKAN E-KTP/AKTA/NPWP</t>
        </r>
      </text>
    </comment>
    <comment ref="AX22" authorId="0" shapeId="0">
      <text>
        <r>
          <rPr>
            <b/>
            <sz val="9"/>
            <color indexed="81"/>
            <rFont val="Tahoma"/>
            <family val="2"/>
          </rPr>
          <t>Fendy Tio:</t>
        </r>
        <r>
          <rPr>
            <sz val="9"/>
            <color indexed="81"/>
            <rFont val="Tahoma"/>
            <family val="2"/>
          </rPr>
          <t xml:space="preserve">
HARUS DIISI JIKA ID TYPE BUKAN E-KTP/AKTA/NPWP</t>
        </r>
      </text>
    </comment>
    <comment ref="AY22" authorId="0" shapeId="0">
      <text>
        <r>
          <rPr>
            <b/>
            <sz val="9"/>
            <color indexed="81"/>
            <rFont val="Tahoma"/>
            <family val="2"/>
          </rPr>
          <t>Fendy Tio:</t>
        </r>
        <r>
          <rPr>
            <sz val="9"/>
            <color indexed="81"/>
            <rFont val="Tahoma"/>
            <family val="2"/>
          </rPr>
          <t xml:space="preserve">
HARUS DIISI JIKA ID TYPE BUKAN E-KTP/AKTA/NPWP</t>
        </r>
      </text>
    </comment>
    <comment ref="AZ22" authorId="0" shapeId="0">
      <text>
        <r>
          <rPr>
            <b/>
            <sz val="9"/>
            <color indexed="81"/>
            <rFont val="Tahoma"/>
            <family val="2"/>
          </rPr>
          <t>Fendy Tio:</t>
        </r>
        <r>
          <rPr>
            <sz val="9"/>
            <color indexed="81"/>
            <rFont val="Tahoma"/>
            <family val="2"/>
          </rPr>
          <t xml:space="preserve">
HARUS DIISI JIKA ID TYPE BUKAN E-KTP/AKTA/NPWP</t>
        </r>
      </text>
    </comment>
    <comment ref="BA22" authorId="0" shapeId="0">
      <text>
        <r>
          <rPr>
            <b/>
            <sz val="9"/>
            <color indexed="81"/>
            <rFont val="Tahoma"/>
            <family val="2"/>
          </rPr>
          <t>Fendy Tio:</t>
        </r>
        <r>
          <rPr>
            <sz val="9"/>
            <color indexed="81"/>
            <rFont val="Tahoma"/>
            <family val="2"/>
          </rPr>
          <t xml:space="preserve">
HARUS DIISI JIKA ID TYPE BUKAN E-KTP/AKTA/NPWP</t>
        </r>
      </text>
    </comment>
    <comment ref="BB22" authorId="0" shapeId="0">
      <text>
        <r>
          <rPr>
            <b/>
            <sz val="9"/>
            <color indexed="81"/>
            <rFont val="Tahoma"/>
            <family val="2"/>
          </rPr>
          <t>Fendy Tio:</t>
        </r>
        <r>
          <rPr>
            <sz val="9"/>
            <color indexed="81"/>
            <rFont val="Tahoma"/>
            <family val="2"/>
          </rPr>
          <t xml:space="preserve">
HARUS DIISI JIKA ID TYPE BUKAN E-KTP/AKTA/NPWP</t>
        </r>
      </text>
    </comment>
    <comment ref="BC22" authorId="0" shapeId="0">
      <text>
        <r>
          <rPr>
            <b/>
            <sz val="9"/>
            <color indexed="81"/>
            <rFont val="Tahoma"/>
            <family val="2"/>
          </rPr>
          <t>Fendy Tio:</t>
        </r>
        <r>
          <rPr>
            <sz val="9"/>
            <color indexed="81"/>
            <rFont val="Tahoma"/>
            <family val="2"/>
          </rPr>
          <t xml:space="preserve">
HARUS DIISI JIKA ID TYPE BUKAN E-KTP/AKTA/NPWP</t>
        </r>
      </text>
    </comment>
    <comment ref="BD22" authorId="0" shapeId="0">
      <text>
        <r>
          <rPr>
            <b/>
            <sz val="9"/>
            <color indexed="81"/>
            <rFont val="Tahoma"/>
            <family val="2"/>
          </rPr>
          <t>Fendy Tio:</t>
        </r>
        <r>
          <rPr>
            <sz val="9"/>
            <color indexed="81"/>
            <rFont val="Tahoma"/>
            <family val="2"/>
          </rPr>
          <t xml:space="preserve">
HARUS DIISI JIKA ID TYPE BUKAN E-KTP/AKTA/NPWP</t>
        </r>
      </text>
    </comment>
    <comment ref="BE22" authorId="0" shapeId="0">
      <text>
        <r>
          <rPr>
            <b/>
            <sz val="9"/>
            <color indexed="81"/>
            <rFont val="Tahoma"/>
            <family val="2"/>
          </rPr>
          <t>Fendy Tio:</t>
        </r>
        <r>
          <rPr>
            <sz val="9"/>
            <color indexed="81"/>
            <rFont val="Tahoma"/>
            <family val="2"/>
          </rPr>
          <t xml:space="preserve">
HARUS DIISI JIKA ID TYPE BUKAN E-KTP/AKTA/NPWP</t>
        </r>
      </text>
    </comment>
    <comment ref="BF22" authorId="0" shapeId="0">
      <text>
        <r>
          <rPr>
            <b/>
            <sz val="9"/>
            <color indexed="81"/>
            <rFont val="Tahoma"/>
            <family val="2"/>
          </rPr>
          <t>Fendy Tio:</t>
        </r>
        <r>
          <rPr>
            <sz val="9"/>
            <color indexed="81"/>
            <rFont val="Tahoma"/>
            <family val="2"/>
          </rPr>
          <t xml:space="preserve">
HARUS DIISI JIKA ID TYPE BUKAN E-KTP/AKTA/NPWP</t>
        </r>
      </text>
    </comment>
    <comment ref="BG22" authorId="0" shapeId="0">
      <text>
        <r>
          <rPr>
            <b/>
            <sz val="9"/>
            <color indexed="81"/>
            <rFont val="Tahoma"/>
            <family val="2"/>
          </rPr>
          <t>Fendy Tio:</t>
        </r>
        <r>
          <rPr>
            <sz val="9"/>
            <color indexed="81"/>
            <rFont val="Tahoma"/>
            <family val="2"/>
          </rPr>
          <t xml:space="preserve">
HARUS DIISI JIKA ID TYPE BUKAN E-KTP/AKTA/NPWP</t>
        </r>
      </text>
    </comment>
    <comment ref="BH22" authorId="0" shapeId="0">
      <text>
        <r>
          <rPr>
            <b/>
            <sz val="9"/>
            <color indexed="81"/>
            <rFont val="Tahoma"/>
            <family val="2"/>
          </rPr>
          <t>Fendy Tio:</t>
        </r>
        <r>
          <rPr>
            <sz val="9"/>
            <color indexed="81"/>
            <rFont val="Tahoma"/>
            <family val="2"/>
          </rPr>
          <t xml:space="preserve">
HARUS DIISI JIKA ID TYPE BUKAN E-KTP/AKTA/NPWP</t>
        </r>
      </text>
    </comment>
    <comment ref="BI22" authorId="0" shapeId="0">
      <text>
        <r>
          <rPr>
            <b/>
            <sz val="9"/>
            <color indexed="81"/>
            <rFont val="Tahoma"/>
            <family val="2"/>
          </rPr>
          <t>Fendy Tio:</t>
        </r>
        <r>
          <rPr>
            <sz val="9"/>
            <color indexed="81"/>
            <rFont val="Tahoma"/>
            <family val="2"/>
          </rPr>
          <t xml:space="preserve">
HARUS DIISI JIKA ID TYPE BUKAN E-KTP/AKTA/NPWP</t>
        </r>
      </text>
    </comment>
    <comment ref="BJ22" authorId="0" shapeId="0">
      <text>
        <r>
          <rPr>
            <b/>
            <sz val="9"/>
            <color indexed="81"/>
            <rFont val="Tahoma"/>
            <family val="2"/>
          </rPr>
          <t>Fendy Tio:</t>
        </r>
        <r>
          <rPr>
            <sz val="9"/>
            <color indexed="81"/>
            <rFont val="Tahoma"/>
            <family val="2"/>
          </rPr>
          <t xml:space="preserve">
HARUS DIISI JIKA ID TYPE BUKAN E-KTP/AKTA/NPWP</t>
        </r>
      </text>
    </comment>
    <comment ref="BK22" authorId="0" shapeId="0">
      <text>
        <r>
          <rPr>
            <b/>
            <sz val="9"/>
            <color indexed="81"/>
            <rFont val="Tahoma"/>
            <family val="2"/>
          </rPr>
          <t>Fendy Tio:</t>
        </r>
        <r>
          <rPr>
            <sz val="9"/>
            <color indexed="81"/>
            <rFont val="Tahoma"/>
            <family val="2"/>
          </rPr>
          <t xml:space="preserve">
HARUS DIISI JIKA ID TYPE BUKAN E-KTP/AKTA/NPWP</t>
        </r>
      </text>
    </comment>
    <comment ref="BL22" authorId="0" shapeId="0">
      <text>
        <r>
          <rPr>
            <b/>
            <sz val="9"/>
            <color indexed="81"/>
            <rFont val="Tahoma"/>
            <family val="2"/>
          </rPr>
          <t>Fendy Tio:</t>
        </r>
        <r>
          <rPr>
            <sz val="9"/>
            <color indexed="81"/>
            <rFont val="Tahoma"/>
            <family val="2"/>
          </rPr>
          <t xml:space="preserve">
HARUS DIISI JIKA ID TYPE BUKAN E-KTP/AKTA/NPWP</t>
        </r>
      </text>
    </comment>
    <comment ref="BM22" authorId="0" shapeId="0">
      <text>
        <r>
          <rPr>
            <b/>
            <sz val="9"/>
            <color indexed="81"/>
            <rFont val="Tahoma"/>
            <family val="2"/>
          </rPr>
          <t>Fendy Tio:</t>
        </r>
        <r>
          <rPr>
            <sz val="9"/>
            <color indexed="81"/>
            <rFont val="Tahoma"/>
            <family val="2"/>
          </rPr>
          <t xml:space="preserve">
HARUS DIISI JIKA ID TYPE BUKAN E-KTP/AKTA/NPWP</t>
        </r>
      </text>
    </comment>
    <comment ref="BN22" authorId="0" shapeId="0">
      <text>
        <r>
          <rPr>
            <b/>
            <sz val="9"/>
            <color indexed="81"/>
            <rFont val="Tahoma"/>
            <family val="2"/>
          </rPr>
          <t>Fendy Tio:</t>
        </r>
        <r>
          <rPr>
            <sz val="9"/>
            <color indexed="81"/>
            <rFont val="Tahoma"/>
            <family val="2"/>
          </rPr>
          <t xml:space="preserve">
HARUS DIISI JIKA ID TYPE BUKAN E-KTP/AKTA/NPWP</t>
        </r>
      </text>
    </comment>
    <comment ref="BO22" authorId="0" shapeId="0">
      <text>
        <r>
          <rPr>
            <b/>
            <sz val="9"/>
            <color indexed="81"/>
            <rFont val="Tahoma"/>
            <family val="2"/>
          </rPr>
          <t>Fendy Tio:</t>
        </r>
        <r>
          <rPr>
            <sz val="9"/>
            <color indexed="81"/>
            <rFont val="Tahoma"/>
            <family val="2"/>
          </rPr>
          <t xml:space="preserve">
HARUS DIISI JIKA ID TYPE BUKAN E-KTP/AKTA/NPWP</t>
        </r>
      </text>
    </comment>
    <comment ref="BP22" authorId="0" shapeId="0">
      <text>
        <r>
          <rPr>
            <b/>
            <sz val="9"/>
            <color indexed="81"/>
            <rFont val="Tahoma"/>
            <family val="2"/>
          </rPr>
          <t>Fendy Tio:</t>
        </r>
        <r>
          <rPr>
            <sz val="9"/>
            <color indexed="81"/>
            <rFont val="Tahoma"/>
            <family val="2"/>
          </rPr>
          <t xml:space="preserve">
HARUS DIISI JIKA ID TYPE BUKAN E-KTP/AKTA/NPWP</t>
        </r>
      </text>
    </comment>
    <comment ref="BQ22" authorId="0" shapeId="0">
      <text>
        <r>
          <rPr>
            <b/>
            <sz val="9"/>
            <color indexed="81"/>
            <rFont val="Tahoma"/>
            <family val="2"/>
          </rPr>
          <t>Fendy Tio:</t>
        </r>
        <r>
          <rPr>
            <sz val="9"/>
            <color indexed="81"/>
            <rFont val="Tahoma"/>
            <family val="2"/>
          </rPr>
          <t xml:space="preserve">
HARUS DIISI JIKA ID TYPE BUKAN E-KTP/AKTA/NPWP</t>
        </r>
      </text>
    </comment>
    <comment ref="BR22" authorId="0" shapeId="0">
      <text>
        <r>
          <rPr>
            <b/>
            <sz val="9"/>
            <color indexed="81"/>
            <rFont val="Tahoma"/>
            <family val="2"/>
          </rPr>
          <t>Fendy Tio:</t>
        </r>
        <r>
          <rPr>
            <sz val="9"/>
            <color indexed="81"/>
            <rFont val="Tahoma"/>
            <family val="2"/>
          </rPr>
          <t xml:space="preserve">
HARUS DIISI JIKA ID TYPE BUKAN E-KTP/AKTA/NPWP</t>
        </r>
      </text>
    </comment>
    <comment ref="BS22" authorId="0" shapeId="0">
      <text>
        <r>
          <rPr>
            <b/>
            <sz val="9"/>
            <color indexed="81"/>
            <rFont val="Tahoma"/>
            <family val="2"/>
          </rPr>
          <t>Fendy Tio:</t>
        </r>
        <r>
          <rPr>
            <sz val="9"/>
            <color indexed="81"/>
            <rFont val="Tahoma"/>
            <family val="2"/>
          </rPr>
          <t xml:space="preserve">
HARUS DIISI JIKA ID TYPE BUKAN E-KTP/AKTA/NPWP</t>
        </r>
      </text>
    </comment>
    <comment ref="BT22" authorId="0" shapeId="0">
      <text>
        <r>
          <rPr>
            <b/>
            <sz val="9"/>
            <color indexed="81"/>
            <rFont val="Tahoma"/>
            <family val="2"/>
          </rPr>
          <t>Fendy Tio:</t>
        </r>
        <r>
          <rPr>
            <sz val="9"/>
            <color indexed="81"/>
            <rFont val="Tahoma"/>
            <family val="2"/>
          </rPr>
          <t xml:space="preserve">
HARUS DIISI JIKA ID TYPE BUKAN E-KTP/AKTA/NPWP</t>
        </r>
      </text>
    </comment>
    <comment ref="BU22" authorId="0" shapeId="0">
      <text>
        <r>
          <rPr>
            <b/>
            <sz val="9"/>
            <color indexed="81"/>
            <rFont val="Tahoma"/>
            <family val="2"/>
          </rPr>
          <t>Fendy Tio:</t>
        </r>
        <r>
          <rPr>
            <sz val="9"/>
            <color indexed="81"/>
            <rFont val="Tahoma"/>
            <family val="2"/>
          </rPr>
          <t xml:space="preserve">
HARUS DIISI JIKA ID TYPE BUKAN E-KTP/AKTA/NPWP</t>
        </r>
      </text>
    </comment>
    <comment ref="BV22" authorId="0" shapeId="0">
      <text>
        <r>
          <rPr>
            <b/>
            <sz val="9"/>
            <color indexed="81"/>
            <rFont val="Tahoma"/>
            <family val="2"/>
          </rPr>
          <t>Fendy Tio:</t>
        </r>
        <r>
          <rPr>
            <sz val="9"/>
            <color indexed="81"/>
            <rFont val="Tahoma"/>
            <family val="2"/>
          </rPr>
          <t xml:space="preserve">
HARUS DIISI JIKA ID TYPE BUKAN E-KTP/AKTA/NPWP</t>
        </r>
      </text>
    </comment>
    <comment ref="BW22" authorId="0" shapeId="0">
      <text>
        <r>
          <rPr>
            <b/>
            <sz val="9"/>
            <color indexed="81"/>
            <rFont val="Tahoma"/>
            <family val="2"/>
          </rPr>
          <t>Fendy Tio:</t>
        </r>
        <r>
          <rPr>
            <sz val="9"/>
            <color indexed="81"/>
            <rFont val="Tahoma"/>
            <family val="2"/>
          </rPr>
          <t xml:space="preserve">
HARUS DIISI JIKA ID TYPE BUKAN E-KTP/AKTA/NPWP</t>
        </r>
      </text>
    </comment>
    <comment ref="BX22" authorId="0" shapeId="0">
      <text>
        <r>
          <rPr>
            <b/>
            <sz val="9"/>
            <color indexed="81"/>
            <rFont val="Tahoma"/>
            <family val="2"/>
          </rPr>
          <t>Fendy Tio:</t>
        </r>
        <r>
          <rPr>
            <sz val="9"/>
            <color indexed="81"/>
            <rFont val="Tahoma"/>
            <family val="2"/>
          </rPr>
          <t xml:space="preserve">
HARUS DIISI JIKA ID TYPE BUKAN E-KTP/AKTA/NPWP</t>
        </r>
      </text>
    </comment>
    <comment ref="BY22" authorId="0" shapeId="0">
      <text>
        <r>
          <rPr>
            <b/>
            <sz val="9"/>
            <color indexed="81"/>
            <rFont val="Tahoma"/>
            <family val="2"/>
          </rPr>
          <t>Fendy Tio:</t>
        </r>
        <r>
          <rPr>
            <sz val="9"/>
            <color indexed="81"/>
            <rFont val="Tahoma"/>
            <family val="2"/>
          </rPr>
          <t xml:space="preserve">
HARUS DIISI JIKA ID TYPE BUKAN E-KTP/AKTA/NPWP</t>
        </r>
      </text>
    </comment>
    <comment ref="BZ22" authorId="0" shapeId="0">
      <text>
        <r>
          <rPr>
            <b/>
            <sz val="9"/>
            <color indexed="81"/>
            <rFont val="Tahoma"/>
            <family val="2"/>
          </rPr>
          <t>Fendy Tio:</t>
        </r>
        <r>
          <rPr>
            <sz val="9"/>
            <color indexed="81"/>
            <rFont val="Tahoma"/>
            <family val="2"/>
          </rPr>
          <t xml:space="preserve">
HARUS DIISI JIKA ID TYPE BUKAN E-KTP/AKTA/NPWP</t>
        </r>
      </text>
    </comment>
    <comment ref="CA22" authorId="0" shapeId="0">
      <text>
        <r>
          <rPr>
            <b/>
            <sz val="9"/>
            <color indexed="81"/>
            <rFont val="Tahoma"/>
            <family val="2"/>
          </rPr>
          <t>Fendy Tio:</t>
        </r>
        <r>
          <rPr>
            <sz val="9"/>
            <color indexed="81"/>
            <rFont val="Tahoma"/>
            <family val="2"/>
          </rPr>
          <t xml:space="preserve">
HARUS DIISI JIKA ID TYPE BUKAN E-KTP/AKTA/NPWP</t>
        </r>
      </text>
    </comment>
    <comment ref="CB22" authorId="0" shapeId="0">
      <text>
        <r>
          <rPr>
            <b/>
            <sz val="9"/>
            <color indexed="81"/>
            <rFont val="Tahoma"/>
            <family val="2"/>
          </rPr>
          <t>Fendy Tio:</t>
        </r>
        <r>
          <rPr>
            <sz val="9"/>
            <color indexed="81"/>
            <rFont val="Tahoma"/>
            <family val="2"/>
          </rPr>
          <t xml:space="preserve">
HARUS DIISI JIKA ID TYPE BUKAN E-KTP/AKTA/NPWP</t>
        </r>
      </text>
    </comment>
    <comment ref="CC22" authorId="0" shapeId="0">
      <text>
        <r>
          <rPr>
            <b/>
            <sz val="9"/>
            <color indexed="81"/>
            <rFont val="Tahoma"/>
            <family val="2"/>
          </rPr>
          <t>Fendy Tio:</t>
        </r>
        <r>
          <rPr>
            <sz val="9"/>
            <color indexed="81"/>
            <rFont val="Tahoma"/>
            <family val="2"/>
          </rPr>
          <t xml:space="preserve">
HARUS DIISI JIKA ID TYPE BUKAN E-KTP/AKTA/NPWP</t>
        </r>
      </text>
    </comment>
    <comment ref="CD22" authorId="0" shapeId="0">
      <text>
        <r>
          <rPr>
            <b/>
            <sz val="9"/>
            <color indexed="81"/>
            <rFont val="Tahoma"/>
            <family val="2"/>
          </rPr>
          <t>Fendy Tio:</t>
        </r>
        <r>
          <rPr>
            <sz val="9"/>
            <color indexed="81"/>
            <rFont val="Tahoma"/>
            <family val="2"/>
          </rPr>
          <t xml:space="preserve">
HARUS DIISI JIKA ID TYPE BUKAN E-KTP/AKTA/NPWP</t>
        </r>
      </text>
    </comment>
    <comment ref="CE22" authorId="0" shapeId="0">
      <text>
        <r>
          <rPr>
            <b/>
            <sz val="9"/>
            <color indexed="81"/>
            <rFont val="Tahoma"/>
            <family val="2"/>
          </rPr>
          <t>Fendy Tio:</t>
        </r>
        <r>
          <rPr>
            <sz val="9"/>
            <color indexed="81"/>
            <rFont val="Tahoma"/>
            <family val="2"/>
          </rPr>
          <t xml:space="preserve">
HARUS DIISI JIKA ID TYPE BUKAN E-KTP/AKTA/NPWP</t>
        </r>
      </text>
    </comment>
    <comment ref="CF22" authorId="0" shapeId="0">
      <text>
        <r>
          <rPr>
            <b/>
            <sz val="9"/>
            <color indexed="81"/>
            <rFont val="Tahoma"/>
            <family val="2"/>
          </rPr>
          <t>Fendy Tio:</t>
        </r>
        <r>
          <rPr>
            <sz val="9"/>
            <color indexed="81"/>
            <rFont val="Tahoma"/>
            <family val="2"/>
          </rPr>
          <t xml:space="preserve">
HARUS DIISI JIKA ID TYPE BUKAN E-KTP/AKTA/NPWP</t>
        </r>
      </text>
    </comment>
    <comment ref="CG22" authorId="0" shapeId="0">
      <text>
        <r>
          <rPr>
            <b/>
            <sz val="9"/>
            <color indexed="81"/>
            <rFont val="Tahoma"/>
            <family val="2"/>
          </rPr>
          <t>Fendy Tio:</t>
        </r>
        <r>
          <rPr>
            <sz val="9"/>
            <color indexed="81"/>
            <rFont val="Tahoma"/>
            <family val="2"/>
          </rPr>
          <t xml:space="preserve">
HARUS DIISI JIKA ID TYPE BUKAN E-KTP/AKTA/NPWP</t>
        </r>
      </text>
    </comment>
    <comment ref="CH22" authorId="0" shapeId="0">
      <text>
        <r>
          <rPr>
            <b/>
            <sz val="9"/>
            <color indexed="81"/>
            <rFont val="Tahoma"/>
            <family val="2"/>
          </rPr>
          <t>Fendy Tio:</t>
        </r>
        <r>
          <rPr>
            <sz val="9"/>
            <color indexed="81"/>
            <rFont val="Tahoma"/>
            <family val="2"/>
          </rPr>
          <t xml:space="preserve">
HARUS DIISI JIKA ID TYPE BUKAN E-KTP/AKTA/NPWP</t>
        </r>
      </text>
    </comment>
    <comment ref="CI22" authorId="0" shapeId="0">
      <text>
        <r>
          <rPr>
            <b/>
            <sz val="9"/>
            <color indexed="81"/>
            <rFont val="Tahoma"/>
            <family val="2"/>
          </rPr>
          <t>Fendy Tio:</t>
        </r>
        <r>
          <rPr>
            <sz val="9"/>
            <color indexed="81"/>
            <rFont val="Tahoma"/>
            <family val="2"/>
          </rPr>
          <t xml:space="preserve">
HARUS DIISI JIKA ID TYPE BUKAN E-KTP/AKTA/NPWP</t>
        </r>
      </text>
    </comment>
    <comment ref="CJ22" authorId="0" shapeId="0">
      <text>
        <r>
          <rPr>
            <b/>
            <sz val="9"/>
            <color indexed="81"/>
            <rFont val="Tahoma"/>
            <family val="2"/>
          </rPr>
          <t>Fendy Tio:</t>
        </r>
        <r>
          <rPr>
            <sz val="9"/>
            <color indexed="81"/>
            <rFont val="Tahoma"/>
            <family val="2"/>
          </rPr>
          <t xml:space="preserve">
HARUS DIISI JIKA ID TYPE BUKAN E-KTP/AKTA/NPWP</t>
        </r>
      </text>
    </comment>
    <comment ref="CK22" authorId="0" shapeId="0">
      <text>
        <r>
          <rPr>
            <b/>
            <sz val="9"/>
            <color indexed="81"/>
            <rFont val="Tahoma"/>
            <family val="2"/>
          </rPr>
          <t>Fendy Tio:</t>
        </r>
        <r>
          <rPr>
            <sz val="9"/>
            <color indexed="81"/>
            <rFont val="Tahoma"/>
            <family val="2"/>
          </rPr>
          <t xml:space="preserve">
HARUS DIISI JIKA ID TYPE BUKAN E-KTP/AKTA/NPWP</t>
        </r>
      </text>
    </comment>
    <comment ref="CL22" authorId="0" shapeId="0">
      <text>
        <r>
          <rPr>
            <b/>
            <sz val="9"/>
            <color indexed="81"/>
            <rFont val="Tahoma"/>
            <family val="2"/>
          </rPr>
          <t>Fendy Tio:</t>
        </r>
        <r>
          <rPr>
            <sz val="9"/>
            <color indexed="81"/>
            <rFont val="Tahoma"/>
            <family val="2"/>
          </rPr>
          <t xml:space="preserve">
HARUS DIISI JIKA ID TYPE BUKAN E-KTP/AKTA/NPWP</t>
        </r>
      </text>
    </comment>
    <comment ref="CM22" authorId="0" shapeId="0">
      <text>
        <r>
          <rPr>
            <b/>
            <sz val="9"/>
            <color indexed="81"/>
            <rFont val="Tahoma"/>
            <family val="2"/>
          </rPr>
          <t>Fendy Tio:</t>
        </r>
        <r>
          <rPr>
            <sz val="9"/>
            <color indexed="81"/>
            <rFont val="Tahoma"/>
            <family val="2"/>
          </rPr>
          <t xml:space="preserve">
HARUS DIISI JIKA ID TYPE BUKAN E-KTP/AKTA/NPWP</t>
        </r>
      </text>
    </comment>
    <comment ref="CN22" authorId="0" shapeId="0">
      <text>
        <r>
          <rPr>
            <b/>
            <sz val="9"/>
            <color indexed="81"/>
            <rFont val="Tahoma"/>
            <family val="2"/>
          </rPr>
          <t>Fendy Tio:</t>
        </r>
        <r>
          <rPr>
            <sz val="9"/>
            <color indexed="81"/>
            <rFont val="Tahoma"/>
            <family val="2"/>
          </rPr>
          <t xml:space="preserve">
HARUS DIISI JIKA ID TYPE BUKAN E-KTP/AKTA/NPWP</t>
        </r>
      </text>
    </comment>
    <comment ref="CO22" authorId="0" shapeId="0">
      <text>
        <r>
          <rPr>
            <b/>
            <sz val="9"/>
            <color indexed="81"/>
            <rFont val="Tahoma"/>
            <family val="2"/>
          </rPr>
          <t>Fendy Tio:</t>
        </r>
        <r>
          <rPr>
            <sz val="9"/>
            <color indexed="81"/>
            <rFont val="Tahoma"/>
            <family val="2"/>
          </rPr>
          <t xml:space="preserve">
HARUS DIISI JIKA ID TYPE BUKAN E-KTP/AKTA/NPWP</t>
        </r>
      </text>
    </comment>
    <comment ref="CP22" authorId="0" shapeId="0">
      <text>
        <r>
          <rPr>
            <b/>
            <sz val="9"/>
            <color indexed="81"/>
            <rFont val="Tahoma"/>
            <family val="2"/>
          </rPr>
          <t>Fendy Tio:</t>
        </r>
        <r>
          <rPr>
            <sz val="9"/>
            <color indexed="81"/>
            <rFont val="Tahoma"/>
            <family val="2"/>
          </rPr>
          <t xml:space="preserve">
HARUS DIISI JIKA ID TYPE BUKAN E-KTP/AKTA/NPWP</t>
        </r>
      </text>
    </comment>
    <comment ref="CQ22" authorId="0" shapeId="0">
      <text>
        <r>
          <rPr>
            <b/>
            <sz val="9"/>
            <color indexed="81"/>
            <rFont val="Tahoma"/>
            <family val="2"/>
          </rPr>
          <t>Fendy Tio:</t>
        </r>
        <r>
          <rPr>
            <sz val="9"/>
            <color indexed="81"/>
            <rFont val="Tahoma"/>
            <family val="2"/>
          </rPr>
          <t xml:space="preserve">
HARUS DIISI JIKA ID TYPE BUKAN E-KTP/AKTA/NPWP</t>
        </r>
      </text>
    </comment>
    <comment ref="CR22" authorId="0" shapeId="0">
      <text>
        <r>
          <rPr>
            <b/>
            <sz val="9"/>
            <color indexed="81"/>
            <rFont val="Tahoma"/>
            <family val="2"/>
          </rPr>
          <t>Fendy Tio:</t>
        </r>
        <r>
          <rPr>
            <sz val="9"/>
            <color indexed="81"/>
            <rFont val="Tahoma"/>
            <family val="2"/>
          </rPr>
          <t xml:space="preserve">
HARUS DIISI JIKA ID TYPE BUKAN E-KTP/AKTA/NPWP</t>
        </r>
      </text>
    </comment>
    <comment ref="CS22" authorId="0" shapeId="0">
      <text>
        <r>
          <rPr>
            <b/>
            <sz val="9"/>
            <color indexed="81"/>
            <rFont val="Tahoma"/>
            <family val="2"/>
          </rPr>
          <t>Fendy Tio:</t>
        </r>
        <r>
          <rPr>
            <sz val="9"/>
            <color indexed="81"/>
            <rFont val="Tahoma"/>
            <family val="2"/>
          </rPr>
          <t xml:space="preserve">
HARUS DIISI JIKA ID TYPE BUKAN E-KTP/AKTA/NPWP</t>
        </r>
      </text>
    </comment>
    <comment ref="CT22" authorId="0" shapeId="0">
      <text>
        <r>
          <rPr>
            <b/>
            <sz val="9"/>
            <color indexed="81"/>
            <rFont val="Tahoma"/>
            <family val="2"/>
          </rPr>
          <t>Fendy Tio:</t>
        </r>
        <r>
          <rPr>
            <sz val="9"/>
            <color indexed="81"/>
            <rFont val="Tahoma"/>
            <family val="2"/>
          </rPr>
          <t xml:space="preserve">
HARUS DIISI JIKA ID TYPE BUKAN E-KTP/AKTA/NPWP</t>
        </r>
      </text>
    </comment>
    <comment ref="CU22" authorId="0" shapeId="0">
      <text>
        <r>
          <rPr>
            <b/>
            <sz val="9"/>
            <color indexed="81"/>
            <rFont val="Tahoma"/>
            <family val="2"/>
          </rPr>
          <t>Fendy Tio:</t>
        </r>
        <r>
          <rPr>
            <sz val="9"/>
            <color indexed="81"/>
            <rFont val="Tahoma"/>
            <family val="2"/>
          </rPr>
          <t xml:space="preserve">
HARUS DIISI JIKA ID TYPE BUKAN E-KTP/AKTA/NPWP</t>
        </r>
      </text>
    </comment>
    <comment ref="CV22" authorId="0" shapeId="0">
      <text>
        <r>
          <rPr>
            <b/>
            <sz val="9"/>
            <color indexed="81"/>
            <rFont val="Tahoma"/>
            <family val="2"/>
          </rPr>
          <t>Fendy Tio:</t>
        </r>
        <r>
          <rPr>
            <sz val="9"/>
            <color indexed="81"/>
            <rFont val="Tahoma"/>
            <family val="2"/>
          </rPr>
          <t xml:space="preserve">
HARUS DIISI JIKA ID TYPE BUKAN E-KTP/AKTA/NPWP</t>
        </r>
      </text>
    </comment>
    <comment ref="CW22" authorId="0" shapeId="0">
      <text>
        <r>
          <rPr>
            <b/>
            <sz val="9"/>
            <color indexed="81"/>
            <rFont val="Tahoma"/>
            <family val="2"/>
          </rPr>
          <t>Fendy Tio:</t>
        </r>
        <r>
          <rPr>
            <sz val="9"/>
            <color indexed="81"/>
            <rFont val="Tahoma"/>
            <family val="2"/>
          </rPr>
          <t xml:space="preserve">
HARUS DIISI JIKA ID TYPE BUKAN E-KTP/AKTA/NPWP</t>
        </r>
      </text>
    </comment>
    <comment ref="B24" authorId="0" shapeId="0">
      <text>
        <r>
          <rPr>
            <b/>
            <sz val="9"/>
            <color indexed="81"/>
            <rFont val="Tahoma"/>
            <family val="2"/>
          </rPr>
          <t>Fendy Tio:</t>
        </r>
        <r>
          <rPr>
            <sz val="9"/>
            <color indexed="81"/>
            <rFont val="Tahoma"/>
            <family val="2"/>
          </rPr>
          <t xml:space="preserve">
Numeric Only</t>
        </r>
      </text>
    </comment>
    <comment ref="C24" authorId="0" shapeId="0">
      <text>
        <r>
          <rPr>
            <b/>
            <sz val="9"/>
            <color indexed="81"/>
            <rFont val="Tahoma"/>
            <family val="2"/>
          </rPr>
          <t>Fendy Tio:</t>
        </r>
        <r>
          <rPr>
            <sz val="9"/>
            <color indexed="81"/>
            <rFont val="Tahoma"/>
            <family val="2"/>
          </rPr>
          <t xml:space="preserve">
Numeric Only</t>
        </r>
      </text>
    </comment>
    <comment ref="D24" authorId="0" shapeId="0">
      <text>
        <r>
          <rPr>
            <b/>
            <sz val="9"/>
            <color indexed="81"/>
            <rFont val="Tahoma"/>
            <family val="2"/>
          </rPr>
          <t>Fendy Tio:</t>
        </r>
        <r>
          <rPr>
            <sz val="9"/>
            <color indexed="81"/>
            <rFont val="Tahoma"/>
            <family val="2"/>
          </rPr>
          <t xml:space="preserve">
Numeric Only</t>
        </r>
      </text>
    </comment>
    <comment ref="E24" authorId="0" shapeId="0">
      <text>
        <r>
          <rPr>
            <b/>
            <sz val="9"/>
            <color indexed="81"/>
            <rFont val="Tahoma"/>
            <family val="2"/>
          </rPr>
          <t>Fendy Tio:</t>
        </r>
        <r>
          <rPr>
            <sz val="9"/>
            <color indexed="81"/>
            <rFont val="Tahoma"/>
            <family val="2"/>
          </rPr>
          <t xml:space="preserve">
Numeric Only</t>
        </r>
      </text>
    </comment>
    <comment ref="F24" authorId="0" shapeId="0">
      <text>
        <r>
          <rPr>
            <b/>
            <sz val="9"/>
            <color indexed="81"/>
            <rFont val="Tahoma"/>
            <family val="2"/>
          </rPr>
          <t>Fendy Tio:</t>
        </r>
        <r>
          <rPr>
            <sz val="9"/>
            <color indexed="81"/>
            <rFont val="Tahoma"/>
            <family val="2"/>
          </rPr>
          <t xml:space="preserve">
Numeric Only</t>
        </r>
      </text>
    </comment>
    <comment ref="G24" authorId="0" shapeId="0">
      <text>
        <r>
          <rPr>
            <b/>
            <sz val="9"/>
            <color indexed="81"/>
            <rFont val="Tahoma"/>
            <family val="2"/>
          </rPr>
          <t>Fendy Tio:</t>
        </r>
        <r>
          <rPr>
            <sz val="9"/>
            <color indexed="81"/>
            <rFont val="Tahoma"/>
            <family val="2"/>
          </rPr>
          <t xml:space="preserve">
Numeric Only</t>
        </r>
      </text>
    </comment>
    <comment ref="H24" authorId="0" shapeId="0">
      <text>
        <r>
          <rPr>
            <b/>
            <sz val="9"/>
            <color indexed="81"/>
            <rFont val="Tahoma"/>
            <family val="2"/>
          </rPr>
          <t>Fendy Tio:</t>
        </r>
        <r>
          <rPr>
            <sz val="9"/>
            <color indexed="81"/>
            <rFont val="Tahoma"/>
            <family val="2"/>
          </rPr>
          <t xml:space="preserve">
Numeric Only</t>
        </r>
      </text>
    </comment>
    <comment ref="I24" authorId="0" shapeId="0">
      <text>
        <r>
          <rPr>
            <b/>
            <sz val="9"/>
            <color indexed="81"/>
            <rFont val="Tahoma"/>
            <family val="2"/>
          </rPr>
          <t>Fendy Tio:</t>
        </r>
        <r>
          <rPr>
            <sz val="9"/>
            <color indexed="81"/>
            <rFont val="Tahoma"/>
            <family val="2"/>
          </rPr>
          <t xml:space="preserve">
Numeric Only</t>
        </r>
      </text>
    </comment>
    <comment ref="J24" authorId="0" shapeId="0">
      <text>
        <r>
          <rPr>
            <b/>
            <sz val="9"/>
            <color indexed="81"/>
            <rFont val="Tahoma"/>
            <family val="2"/>
          </rPr>
          <t>Fendy Tio:</t>
        </r>
        <r>
          <rPr>
            <sz val="9"/>
            <color indexed="81"/>
            <rFont val="Tahoma"/>
            <family val="2"/>
          </rPr>
          <t xml:space="preserve">
Numeric Only</t>
        </r>
      </text>
    </comment>
    <comment ref="K24" authorId="0" shapeId="0">
      <text>
        <r>
          <rPr>
            <b/>
            <sz val="9"/>
            <color indexed="81"/>
            <rFont val="Tahoma"/>
            <family val="2"/>
          </rPr>
          <t>Fendy Tio:</t>
        </r>
        <r>
          <rPr>
            <sz val="9"/>
            <color indexed="81"/>
            <rFont val="Tahoma"/>
            <family val="2"/>
          </rPr>
          <t xml:space="preserve">
Numeric Only</t>
        </r>
      </text>
    </comment>
    <comment ref="L24" authorId="0" shapeId="0">
      <text>
        <r>
          <rPr>
            <b/>
            <sz val="9"/>
            <color indexed="81"/>
            <rFont val="Tahoma"/>
            <family val="2"/>
          </rPr>
          <t>Fendy Tio:</t>
        </r>
        <r>
          <rPr>
            <sz val="9"/>
            <color indexed="81"/>
            <rFont val="Tahoma"/>
            <family val="2"/>
          </rPr>
          <t xml:space="preserve">
Numeric Only</t>
        </r>
      </text>
    </comment>
    <comment ref="M24" authorId="0" shapeId="0">
      <text>
        <r>
          <rPr>
            <b/>
            <sz val="9"/>
            <color indexed="81"/>
            <rFont val="Tahoma"/>
            <family val="2"/>
          </rPr>
          <t>Fendy Tio:</t>
        </r>
        <r>
          <rPr>
            <sz val="9"/>
            <color indexed="81"/>
            <rFont val="Tahoma"/>
            <family val="2"/>
          </rPr>
          <t xml:space="preserve">
Numeric Only</t>
        </r>
      </text>
    </comment>
    <comment ref="N24" authorId="0" shapeId="0">
      <text>
        <r>
          <rPr>
            <b/>
            <sz val="9"/>
            <color indexed="81"/>
            <rFont val="Tahoma"/>
            <family val="2"/>
          </rPr>
          <t>Fendy Tio:</t>
        </r>
        <r>
          <rPr>
            <sz val="9"/>
            <color indexed="81"/>
            <rFont val="Tahoma"/>
            <family val="2"/>
          </rPr>
          <t xml:space="preserve">
Numeric Only</t>
        </r>
      </text>
    </comment>
    <comment ref="O24" authorId="0" shapeId="0">
      <text>
        <r>
          <rPr>
            <b/>
            <sz val="9"/>
            <color indexed="81"/>
            <rFont val="Tahoma"/>
            <family val="2"/>
          </rPr>
          <t>Fendy Tio:</t>
        </r>
        <r>
          <rPr>
            <sz val="9"/>
            <color indexed="81"/>
            <rFont val="Tahoma"/>
            <family val="2"/>
          </rPr>
          <t xml:space="preserve">
Numeric Only</t>
        </r>
      </text>
    </comment>
    <comment ref="P24" authorId="0" shapeId="0">
      <text>
        <r>
          <rPr>
            <b/>
            <sz val="9"/>
            <color indexed="81"/>
            <rFont val="Tahoma"/>
            <family val="2"/>
          </rPr>
          <t>Fendy Tio:</t>
        </r>
        <r>
          <rPr>
            <sz val="9"/>
            <color indexed="81"/>
            <rFont val="Tahoma"/>
            <family val="2"/>
          </rPr>
          <t xml:space="preserve">
Numeric Only</t>
        </r>
      </text>
    </comment>
    <comment ref="Q24" authorId="0" shapeId="0">
      <text>
        <r>
          <rPr>
            <b/>
            <sz val="9"/>
            <color indexed="81"/>
            <rFont val="Tahoma"/>
            <family val="2"/>
          </rPr>
          <t>Fendy Tio:</t>
        </r>
        <r>
          <rPr>
            <sz val="9"/>
            <color indexed="81"/>
            <rFont val="Tahoma"/>
            <family val="2"/>
          </rPr>
          <t xml:space="preserve">
Numeric Only</t>
        </r>
      </text>
    </comment>
    <comment ref="R24" authorId="0" shapeId="0">
      <text>
        <r>
          <rPr>
            <b/>
            <sz val="9"/>
            <color indexed="81"/>
            <rFont val="Tahoma"/>
            <family val="2"/>
          </rPr>
          <t>Fendy Tio:</t>
        </r>
        <r>
          <rPr>
            <sz val="9"/>
            <color indexed="81"/>
            <rFont val="Tahoma"/>
            <family val="2"/>
          </rPr>
          <t xml:space="preserve">
Numeric Only</t>
        </r>
      </text>
    </comment>
    <comment ref="S24" authorId="0" shapeId="0">
      <text>
        <r>
          <rPr>
            <b/>
            <sz val="9"/>
            <color indexed="81"/>
            <rFont val="Tahoma"/>
            <family val="2"/>
          </rPr>
          <t>Fendy Tio:</t>
        </r>
        <r>
          <rPr>
            <sz val="9"/>
            <color indexed="81"/>
            <rFont val="Tahoma"/>
            <family val="2"/>
          </rPr>
          <t xml:space="preserve">
Numeric Only</t>
        </r>
      </text>
    </comment>
    <comment ref="T24" authorId="0" shapeId="0">
      <text>
        <r>
          <rPr>
            <b/>
            <sz val="9"/>
            <color indexed="81"/>
            <rFont val="Tahoma"/>
            <family val="2"/>
          </rPr>
          <t>Fendy Tio:</t>
        </r>
        <r>
          <rPr>
            <sz val="9"/>
            <color indexed="81"/>
            <rFont val="Tahoma"/>
            <family val="2"/>
          </rPr>
          <t xml:space="preserve">
Numeric Only</t>
        </r>
      </text>
    </comment>
    <comment ref="U24" authorId="0" shapeId="0">
      <text>
        <r>
          <rPr>
            <b/>
            <sz val="9"/>
            <color indexed="81"/>
            <rFont val="Tahoma"/>
            <family val="2"/>
          </rPr>
          <t>Fendy Tio:</t>
        </r>
        <r>
          <rPr>
            <sz val="9"/>
            <color indexed="81"/>
            <rFont val="Tahoma"/>
            <family val="2"/>
          </rPr>
          <t xml:space="preserve">
Numeric Only</t>
        </r>
      </text>
    </comment>
    <comment ref="V24" authorId="0" shapeId="0">
      <text>
        <r>
          <rPr>
            <b/>
            <sz val="9"/>
            <color indexed="81"/>
            <rFont val="Tahoma"/>
            <family val="2"/>
          </rPr>
          <t>Fendy Tio:</t>
        </r>
        <r>
          <rPr>
            <sz val="9"/>
            <color indexed="81"/>
            <rFont val="Tahoma"/>
            <family val="2"/>
          </rPr>
          <t xml:space="preserve">
Numeric Only</t>
        </r>
      </text>
    </comment>
    <comment ref="W24" authorId="0" shapeId="0">
      <text>
        <r>
          <rPr>
            <b/>
            <sz val="9"/>
            <color indexed="81"/>
            <rFont val="Tahoma"/>
            <family val="2"/>
          </rPr>
          <t>Fendy Tio:</t>
        </r>
        <r>
          <rPr>
            <sz val="9"/>
            <color indexed="81"/>
            <rFont val="Tahoma"/>
            <family val="2"/>
          </rPr>
          <t xml:space="preserve">
Numeric Only</t>
        </r>
      </text>
    </comment>
    <comment ref="X24" authorId="0" shapeId="0">
      <text>
        <r>
          <rPr>
            <b/>
            <sz val="9"/>
            <color indexed="81"/>
            <rFont val="Tahoma"/>
            <family val="2"/>
          </rPr>
          <t>Fendy Tio:</t>
        </r>
        <r>
          <rPr>
            <sz val="9"/>
            <color indexed="81"/>
            <rFont val="Tahoma"/>
            <family val="2"/>
          </rPr>
          <t xml:space="preserve">
Numeric Only</t>
        </r>
      </text>
    </comment>
    <comment ref="Y24" authorId="0" shapeId="0">
      <text>
        <r>
          <rPr>
            <b/>
            <sz val="9"/>
            <color indexed="81"/>
            <rFont val="Tahoma"/>
            <family val="2"/>
          </rPr>
          <t>Fendy Tio:</t>
        </r>
        <r>
          <rPr>
            <sz val="9"/>
            <color indexed="81"/>
            <rFont val="Tahoma"/>
            <family val="2"/>
          </rPr>
          <t xml:space="preserve">
Numeric Only</t>
        </r>
      </text>
    </comment>
    <comment ref="Z24" authorId="0" shapeId="0">
      <text>
        <r>
          <rPr>
            <b/>
            <sz val="9"/>
            <color indexed="81"/>
            <rFont val="Tahoma"/>
            <family val="2"/>
          </rPr>
          <t>Fendy Tio:</t>
        </r>
        <r>
          <rPr>
            <sz val="9"/>
            <color indexed="81"/>
            <rFont val="Tahoma"/>
            <family val="2"/>
          </rPr>
          <t xml:space="preserve">
Numeric Only</t>
        </r>
      </text>
    </comment>
    <comment ref="AA24" authorId="0" shapeId="0">
      <text>
        <r>
          <rPr>
            <b/>
            <sz val="9"/>
            <color indexed="81"/>
            <rFont val="Tahoma"/>
            <family val="2"/>
          </rPr>
          <t>Fendy Tio:</t>
        </r>
        <r>
          <rPr>
            <sz val="9"/>
            <color indexed="81"/>
            <rFont val="Tahoma"/>
            <family val="2"/>
          </rPr>
          <t xml:space="preserve">
Numeric Only</t>
        </r>
      </text>
    </comment>
    <comment ref="AB24" authorId="0" shapeId="0">
      <text>
        <r>
          <rPr>
            <b/>
            <sz val="9"/>
            <color indexed="81"/>
            <rFont val="Tahoma"/>
            <family val="2"/>
          </rPr>
          <t>Fendy Tio:</t>
        </r>
        <r>
          <rPr>
            <sz val="9"/>
            <color indexed="81"/>
            <rFont val="Tahoma"/>
            <family val="2"/>
          </rPr>
          <t xml:space="preserve">
Numeric Only</t>
        </r>
      </text>
    </comment>
    <comment ref="AC24" authorId="0" shapeId="0">
      <text>
        <r>
          <rPr>
            <b/>
            <sz val="9"/>
            <color indexed="81"/>
            <rFont val="Tahoma"/>
            <family val="2"/>
          </rPr>
          <t>Fendy Tio:</t>
        </r>
        <r>
          <rPr>
            <sz val="9"/>
            <color indexed="81"/>
            <rFont val="Tahoma"/>
            <family val="2"/>
          </rPr>
          <t xml:space="preserve">
Numeric Only</t>
        </r>
      </text>
    </comment>
    <comment ref="AD24" authorId="0" shapeId="0">
      <text>
        <r>
          <rPr>
            <b/>
            <sz val="9"/>
            <color indexed="81"/>
            <rFont val="Tahoma"/>
            <family val="2"/>
          </rPr>
          <t>Fendy Tio:</t>
        </r>
        <r>
          <rPr>
            <sz val="9"/>
            <color indexed="81"/>
            <rFont val="Tahoma"/>
            <family val="2"/>
          </rPr>
          <t xml:space="preserve">
Numeric Only</t>
        </r>
      </text>
    </comment>
    <comment ref="AE24" authorId="0" shapeId="0">
      <text>
        <r>
          <rPr>
            <b/>
            <sz val="9"/>
            <color indexed="81"/>
            <rFont val="Tahoma"/>
            <family val="2"/>
          </rPr>
          <t>Fendy Tio:</t>
        </r>
        <r>
          <rPr>
            <sz val="9"/>
            <color indexed="81"/>
            <rFont val="Tahoma"/>
            <family val="2"/>
          </rPr>
          <t xml:space="preserve">
Numeric Only</t>
        </r>
      </text>
    </comment>
    <comment ref="AF24" authorId="0" shapeId="0">
      <text>
        <r>
          <rPr>
            <b/>
            <sz val="9"/>
            <color indexed="81"/>
            <rFont val="Tahoma"/>
            <family val="2"/>
          </rPr>
          <t>Fendy Tio:</t>
        </r>
        <r>
          <rPr>
            <sz val="9"/>
            <color indexed="81"/>
            <rFont val="Tahoma"/>
            <family val="2"/>
          </rPr>
          <t xml:space="preserve">
Numeric Only</t>
        </r>
      </text>
    </comment>
    <comment ref="AG24" authorId="0" shapeId="0">
      <text>
        <r>
          <rPr>
            <b/>
            <sz val="9"/>
            <color indexed="81"/>
            <rFont val="Tahoma"/>
            <family val="2"/>
          </rPr>
          <t>Fendy Tio:</t>
        </r>
        <r>
          <rPr>
            <sz val="9"/>
            <color indexed="81"/>
            <rFont val="Tahoma"/>
            <family val="2"/>
          </rPr>
          <t xml:space="preserve">
Numeric Only</t>
        </r>
      </text>
    </comment>
    <comment ref="AH24" authorId="0" shapeId="0">
      <text>
        <r>
          <rPr>
            <b/>
            <sz val="9"/>
            <color indexed="81"/>
            <rFont val="Tahoma"/>
            <family val="2"/>
          </rPr>
          <t>Fendy Tio:</t>
        </r>
        <r>
          <rPr>
            <sz val="9"/>
            <color indexed="81"/>
            <rFont val="Tahoma"/>
            <family val="2"/>
          </rPr>
          <t xml:space="preserve">
Numeric Only</t>
        </r>
      </text>
    </comment>
    <comment ref="AI24" authorId="0" shapeId="0">
      <text>
        <r>
          <rPr>
            <b/>
            <sz val="9"/>
            <color indexed="81"/>
            <rFont val="Tahoma"/>
            <family val="2"/>
          </rPr>
          <t>Fendy Tio:</t>
        </r>
        <r>
          <rPr>
            <sz val="9"/>
            <color indexed="81"/>
            <rFont val="Tahoma"/>
            <family val="2"/>
          </rPr>
          <t xml:space="preserve">
Numeric Only</t>
        </r>
      </text>
    </comment>
    <comment ref="AJ24" authorId="0" shapeId="0">
      <text>
        <r>
          <rPr>
            <b/>
            <sz val="9"/>
            <color indexed="81"/>
            <rFont val="Tahoma"/>
            <family val="2"/>
          </rPr>
          <t>Fendy Tio:</t>
        </r>
        <r>
          <rPr>
            <sz val="9"/>
            <color indexed="81"/>
            <rFont val="Tahoma"/>
            <family val="2"/>
          </rPr>
          <t xml:space="preserve">
Numeric Only</t>
        </r>
      </text>
    </comment>
    <comment ref="AK24" authorId="0" shapeId="0">
      <text>
        <r>
          <rPr>
            <b/>
            <sz val="9"/>
            <color indexed="81"/>
            <rFont val="Tahoma"/>
            <family val="2"/>
          </rPr>
          <t>Fendy Tio:</t>
        </r>
        <r>
          <rPr>
            <sz val="9"/>
            <color indexed="81"/>
            <rFont val="Tahoma"/>
            <family val="2"/>
          </rPr>
          <t xml:space="preserve">
Numeric Only</t>
        </r>
      </text>
    </comment>
    <comment ref="AL24" authorId="0" shapeId="0">
      <text>
        <r>
          <rPr>
            <b/>
            <sz val="9"/>
            <color indexed="81"/>
            <rFont val="Tahoma"/>
            <family val="2"/>
          </rPr>
          <t>Fendy Tio:</t>
        </r>
        <r>
          <rPr>
            <sz val="9"/>
            <color indexed="81"/>
            <rFont val="Tahoma"/>
            <family val="2"/>
          </rPr>
          <t xml:space="preserve">
Numeric Only</t>
        </r>
      </text>
    </comment>
    <comment ref="AM24" authorId="0" shapeId="0">
      <text>
        <r>
          <rPr>
            <b/>
            <sz val="9"/>
            <color indexed="81"/>
            <rFont val="Tahoma"/>
            <family val="2"/>
          </rPr>
          <t>Fendy Tio:</t>
        </r>
        <r>
          <rPr>
            <sz val="9"/>
            <color indexed="81"/>
            <rFont val="Tahoma"/>
            <family val="2"/>
          </rPr>
          <t xml:space="preserve">
Numeric Only</t>
        </r>
      </text>
    </comment>
    <comment ref="AN24" authorId="0" shapeId="0">
      <text>
        <r>
          <rPr>
            <b/>
            <sz val="9"/>
            <color indexed="81"/>
            <rFont val="Tahoma"/>
            <family val="2"/>
          </rPr>
          <t>Fendy Tio:</t>
        </r>
        <r>
          <rPr>
            <sz val="9"/>
            <color indexed="81"/>
            <rFont val="Tahoma"/>
            <family val="2"/>
          </rPr>
          <t xml:space="preserve">
Numeric Only</t>
        </r>
      </text>
    </comment>
    <comment ref="AO24" authorId="0" shapeId="0">
      <text>
        <r>
          <rPr>
            <b/>
            <sz val="9"/>
            <color indexed="81"/>
            <rFont val="Tahoma"/>
            <family val="2"/>
          </rPr>
          <t>Fendy Tio:</t>
        </r>
        <r>
          <rPr>
            <sz val="9"/>
            <color indexed="81"/>
            <rFont val="Tahoma"/>
            <family val="2"/>
          </rPr>
          <t xml:space="preserve">
Numeric Only</t>
        </r>
      </text>
    </comment>
    <comment ref="AP24" authorId="0" shapeId="0">
      <text>
        <r>
          <rPr>
            <b/>
            <sz val="9"/>
            <color indexed="81"/>
            <rFont val="Tahoma"/>
            <family val="2"/>
          </rPr>
          <t>Fendy Tio:</t>
        </r>
        <r>
          <rPr>
            <sz val="9"/>
            <color indexed="81"/>
            <rFont val="Tahoma"/>
            <family val="2"/>
          </rPr>
          <t xml:space="preserve">
Numeric Only</t>
        </r>
      </text>
    </comment>
    <comment ref="AQ24" authorId="0" shapeId="0">
      <text>
        <r>
          <rPr>
            <b/>
            <sz val="9"/>
            <color indexed="81"/>
            <rFont val="Tahoma"/>
            <family val="2"/>
          </rPr>
          <t>Fendy Tio:</t>
        </r>
        <r>
          <rPr>
            <sz val="9"/>
            <color indexed="81"/>
            <rFont val="Tahoma"/>
            <family val="2"/>
          </rPr>
          <t xml:space="preserve">
Numeric Only</t>
        </r>
      </text>
    </comment>
    <comment ref="AR24" authorId="0" shapeId="0">
      <text>
        <r>
          <rPr>
            <b/>
            <sz val="9"/>
            <color indexed="81"/>
            <rFont val="Tahoma"/>
            <family val="2"/>
          </rPr>
          <t>Fendy Tio:</t>
        </r>
        <r>
          <rPr>
            <sz val="9"/>
            <color indexed="81"/>
            <rFont val="Tahoma"/>
            <family val="2"/>
          </rPr>
          <t xml:space="preserve">
Numeric Only</t>
        </r>
      </text>
    </comment>
    <comment ref="AS24" authorId="0" shapeId="0">
      <text>
        <r>
          <rPr>
            <b/>
            <sz val="9"/>
            <color indexed="81"/>
            <rFont val="Tahoma"/>
            <family val="2"/>
          </rPr>
          <t>Fendy Tio:</t>
        </r>
        <r>
          <rPr>
            <sz val="9"/>
            <color indexed="81"/>
            <rFont val="Tahoma"/>
            <family val="2"/>
          </rPr>
          <t xml:space="preserve">
Numeric Only</t>
        </r>
      </text>
    </comment>
    <comment ref="AT24" authorId="0" shapeId="0">
      <text>
        <r>
          <rPr>
            <b/>
            <sz val="9"/>
            <color indexed="81"/>
            <rFont val="Tahoma"/>
            <family val="2"/>
          </rPr>
          <t>Fendy Tio:</t>
        </r>
        <r>
          <rPr>
            <sz val="9"/>
            <color indexed="81"/>
            <rFont val="Tahoma"/>
            <family val="2"/>
          </rPr>
          <t xml:space="preserve">
Numeric Only</t>
        </r>
      </text>
    </comment>
    <comment ref="AU24" authorId="0" shapeId="0">
      <text>
        <r>
          <rPr>
            <b/>
            <sz val="9"/>
            <color indexed="81"/>
            <rFont val="Tahoma"/>
            <family val="2"/>
          </rPr>
          <t>Fendy Tio:</t>
        </r>
        <r>
          <rPr>
            <sz val="9"/>
            <color indexed="81"/>
            <rFont val="Tahoma"/>
            <family val="2"/>
          </rPr>
          <t xml:space="preserve">
Numeric Only</t>
        </r>
      </text>
    </comment>
    <comment ref="AV24" authorId="0" shapeId="0">
      <text>
        <r>
          <rPr>
            <b/>
            <sz val="9"/>
            <color indexed="81"/>
            <rFont val="Tahoma"/>
            <family val="2"/>
          </rPr>
          <t>Fendy Tio:</t>
        </r>
        <r>
          <rPr>
            <sz val="9"/>
            <color indexed="81"/>
            <rFont val="Tahoma"/>
            <family val="2"/>
          </rPr>
          <t xml:space="preserve">
Numeric Only</t>
        </r>
      </text>
    </comment>
    <comment ref="AW24" authorId="0" shapeId="0">
      <text>
        <r>
          <rPr>
            <b/>
            <sz val="9"/>
            <color indexed="81"/>
            <rFont val="Tahoma"/>
            <family val="2"/>
          </rPr>
          <t>Fendy Tio:</t>
        </r>
        <r>
          <rPr>
            <sz val="9"/>
            <color indexed="81"/>
            <rFont val="Tahoma"/>
            <family val="2"/>
          </rPr>
          <t xml:space="preserve">
Numeric Only</t>
        </r>
      </text>
    </comment>
    <comment ref="AX24" authorId="0" shapeId="0">
      <text>
        <r>
          <rPr>
            <b/>
            <sz val="9"/>
            <color indexed="81"/>
            <rFont val="Tahoma"/>
            <family val="2"/>
          </rPr>
          <t>Fendy Tio:</t>
        </r>
        <r>
          <rPr>
            <sz val="9"/>
            <color indexed="81"/>
            <rFont val="Tahoma"/>
            <family val="2"/>
          </rPr>
          <t xml:space="preserve">
Numeric Only</t>
        </r>
      </text>
    </comment>
    <comment ref="AY24" authorId="0" shapeId="0">
      <text>
        <r>
          <rPr>
            <b/>
            <sz val="9"/>
            <color indexed="81"/>
            <rFont val="Tahoma"/>
            <family val="2"/>
          </rPr>
          <t>Fendy Tio:</t>
        </r>
        <r>
          <rPr>
            <sz val="9"/>
            <color indexed="81"/>
            <rFont val="Tahoma"/>
            <family val="2"/>
          </rPr>
          <t xml:space="preserve">
Numeric Only</t>
        </r>
      </text>
    </comment>
    <comment ref="AZ24" authorId="0" shapeId="0">
      <text>
        <r>
          <rPr>
            <b/>
            <sz val="9"/>
            <color indexed="81"/>
            <rFont val="Tahoma"/>
            <family val="2"/>
          </rPr>
          <t>Fendy Tio:</t>
        </r>
        <r>
          <rPr>
            <sz val="9"/>
            <color indexed="81"/>
            <rFont val="Tahoma"/>
            <family val="2"/>
          </rPr>
          <t xml:space="preserve">
Numeric Only</t>
        </r>
      </text>
    </comment>
    <comment ref="BA24" authorId="0" shapeId="0">
      <text>
        <r>
          <rPr>
            <b/>
            <sz val="9"/>
            <color indexed="81"/>
            <rFont val="Tahoma"/>
            <family val="2"/>
          </rPr>
          <t>Fendy Tio:</t>
        </r>
        <r>
          <rPr>
            <sz val="9"/>
            <color indexed="81"/>
            <rFont val="Tahoma"/>
            <family val="2"/>
          </rPr>
          <t xml:space="preserve">
Numeric Only</t>
        </r>
      </text>
    </comment>
    <comment ref="BB24" authorId="0" shapeId="0">
      <text>
        <r>
          <rPr>
            <b/>
            <sz val="9"/>
            <color indexed="81"/>
            <rFont val="Tahoma"/>
            <family val="2"/>
          </rPr>
          <t>Fendy Tio:</t>
        </r>
        <r>
          <rPr>
            <sz val="9"/>
            <color indexed="81"/>
            <rFont val="Tahoma"/>
            <family val="2"/>
          </rPr>
          <t xml:space="preserve">
Numeric Only</t>
        </r>
      </text>
    </comment>
    <comment ref="BC24" authorId="0" shapeId="0">
      <text>
        <r>
          <rPr>
            <b/>
            <sz val="9"/>
            <color indexed="81"/>
            <rFont val="Tahoma"/>
            <family val="2"/>
          </rPr>
          <t>Fendy Tio:</t>
        </r>
        <r>
          <rPr>
            <sz val="9"/>
            <color indexed="81"/>
            <rFont val="Tahoma"/>
            <family val="2"/>
          </rPr>
          <t xml:space="preserve">
Numeric Only</t>
        </r>
      </text>
    </comment>
    <comment ref="BD24" authorId="0" shapeId="0">
      <text>
        <r>
          <rPr>
            <b/>
            <sz val="9"/>
            <color indexed="81"/>
            <rFont val="Tahoma"/>
            <family val="2"/>
          </rPr>
          <t>Fendy Tio:</t>
        </r>
        <r>
          <rPr>
            <sz val="9"/>
            <color indexed="81"/>
            <rFont val="Tahoma"/>
            <family val="2"/>
          </rPr>
          <t xml:space="preserve">
Numeric Only</t>
        </r>
      </text>
    </comment>
    <comment ref="BE24" authorId="0" shapeId="0">
      <text>
        <r>
          <rPr>
            <b/>
            <sz val="9"/>
            <color indexed="81"/>
            <rFont val="Tahoma"/>
            <family val="2"/>
          </rPr>
          <t>Fendy Tio:</t>
        </r>
        <r>
          <rPr>
            <sz val="9"/>
            <color indexed="81"/>
            <rFont val="Tahoma"/>
            <family val="2"/>
          </rPr>
          <t xml:space="preserve">
Numeric Only</t>
        </r>
      </text>
    </comment>
    <comment ref="BF24" authorId="0" shapeId="0">
      <text>
        <r>
          <rPr>
            <b/>
            <sz val="9"/>
            <color indexed="81"/>
            <rFont val="Tahoma"/>
            <family val="2"/>
          </rPr>
          <t>Fendy Tio:</t>
        </r>
        <r>
          <rPr>
            <sz val="9"/>
            <color indexed="81"/>
            <rFont val="Tahoma"/>
            <family val="2"/>
          </rPr>
          <t xml:space="preserve">
Numeric Only</t>
        </r>
      </text>
    </comment>
    <comment ref="BG24" authorId="0" shapeId="0">
      <text>
        <r>
          <rPr>
            <b/>
            <sz val="9"/>
            <color indexed="81"/>
            <rFont val="Tahoma"/>
            <family val="2"/>
          </rPr>
          <t>Fendy Tio:</t>
        </r>
        <r>
          <rPr>
            <sz val="9"/>
            <color indexed="81"/>
            <rFont val="Tahoma"/>
            <family val="2"/>
          </rPr>
          <t xml:space="preserve">
Numeric Only</t>
        </r>
      </text>
    </comment>
    <comment ref="BH24" authorId="0" shapeId="0">
      <text>
        <r>
          <rPr>
            <b/>
            <sz val="9"/>
            <color indexed="81"/>
            <rFont val="Tahoma"/>
            <family val="2"/>
          </rPr>
          <t>Fendy Tio:</t>
        </r>
        <r>
          <rPr>
            <sz val="9"/>
            <color indexed="81"/>
            <rFont val="Tahoma"/>
            <family val="2"/>
          </rPr>
          <t xml:space="preserve">
Numeric Only</t>
        </r>
      </text>
    </comment>
    <comment ref="BI24" authorId="0" shapeId="0">
      <text>
        <r>
          <rPr>
            <b/>
            <sz val="9"/>
            <color indexed="81"/>
            <rFont val="Tahoma"/>
            <family val="2"/>
          </rPr>
          <t>Fendy Tio:</t>
        </r>
        <r>
          <rPr>
            <sz val="9"/>
            <color indexed="81"/>
            <rFont val="Tahoma"/>
            <family val="2"/>
          </rPr>
          <t xml:space="preserve">
Numeric Only</t>
        </r>
      </text>
    </comment>
    <comment ref="BJ24" authorId="0" shapeId="0">
      <text>
        <r>
          <rPr>
            <b/>
            <sz val="9"/>
            <color indexed="81"/>
            <rFont val="Tahoma"/>
            <family val="2"/>
          </rPr>
          <t>Fendy Tio:</t>
        </r>
        <r>
          <rPr>
            <sz val="9"/>
            <color indexed="81"/>
            <rFont val="Tahoma"/>
            <family val="2"/>
          </rPr>
          <t xml:space="preserve">
Numeric Only</t>
        </r>
      </text>
    </comment>
    <comment ref="BK24" authorId="0" shapeId="0">
      <text>
        <r>
          <rPr>
            <b/>
            <sz val="9"/>
            <color indexed="81"/>
            <rFont val="Tahoma"/>
            <family val="2"/>
          </rPr>
          <t>Fendy Tio:</t>
        </r>
        <r>
          <rPr>
            <sz val="9"/>
            <color indexed="81"/>
            <rFont val="Tahoma"/>
            <family val="2"/>
          </rPr>
          <t xml:space="preserve">
Numeric Only</t>
        </r>
      </text>
    </comment>
    <comment ref="BL24" authorId="0" shapeId="0">
      <text>
        <r>
          <rPr>
            <b/>
            <sz val="9"/>
            <color indexed="81"/>
            <rFont val="Tahoma"/>
            <family val="2"/>
          </rPr>
          <t>Fendy Tio:</t>
        </r>
        <r>
          <rPr>
            <sz val="9"/>
            <color indexed="81"/>
            <rFont val="Tahoma"/>
            <family val="2"/>
          </rPr>
          <t xml:space="preserve">
Numeric Only</t>
        </r>
      </text>
    </comment>
    <comment ref="BM24" authorId="0" shapeId="0">
      <text>
        <r>
          <rPr>
            <b/>
            <sz val="9"/>
            <color indexed="81"/>
            <rFont val="Tahoma"/>
            <family val="2"/>
          </rPr>
          <t>Fendy Tio:</t>
        </r>
        <r>
          <rPr>
            <sz val="9"/>
            <color indexed="81"/>
            <rFont val="Tahoma"/>
            <family val="2"/>
          </rPr>
          <t xml:space="preserve">
Numeric Only</t>
        </r>
      </text>
    </comment>
    <comment ref="BN24" authorId="0" shapeId="0">
      <text>
        <r>
          <rPr>
            <b/>
            <sz val="9"/>
            <color indexed="81"/>
            <rFont val="Tahoma"/>
            <family val="2"/>
          </rPr>
          <t>Fendy Tio:</t>
        </r>
        <r>
          <rPr>
            <sz val="9"/>
            <color indexed="81"/>
            <rFont val="Tahoma"/>
            <family val="2"/>
          </rPr>
          <t xml:space="preserve">
Numeric Only</t>
        </r>
      </text>
    </comment>
    <comment ref="BO24" authorId="0" shapeId="0">
      <text>
        <r>
          <rPr>
            <b/>
            <sz val="9"/>
            <color indexed="81"/>
            <rFont val="Tahoma"/>
            <family val="2"/>
          </rPr>
          <t>Fendy Tio:</t>
        </r>
        <r>
          <rPr>
            <sz val="9"/>
            <color indexed="81"/>
            <rFont val="Tahoma"/>
            <family val="2"/>
          </rPr>
          <t xml:space="preserve">
Numeric Only</t>
        </r>
      </text>
    </comment>
    <comment ref="BP24" authorId="0" shapeId="0">
      <text>
        <r>
          <rPr>
            <b/>
            <sz val="9"/>
            <color indexed="81"/>
            <rFont val="Tahoma"/>
            <family val="2"/>
          </rPr>
          <t>Fendy Tio:</t>
        </r>
        <r>
          <rPr>
            <sz val="9"/>
            <color indexed="81"/>
            <rFont val="Tahoma"/>
            <family val="2"/>
          </rPr>
          <t xml:space="preserve">
Numeric Only</t>
        </r>
      </text>
    </comment>
    <comment ref="BQ24" authorId="0" shapeId="0">
      <text>
        <r>
          <rPr>
            <b/>
            <sz val="9"/>
            <color indexed="81"/>
            <rFont val="Tahoma"/>
            <family val="2"/>
          </rPr>
          <t>Fendy Tio:</t>
        </r>
        <r>
          <rPr>
            <sz val="9"/>
            <color indexed="81"/>
            <rFont val="Tahoma"/>
            <family val="2"/>
          </rPr>
          <t xml:space="preserve">
Numeric Only</t>
        </r>
      </text>
    </comment>
    <comment ref="BR24" authorId="0" shapeId="0">
      <text>
        <r>
          <rPr>
            <b/>
            <sz val="9"/>
            <color indexed="81"/>
            <rFont val="Tahoma"/>
            <family val="2"/>
          </rPr>
          <t>Fendy Tio:</t>
        </r>
        <r>
          <rPr>
            <sz val="9"/>
            <color indexed="81"/>
            <rFont val="Tahoma"/>
            <family val="2"/>
          </rPr>
          <t xml:space="preserve">
Numeric Only</t>
        </r>
      </text>
    </comment>
    <comment ref="BS24" authorId="0" shapeId="0">
      <text>
        <r>
          <rPr>
            <b/>
            <sz val="9"/>
            <color indexed="81"/>
            <rFont val="Tahoma"/>
            <family val="2"/>
          </rPr>
          <t>Fendy Tio:</t>
        </r>
        <r>
          <rPr>
            <sz val="9"/>
            <color indexed="81"/>
            <rFont val="Tahoma"/>
            <family val="2"/>
          </rPr>
          <t xml:space="preserve">
Numeric Only</t>
        </r>
      </text>
    </comment>
    <comment ref="BT24" authorId="0" shapeId="0">
      <text>
        <r>
          <rPr>
            <b/>
            <sz val="9"/>
            <color indexed="81"/>
            <rFont val="Tahoma"/>
            <family val="2"/>
          </rPr>
          <t>Fendy Tio:</t>
        </r>
        <r>
          <rPr>
            <sz val="9"/>
            <color indexed="81"/>
            <rFont val="Tahoma"/>
            <family val="2"/>
          </rPr>
          <t xml:space="preserve">
Numeric Only</t>
        </r>
      </text>
    </comment>
    <comment ref="BU24" authorId="0" shapeId="0">
      <text>
        <r>
          <rPr>
            <b/>
            <sz val="9"/>
            <color indexed="81"/>
            <rFont val="Tahoma"/>
            <family val="2"/>
          </rPr>
          <t>Fendy Tio:</t>
        </r>
        <r>
          <rPr>
            <sz val="9"/>
            <color indexed="81"/>
            <rFont val="Tahoma"/>
            <family val="2"/>
          </rPr>
          <t xml:space="preserve">
Numeric Only</t>
        </r>
      </text>
    </comment>
    <comment ref="BV24" authorId="0" shapeId="0">
      <text>
        <r>
          <rPr>
            <b/>
            <sz val="9"/>
            <color indexed="81"/>
            <rFont val="Tahoma"/>
            <family val="2"/>
          </rPr>
          <t>Fendy Tio:</t>
        </r>
        <r>
          <rPr>
            <sz val="9"/>
            <color indexed="81"/>
            <rFont val="Tahoma"/>
            <family val="2"/>
          </rPr>
          <t xml:space="preserve">
Numeric Only</t>
        </r>
      </text>
    </comment>
    <comment ref="BW24" authorId="0" shapeId="0">
      <text>
        <r>
          <rPr>
            <b/>
            <sz val="9"/>
            <color indexed="81"/>
            <rFont val="Tahoma"/>
            <family val="2"/>
          </rPr>
          <t>Fendy Tio:</t>
        </r>
        <r>
          <rPr>
            <sz val="9"/>
            <color indexed="81"/>
            <rFont val="Tahoma"/>
            <family val="2"/>
          </rPr>
          <t xml:space="preserve">
Numeric Only</t>
        </r>
      </text>
    </comment>
    <comment ref="BX24" authorId="0" shapeId="0">
      <text>
        <r>
          <rPr>
            <b/>
            <sz val="9"/>
            <color indexed="81"/>
            <rFont val="Tahoma"/>
            <family val="2"/>
          </rPr>
          <t>Fendy Tio:</t>
        </r>
        <r>
          <rPr>
            <sz val="9"/>
            <color indexed="81"/>
            <rFont val="Tahoma"/>
            <family val="2"/>
          </rPr>
          <t xml:space="preserve">
Numeric Only</t>
        </r>
      </text>
    </comment>
    <comment ref="BY24" authorId="0" shapeId="0">
      <text>
        <r>
          <rPr>
            <b/>
            <sz val="9"/>
            <color indexed="81"/>
            <rFont val="Tahoma"/>
            <family val="2"/>
          </rPr>
          <t>Fendy Tio:</t>
        </r>
        <r>
          <rPr>
            <sz val="9"/>
            <color indexed="81"/>
            <rFont val="Tahoma"/>
            <family val="2"/>
          </rPr>
          <t xml:space="preserve">
Numeric Only</t>
        </r>
      </text>
    </comment>
    <comment ref="BZ24" authorId="0" shapeId="0">
      <text>
        <r>
          <rPr>
            <b/>
            <sz val="9"/>
            <color indexed="81"/>
            <rFont val="Tahoma"/>
            <family val="2"/>
          </rPr>
          <t>Fendy Tio:</t>
        </r>
        <r>
          <rPr>
            <sz val="9"/>
            <color indexed="81"/>
            <rFont val="Tahoma"/>
            <family val="2"/>
          </rPr>
          <t xml:space="preserve">
Numeric Only</t>
        </r>
      </text>
    </comment>
    <comment ref="CA24" authorId="0" shapeId="0">
      <text>
        <r>
          <rPr>
            <b/>
            <sz val="9"/>
            <color indexed="81"/>
            <rFont val="Tahoma"/>
            <family val="2"/>
          </rPr>
          <t>Fendy Tio:</t>
        </r>
        <r>
          <rPr>
            <sz val="9"/>
            <color indexed="81"/>
            <rFont val="Tahoma"/>
            <family val="2"/>
          </rPr>
          <t xml:space="preserve">
Numeric Only</t>
        </r>
      </text>
    </comment>
    <comment ref="CB24" authorId="0" shapeId="0">
      <text>
        <r>
          <rPr>
            <b/>
            <sz val="9"/>
            <color indexed="81"/>
            <rFont val="Tahoma"/>
            <family val="2"/>
          </rPr>
          <t>Fendy Tio:</t>
        </r>
        <r>
          <rPr>
            <sz val="9"/>
            <color indexed="81"/>
            <rFont val="Tahoma"/>
            <family val="2"/>
          </rPr>
          <t xml:space="preserve">
Numeric Only</t>
        </r>
      </text>
    </comment>
    <comment ref="CC24" authorId="0" shapeId="0">
      <text>
        <r>
          <rPr>
            <b/>
            <sz val="9"/>
            <color indexed="81"/>
            <rFont val="Tahoma"/>
            <family val="2"/>
          </rPr>
          <t>Fendy Tio:</t>
        </r>
        <r>
          <rPr>
            <sz val="9"/>
            <color indexed="81"/>
            <rFont val="Tahoma"/>
            <family val="2"/>
          </rPr>
          <t xml:space="preserve">
Numeric Only</t>
        </r>
      </text>
    </comment>
    <comment ref="CD24" authorId="0" shapeId="0">
      <text>
        <r>
          <rPr>
            <b/>
            <sz val="9"/>
            <color indexed="81"/>
            <rFont val="Tahoma"/>
            <family val="2"/>
          </rPr>
          <t>Fendy Tio:</t>
        </r>
        <r>
          <rPr>
            <sz val="9"/>
            <color indexed="81"/>
            <rFont val="Tahoma"/>
            <family val="2"/>
          </rPr>
          <t xml:space="preserve">
Numeric Only</t>
        </r>
      </text>
    </comment>
    <comment ref="CE24" authorId="0" shapeId="0">
      <text>
        <r>
          <rPr>
            <b/>
            <sz val="9"/>
            <color indexed="81"/>
            <rFont val="Tahoma"/>
            <family val="2"/>
          </rPr>
          <t>Fendy Tio:</t>
        </r>
        <r>
          <rPr>
            <sz val="9"/>
            <color indexed="81"/>
            <rFont val="Tahoma"/>
            <family val="2"/>
          </rPr>
          <t xml:space="preserve">
Numeric Only</t>
        </r>
      </text>
    </comment>
    <comment ref="CF24" authorId="0" shapeId="0">
      <text>
        <r>
          <rPr>
            <b/>
            <sz val="9"/>
            <color indexed="81"/>
            <rFont val="Tahoma"/>
            <family val="2"/>
          </rPr>
          <t>Fendy Tio:</t>
        </r>
        <r>
          <rPr>
            <sz val="9"/>
            <color indexed="81"/>
            <rFont val="Tahoma"/>
            <family val="2"/>
          </rPr>
          <t xml:space="preserve">
Numeric Only</t>
        </r>
      </text>
    </comment>
    <comment ref="CG24" authorId="0" shapeId="0">
      <text>
        <r>
          <rPr>
            <b/>
            <sz val="9"/>
            <color indexed="81"/>
            <rFont val="Tahoma"/>
            <family val="2"/>
          </rPr>
          <t>Fendy Tio:</t>
        </r>
        <r>
          <rPr>
            <sz val="9"/>
            <color indexed="81"/>
            <rFont val="Tahoma"/>
            <family val="2"/>
          </rPr>
          <t xml:space="preserve">
Numeric Only</t>
        </r>
      </text>
    </comment>
    <comment ref="CH24" authorId="0" shapeId="0">
      <text>
        <r>
          <rPr>
            <b/>
            <sz val="9"/>
            <color indexed="81"/>
            <rFont val="Tahoma"/>
            <family val="2"/>
          </rPr>
          <t>Fendy Tio:</t>
        </r>
        <r>
          <rPr>
            <sz val="9"/>
            <color indexed="81"/>
            <rFont val="Tahoma"/>
            <family val="2"/>
          </rPr>
          <t xml:space="preserve">
Numeric Only</t>
        </r>
      </text>
    </comment>
    <comment ref="CI24" authorId="0" shapeId="0">
      <text>
        <r>
          <rPr>
            <b/>
            <sz val="9"/>
            <color indexed="81"/>
            <rFont val="Tahoma"/>
            <family val="2"/>
          </rPr>
          <t>Fendy Tio:</t>
        </r>
        <r>
          <rPr>
            <sz val="9"/>
            <color indexed="81"/>
            <rFont val="Tahoma"/>
            <family val="2"/>
          </rPr>
          <t xml:space="preserve">
Numeric Only</t>
        </r>
      </text>
    </comment>
    <comment ref="CJ24" authorId="0" shapeId="0">
      <text>
        <r>
          <rPr>
            <b/>
            <sz val="9"/>
            <color indexed="81"/>
            <rFont val="Tahoma"/>
            <family val="2"/>
          </rPr>
          <t>Fendy Tio:</t>
        </r>
        <r>
          <rPr>
            <sz val="9"/>
            <color indexed="81"/>
            <rFont val="Tahoma"/>
            <family val="2"/>
          </rPr>
          <t xml:space="preserve">
Numeric Only</t>
        </r>
      </text>
    </comment>
    <comment ref="CK24" authorId="0" shapeId="0">
      <text>
        <r>
          <rPr>
            <b/>
            <sz val="9"/>
            <color indexed="81"/>
            <rFont val="Tahoma"/>
            <family val="2"/>
          </rPr>
          <t>Fendy Tio:</t>
        </r>
        <r>
          <rPr>
            <sz val="9"/>
            <color indexed="81"/>
            <rFont val="Tahoma"/>
            <family val="2"/>
          </rPr>
          <t xml:space="preserve">
Numeric Only</t>
        </r>
      </text>
    </comment>
    <comment ref="CL24" authorId="0" shapeId="0">
      <text>
        <r>
          <rPr>
            <b/>
            <sz val="9"/>
            <color indexed="81"/>
            <rFont val="Tahoma"/>
            <family val="2"/>
          </rPr>
          <t>Fendy Tio:</t>
        </r>
        <r>
          <rPr>
            <sz val="9"/>
            <color indexed="81"/>
            <rFont val="Tahoma"/>
            <family val="2"/>
          </rPr>
          <t xml:space="preserve">
Numeric Only</t>
        </r>
      </text>
    </comment>
    <comment ref="CM24" authorId="0" shapeId="0">
      <text>
        <r>
          <rPr>
            <b/>
            <sz val="9"/>
            <color indexed="81"/>
            <rFont val="Tahoma"/>
            <family val="2"/>
          </rPr>
          <t>Fendy Tio:</t>
        </r>
        <r>
          <rPr>
            <sz val="9"/>
            <color indexed="81"/>
            <rFont val="Tahoma"/>
            <family val="2"/>
          </rPr>
          <t xml:space="preserve">
Numeric Only</t>
        </r>
      </text>
    </comment>
    <comment ref="CN24" authorId="0" shapeId="0">
      <text>
        <r>
          <rPr>
            <b/>
            <sz val="9"/>
            <color indexed="81"/>
            <rFont val="Tahoma"/>
            <family val="2"/>
          </rPr>
          <t>Fendy Tio:</t>
        </r>
        <r>
          <rPr>
            <sz val="9"/>
            <color indexed="81"/>
            <rFont val="Tahoma"/>
            <family val="2"/>
          </rPr>
          <t xml:space="preserve">
Numeric Only</t>
        </r>
      </text>
    </comment>
    <comment ref="CO24" authorId="0" shapeId="0">
      <text>
        <r>
          <rPr>
            <b/>
            <sz val="9"/>
            <color indexed="81"/>
            <rFont val="Tahoma"/>
            <family val="2"/>
          </rPr>
          <t>Fendy Tio:</t>
        </r>
        <r>
          <rPr>
            <sz val="9"/>
            <color indexed="81"/>
            <rFont val="Tahoma"/>
            <family val="2"/>
          </rPr>
          <t xml:space="preserve">
Numeric Only</t>
        </r>
      </text>
    </comment>
    <comment ref="CP24" authorId="0" shapeId="0">
      <text>
        <r>
          <rPr>
            <b/>
            <sz val="9"/>
            <color indexed="81"/>
            <rFont val="Tahoma"/>
            <family val="2"/>
          </rPr>
          <t>Fendy Tio:</t>
        </r>
        <r>
          <rPr>
            <sz val="9"/>
            <color indexed="81"/>
            <rFont val="Tahoma"/>
            <family val="2"/>
          </rPr>
          <t xml:space="preserve">
Numeric Only</t>
        </r>
      </text>
    </comment>
    <comment ref="CQ24" authorId="0" shapeId="0">
      <text>
        <r>
          <rPr>
            <b/>
            <sz val="9"/>
            <color indexed="81"/>
            <rFont val="Tahoma"/>
            <family val="2"/>
          </rPr>
          <t>Fendy Tio:</t>
        </r>
        <r>
          <rPr>
            <sz val="9"/>
            <color indexed="81"/>
            <rFont val="Tahoma"/>
            <family val="2"/>
          </rPr>
          <t xml:space="preserve">
Numeric Only</t>
        </r>
      </text>
    </comment>
    <comment ref="CR24" authorId="0" shapeId="0">
      <text>
        <r>
          <rPr>
            <b/>
            <sz val="9"/>
            <color indexed="81"/>
            <rFont val="Tahoma"/>
            <family val="2"/>
          </rPr>
          <t>Fendy Tio:</t>
        </r>
        <r>
          <rPr>
            <sz val="9"/>
            <color indexed="81"/>
            <rFont val="Tahoma"/>
            <family val="2"/>
          </rPr>
          <t xml:space="preserve">
Numeric Only</t>
        </r>
      </text>
    </comment>
    <comment ref="CS24" authorId="0" shapeId="0">
      <text>
        <r>
          <rPr>
            <b/>
            <sz val="9"/>
            <color indexed="81"/>
            <rFont val="Tahoma"/>
            <family val="2"/>
          </rPr>
          <t>Fendy Tio:</t>
        </r>
        <r>
          <rPr>
            <sz val="9"/>
            <color indexed="81"/>
            <rFont val="Tahoma"/>
            <family val="2"/>
          </rPr>
          <t xml:space="preserve">
Numeric Only</t>
        </r>
      </text>
    </comment>
    <comment ref="CT24" authorId="0" shapeId="0">
      <text>
        <r>
          <rPr>
            <b/>
            <sz val="9"/>
            <color indexed="81"/>
            <rFont val="Tahoma"/>
            <family val="2"/>
          </rPr>
          <t>Fendy Tio:</t>
        </r>
        <r>
          <rPr>
            <sz val="9"/>
            <color indexed="81"/>
            <rFont val="Tahoma"/>
            <family val="2"/>
          </rPr>
          <t xml:space="preserve">
Numeric Only</t>
        </r>
      </text>
    </comment>
    <comment ref="CU24" authorId="0" shapeId="0">
      <text>
        <r>
          <rPr>
            <b/>
            <sz val="9"/>
            <color indexed="81"/>
            <rFont val="Tahoma"/>
            <family val="2"/>
          </rPr>
          <t>Fendy Tio:</t>
        </r>
        <r>
          <rPr>
            <sz val="9"/>
            <color indexed="81"/>
            <rFont val="Tahoma"/>
            <family val="2"/>
          </rPr>
          <t xml:space="preserve">
Numeric Only</t>
        </r>
      </text>
    </comment>
    <comment ref="CV24" authorId="0" shapeId="0">
      <text>
        <r>
          <rPr>
            <b/>
            <sz val="9"/>
            <color indexed="81"/>
            <rFont val="Tahoma"/>
            <family val="2"/>
          </rPr>
          <t>Fendy Tio:</t>
        </r>
        <r>
          <rPr>
            <sz val="9"/>
            <color indexed="81"/>
            <rFont val="Tahoma"/>
            <family val="2"/>
          </rPr>
          <t xml:space="preserve">
Numeric Only</t>
        </r>
      </text>
    </comment>
    <comment ref="CW24" authorId="0" shapeId="0">
      <text>
        <r>
          <rPr>
            <b/>
            <sz val="9"/>
            <color indexed="81"/>
            <rFont val="Tahoma"/>
            <family val="2"/>
          </rPr>
          <t>Fendy Tio:</t>
        </r>
        <r>
          <rPr>
            <sz val="9"/>
            <color indexed="81"/>
            <rFont val="Tahoma"/>
            <family val="2"/>
          </rPr>
          <t xml:space="preserve">
Numeric Only</t>
        </r>
      </text>
    </comment>
    <comment ref="A28" authorId="1" shapeId="0">
      <text>
        <r>
          <rPr>
            <b/>
            <sz val="9"/>
            <color indexed="81"/>
            <rFont val="Tahoma"/>
            <family val="2"/>
          </rPr>
          <t>Jeremy Andreas:</t>
        </r>
        <r>
          <rPr>
            <sz val="9"/>
            <color indexed="81"/>
            <rFont val="Tahoma"/>
            <family val="2"/>
          </rPr>
          <t xml:space="preserve">
Format MM/DD/YYYY</t>
        </r>
      </text>
    </comment>
    <comment ref="B30" authorId="0" shapeId="0">
      <text>
        <r>
          <rPr>
            <b/>
            <sz val="9"/>
            <color indexed="81"/>
            <rFont val="Tahoma"/>
            <family val="2"/>
          </rPr>
          <t>Fendy Tio:</t>
        </r>
        <r>
          <rPr>
            <sz val="9"/>
            <color indexed="81"/>
            <rFont val="Tahoma"/>
            <family val="2"/>
          </rPr>
          <t xml:space="preserve">
Numeric Only</t>
        </r>
      </text>
    </comment>
    <comment ref="C30" authorId="0" shapeId="0">
      <text>
        <r>
          <rPr>
            <b/>
            <sz val="9"/>
            <color indexed="81"/>
            <rFont val="Tahoma"/>
            <family val="2"/>
          </rPr>
          <t>Fendy Tio:</t>
        </r>
        <r>
          <rPr>
            <sz val="9"/>
            <color indexed="81"/>
            <rFont val="Tahoma"/>
            <family val="2"/>
          </rPr>
          <t xml:space="preserve">
Numeric Only</t>
        </r>
      </text>
    </comment>
    <comment ref="D30" authorId="0" shapeId="0">
      <text>
        <r>
          <rPr>
            <b/>
            <sz val="9"/>
            <color indexed="81"/>
            <rFont val="Tahoma"/>
            <family val="2"/>
          </rPr>
          <t>Fendy Tio:</t>
        </r>
        <r>
          <rPr>
            <sz val="9"/>
            <color indexed="81"/>
            <rFont val="Tahoma"/>
            <family val="2"/>
          </rPr>
          <t xml:space="preserve">
Numeric Only</t>
        </r>
      </text>
    </comment>
    <comment ref="E30" authorId="0" shapeId="0">
      <text>
        <r>
          <rPr>
            <b/>
            <sz val="9"/>
            <color indexed="81"/>
            <rFont val="Tahoma"/>
            <family val="2"/>
          </rPr>
          <t>Fendy Tio:</t>
        </r>
        <r>
          <rPr>
            <sz val="9"/>
            <color indexed="81"/>
            <rFont val="Tahoma"/>
            <family val="2"/>
          </rPr>
          <t xml:space="preserve">
Numeric Only</t>
        </r>
      </text>
    </comment>
    <comment ref="F30" authorId="0" shapeId="0">
      <text>
        <r>
          <rPr>
            <b/>
            <sz val="9"/>
            <color indexed="81"/>
            <rFont val="Tahoma"/>
            <family val="2"/>
          </rPr>
          <t>Fendy Tio:</t>
        </r>
        <r>
          <rPr>
            <sz val="9"/>
            <color indexed="81"/>
            <rFont val="Tahoma"/>
            <family val="2"/>
          </rPr>
          <t xml:space="preserve">
Numeric Only</t>
        </r>
      </text>
    </comment>
    <comment ref="G30" authorId="0" shapeId="0">
      <text>
        <r>
          <rPr>
            <b/>
            <sz val="9"/>
            <color indexed="81"/>
            <rFont val="Tahoma"/>
            <family val="2"/>
          </rPr>
          <t>Fendy Tio:</t>
        </r>
        <r>
          <rPr>
            <sz val="9"/>
            <color indexed="81"/>
            <rFont val="Tahoma"/>
            <family val="2"/>
          </rPr>
          <t xml:space="preserve">
Numeric Only</t>
        </r>
      </text>
    </comment>
    <comment ref="H30" authorId="0" shapeId="0">
      <text>
        <r>
          <rPr>
            <b/>
            <sz val="9"/>
            <color indexed="81"/>
            <rFont val="Tahoma"/>
            <family val="2"/>
          </rPr>
          <t>Fendy Tio:</t>
        </r>
        <r>
          <rPr>
            <sz val="9"/>
            <color indexed="81"/>
            <rFont val="Tahoma"/>
            <family val="2"/>
          </rPr>
          <t xml:space="preserve">
Numeric Only</t>
        </r>
      </text>
    </comment>
    <comment ref="I30" authorId="0" shapeId="0">
      <text>
        <r>
          <rPr>
            <b/>
            <sz val="9"/>
            <color indexed="81"/>
            <rFont val="Tahoma"/>
            <family val="2"/>
          </rPr>
          <t>Fendy Tio:</t>
        </r>
        <r>
          <rPr>
            <sz val="9"/>
            <color indexed="81"/>
            <rFont val="Tahoma"/>
            <family val="2"/>
          </rPr>
          <t xml:space="preserve">
Numeric Only</t>
        </r>
      </text>
    </comment>
    <comment ref="J30" authorId="0" shapeId="0">
      <text>
        <r>
          <rPr>
            <b/>
            <sz val="9"/>
            <color indexed="81"/>
            <rFont val="Tahoma"/>
            <family val="2"/>
          </rPr>
          <t>Fendy Tio:</t>
        </r>
        <r>
          <rPr>
            <sz val="9"/>
            <color indexed="81"/>
            <rFont val="Tahoma"/>
            <family val="2"/>
          </rPr>
          <t xml:space="preserve">
Numeric Only</t>
        </r>
      </text>
    </comment>
    <comment ref="K30" authorId="0" shapeId="0">
      <text>
        <r>
          <rPr>
            <b/>
            <sz val="9"/>
            <color indexed="81"/>
            <rFont val="Tahoma"/>
            <family val="2"/>
          </rPr>
          <t>Fendy Tio:</t>
        </r>
        <r>
          <rPr>
            <sz val="9"/>
            <color indexed="81"/>
            <rFont val="Tahoma"/>
            <family val="2"/>
          </rPr>
          <t xml:space="preserve">
Numeric Only</t>
        </r>
      </text>
    </comment>
    <comment ref="L30" authorId="0" shapeId="0">
      <text>
        <r>
          <rPr>
            <b/>
            <sz val="9"/>
            <color indexed="81"/>
            <rFont val="Tahoma"/>
            <family val="2"/>
          </rPr>
          <t>Fendy Tio:</t>
        </r>
        <r>
          <rPr>
            <sz val="9"/>
            <color indexed="81"/>
            <rFont val="Tahoma"/>
            <family val="2"/>
          </rPr>
          <t xml:space="preserve">
Numeric Only</t>
        </r>
      </text>
    </comment>
    <comment ref="M30" authorId="0" shapeId="0">
      <text>
        <r>
          <rPr>
            <b/>
            <sz val="9"/>
            <color indexed="81"/>
            <rFont val="Tahoma"/>
            <family val="2"/>
          </rPr>
          <t>Fendy Tio:</t>
        </r>
        <r>
          <rPr>
            <sz val="9"/>
            <color indexed="81"/>
            <rFont val="Tahoma"/>
            <family val="2"/>
          </rPr>
          <t xml:space="preserve">
Numeric Only</t>
        </r>
      </text>
    </comment>
    <comment ref="N30" authorId="0" shapeId="0">
      <text>
        <r>
          <rPr>
            <b/>
            <sz val="9"/>
            <color indexed="81"/>
            <rFont val="Tahoma"/>
            <family val="2"/>
          </rPr>
          <t>Fendy Tio:</t>
        </r>
        <r>
          <rPr>
            <sz val="9"/>
            <color indexed="81"/>
            <rFont val="Tahoma"/>
            <family val="2"/>
          </rPr>
          <t xml:space="preserve">
Numeric Only</t>
        </r>
      </text>
    </comment>
    <comment ref="O30" authorId="0" shapeId="0">
      <text>
        <r>
          <rPr>
            <b/>
            <sz val="9"/>
            <color indexed="81"/>
            <rFont val="Tahoma"/>
            <family val="2"/>
          </rPr>
          <t>Fendy Tio:</t>
        </r>
        <r>
          <rPr>
            <sz val="9"/>
            <color indexed="81"/>
            <rFont val="Tahoma"/>
            <family val="2"/>
          </rPr>
          <t xml:space="preserve">
Numeric Only</t>
        </r>
      </text>
    </comment>
    <comment ref="P30" authorId="0" shapeId="0">
      <text>
        <r>
          <rPr>
            <b/>
            <sz val="9"/>
            <color indexed="81"/>
            <rFont val="Tahoma"/>
            <family val="2"/>
          </rPr>
          <t>Fendy Tio:</t>
        </r>
        <r>
          <rPr>
            <sz val="9"/>
            <color indexed="81"/>
            <rFont val="Tahoma"/>
            <family val="2"/>
          </rPr>
          <t xml:space="preserve">
Numeric Only</t>
        </r>
      </text>
    </comment>
    <comment ref="Q30" authorId="0" shapeId="0">
      <text>
        <r>
          <rPr>
            <b/>
            <sz val="9"/>
            <color indexed="81"/>
            <rFont val="Tahoma"/>
            <family val="2"/>
          </rPr>
          <t>Fendy Tio:</t>
        </r>
        <r>
          <rPr>
            <sz val="9"/>
            <color indexed="81"/>
            <rFont val="Tahoma"/>
            <family val="2"/>
          </rPr>
          <t xml:space="preserve">
Numeric Only</t>
        </r>
      </text>
    </comment>
    <comment ref="R30" authorId="0" shapeId="0">
      <text>
        <r>
          <rPr>
            <b/>
            <sz val="9"/>
            <color indexed="81"/>
            <rFont val="Tahoma"/>
            <family val="2"/>
          </rPr>
          <t>Fendy Tio:</t>
        </r>
        <r>
          <rPr>
            <sz val="9"/>
            <color indexed="81"/>
            <rFont val="Tahoma"/>
            <family val="2"/>
          </rPr>
          <t xml:space="preserve">
Numeric Only</t>
        </r>
      </text>
    </comment>
    <comment ref="S30" authorId="0" shapeId="0">
      <text>
        <r>
          <rPr>
            <b/>
            <sz val="9"/>
            <color indexed="81"/>
            <rFont val="Tahoma"/>
            <family val="2"/>
          </rPr>
          <t>Fendy Tio:</t>
        </r>
        <r>
          <rPr>
            <sz val="9"/>
            <color indexed="81"/>
            <rFont val="Tahoma"/>
            <family val="2"/>
          </rPr>
          <t xml:space="preserve">
Numeric Only</t>
        </r>
      </text>
    </comment>
    <comment ref="T30" authorId="0" shapeId="0">
      <text>
        <r>
          <rPr>
            <b/>
            <sz val="9"/>
            <color indexed="81"/>
            <rFont val="Tahoma"/>
            <family val="2"/>
          </rPr>
          <t>Fendy Tio:</t>
        </r>
        <r>
          <rPr>
            <sz val="9"/>
            <color indexed="81"/>
            <rFont val="Tahoma"/>
            <family val="2"/>
          </rPr>
          <t xml:space="preserve">
Numeric Only</t>
        </r>
      </text>
    </comment>
    <comment ref="U30" authorId="0" shapeId="0">
      <text>
        <r>
          <rPr>
            <b/>
            <sz val="9"/>
            <color indexed="81"/>
            <rFont val="Tahoma"/>
            <family val="2"/>
          </rPr>
          <t>Fendy Tio:</t>
        </r>
        <r>
          <rPr>
            <sz val="9"/>
            <color indexed="81"/>
            <rFont val="Tahoma"/>
            <family val="2"/>
          </rPr>
          <t xml:space="preserve">
Numeric Only</t>
        </r>
      </text>
    </comment>
    <comment ref="V30" authorId="0" shapeId="0">
      <text>
        <r>
          <rPr>
            <b/>
            <sz val="9"/>
            <color indexed="81"/>
            <rFont val="Tahoma"/>
            <family val="2"/>
          </rPr>
          <t>Fendy Tio:</t>
        </r>
        <r>
          <rPr>
            <sz val="9"/>
            <color indexed="81"/>
            <rFont val="Tahoma"/>
            <family val="2"/>
          </rPr>
          <t xml:space="preserve">
Numeric Only</t>
        </r>
      </text>
    </comment>
    <comment ref="W30" authorId="0" shapeId="0">
      <text>
        <r>
          <rPr>
            <b/>
            <sz val="9"/>
            <color indexed="81"/>
            <rFont val="Tahoma"/>
            <family val="2"/>
          </rPr>
          <t>Fendy Tio:</t>
        </r>
        <r>
          <rPr>
            <sz val="9"/>
            <color indexed="81"/>
            <rFont val="Tahoma"/>
            <family val="2"/>
          </rPr>
          <t xml:space="preserve">
Numeric Only</t>
        </r>
      </text>
    </comment>
    <comment ref="X30" authorId="0" shapeId="0">
      <text>
        <r>
          <rPr>
            <b/>
            <sz val="9"/>
            <color indexed="81"/>
            <rFont val="Tahoma"/>
            <family val="2"/>
          </rPr>
          <t>Fendy Tio:</t>
        </r>
        <r>
          <rPr>
            <sz val="9"/>
            <color indexed="81"/>
            <rFont val="Tahoma"/>
            <family val="2"/>
          </rPr>
          <t xml:space="preserve">
Numeric Only</t>
        </r>
      </text>
    </comment>
    <comment ref="Y30" authorId="0" shapeId="0">
      <text>
        <r>
          <rPr>
            <b/>
            <sz val="9"/>
            <color indexed="81"/>
            <rFont val="Tahoma"/>
            <family val="2"/>
          </rPr>
          <t>Fendy Tio:</t>
        </r>
        <r>
          <rPr>
            <sz val="9"/>
            <color indexed="81"/>
            <rFont val="Tahoma"/>
            <family val="2"/>
          </rPr>
          <t xml:space="preserve">
Numeric Only</t>
        </r>
      </text>
    </comment>
    <comment ref="Z30" authorId="0" shapeId="0">
      <text>
        <r>
          <rPr>
            <b/>
            <sz val="9"/>
            <color indexed="81"/>
            <rFont val="Tahoma"/>
            <family val="2"/>
          </rPr>
          <t>Fendy Tio:</t>
        </r>
        <r>
          <rPr>
            <sz val="9"/>
            <color indexed="81"/>
            <rFont val="Tahoma"/>
            <family val="2"/>
          </rPr>
          <t xml:space="preserve">
Numeric Only</t>
        </r>
      </text>
    </comment>
    <comment ref="AA30" authorId="0" shapeId="0">
      <text>
        <r>
          <rPr>
            <b/>
            <sz val="9"/>
            <color indexed="81"/>
            <rFont val="Tahoma"/>
            <family val="2"/>
          </rPr>
          <t>Fendy Tio:</t>
        </r>
        <r>
          <rPr>
            <sz val="9"/>
            <color indexed="81"/>
            <rFont val="Tahoma"/>
            <family val="2"/>
          </rPr>
          <t xml:space="preserve">
Numeric Only</t>
        </r>
      </text>
    </comment>
    <comment ref="AB30" authorId="0" shapeId="0">
      <text>
        <r>
          <rPr>
            <b/>
            <sz val="9"/>
            <color indexed="81"/>
            <rFont val="Tahoma"/>
            <family val="2"/>
          </rPr>
          <t>Fendy Tio:</t>
        </r>
        <r>
          <rPr>
            <sz val="9"/>
            <color indexed="81"/>
            <rFont val="Tahoma"/>
            <family val="2"/>
          </rPr>
          <t xml:space="preserve">
Numeric Only</t>
        </r>
      </text>
    </comment>
    <comment ref="AC30" authorId="0" shapeId="0">
      <text>
        <r>
          <rPr>
            <b/>
            <sz val="9"/>
            <color indexed="81"/>
            <rFont val="Tahoma"/>
            <family val="2"/>
          </rPr>
          <t>Fendy Tio:</t>
        </r>
        <r>
          <rPr>
            <sz val="9"/>
            <color indexed="81"/>
            <rFont val="Tahoma"/>
            <family val="2"/>
          </rPr>
          <t xml:space="preserve">
Numeric Only</t>
        </r>
      </text>
    </comment>
    <comment ref="AD30" authorId="0" shapeId="0">
      <text>
        <r>
          <rPr>
            <b/>
            <sz val="9"/>
            <color indexed="81"/>
            <rFont val="Tahoma"/>
            <family val="2"/>
          </rPr>
          <t>Fendy Tio:</t>
        </r>
        <r>
          <rPr>
            <sz val="9"/>
            <color indexed="81"/>
            <rFont val="Tahoma"/>
            <family val="2"/>
          </rPr>
          <t xml:space="preserve">
Numeric Only</t>
        </r>
      </text>
    </comment>
    <comment ref="AE30" authorId="0" shapeId="0">
      <text>
        <r>
          <rPr>
            <b/>
            <sz val="9"/>
            <color indexed="81"/>
            <rFont val="Tahoma"/>
            <family val="2"/>
          </rPr>
          <t>Fendy Tio:</t>
        </r>
        <r>
          <rPr>
            <sz val="9"/>
            <color indexed="81"/>
            <rFont val="Tahoma"/>
            <family val="2"/>
          </rPr>
          <t xml:space="preserve">
Numeric Only</t>
        </r>
      </text>
    </comment>
    <comment ref="AF30" authorId="0" shapeId="0">
      <text>
        <r>
          <rPr>
            <b/>
            <sz val="9"/>
            <color indexed="81"/>
            <rFont val="Tahoma"/>
            <family val="2"/>
          </rPr>
          <t>Fendy Tio:</t>
        </r>
        <r>
          <rPr>
            <sz val="9"/>
            <color indexed="81"/>
            <rFont val="Tahoma"/>
            <family val="2"/>
          </rPr>
          <t xml:space="preserve">
Numeric Only</t>
        </r>
      </text>
    </comment>
    <comment ref="AG30" authorId="0" shapeId="0">
      <text>
        <r>
          <rPr>
            <b/>
            <sz val="9"/>
            <color indexed="81"/>
            <rFont val="Tahoma"/>
            <family val="2"/>
          </rPr>
          <t>Fendy Tio:</t>
        </r>
        <r>
          <rPr>
            <sz val="9"/>
            <color indexed="81"/>
            <rFont val="Tahoma"/>
            <family val="2"/>
          </rPr>
          <t xml:space="preserve">
Numeric Only</t>
        </r>
      </text>
    </comment>
    <comment ref="AH30" authorId="0" shapeId="0">
      <text>
        <r>
          <rPr>
            <b/>
            <sz val="9"/>
            <color indexed="81"/>
            <rFont val="Tahoma"/>
            <family val="2"/>
          </rPr>
          <t>Fendy Tio:</t>
        </r>
        <r>
          <rPr>
            <sz val="9"/>
            <color indexed="81"/>
            <rFont val="Tahoma"/>
            <family val="2"/>
          </rPr>
          <t xml:space="preserve">
Numeric Only</t>
        </r>
      </text>
    </comment>
    <comment ref="AI30" authorId="0" shapeId="0">
      <text>
        <r>
          <rPr>
            <b/>
            <sz val="9"/>
            <color indexed="81"/>
            <rFont val="Tahoma"/>
            <family val="2"/>
          </rPr>
          <t>Fendy Tio:</t>
        </r>
        <r>
          <rPr>
            <sz val="9"/>
            <color indexed="81"/>
            <rFont val="Tahoma"/>
            <family val="2"/>
          </rPr>
          <t xml:space="preserve">
Numeric Only</t>
        </r>
      </text>
    </comment>
    <comment ref="AJ30" authorId="0" shapeId="0">
      <text>
        <r>
          <rPr>
            <b/>
            <sz val="9"/>
            <color indexed="81"/>
            <rFont val="Tahoma"/>
            <family val="2"/>
          </rPr>
          <t>Fendy Tio:</t>
        </r>
        <r>
          <rPr>
            <sz val="9"/>
            <color indexed="81"/>
            <rFont val="Tahoma"/>
            <family val="2"/>
          </rPr>
          <t xml:space="preserve">
Numeric Only</t>
        </r>
      </text>
    </comment>
    <comment ref="AK30" authorId="0" shapeId="0">
      <text>
        <r>
          <rPr>
            <b/>
            <sz val="9"/>
            <color indexed="81"/>
            <rFont val="Tahoma"/>
            <family val="2"/>
          </rPr>
          <t>Fendy Tio:</t>
        </r>
        <r>
          <rPr>
            <sz val="9"/>
            <color indexed="81"/>
            <rFont val="Tahoma"/>
            <family val="2"/>
          </rPr>
          <t xml:space="preserve">
Numeric Only</t>
        </r>
      </text>
    </comment>
    <comment ref="AL30" authorId="0" shapeId="0">
      <text>
        <r>
          <rPr>
            <b/>
            <sz val="9"/>
            <color indexed="81"/>
            <rFont val="Tahoma"/>
            <family val="2"/>
          </rPr>
          <t>Fendy Tio:</t>
        </r>
        <r>
          <rPr>
            <sz val="9"/>
            <color indexed="81"/>
            <rFont val="Tahoma"/>
            <family val="2"/>
          </rPr>
          <t xml:space="preserve">
Numeric Only</t>
        </r>
      </text>
    </comment>
    <comment ref="AM30" authorId="0" shapeId="0">
      <text>
        <r>
          <rPr>
            <b/>
            <sz val="9"/>
            <color indexed="81"/>
            <rFont val="Tahoma"/>
            <family val="2"/>
          </rPr>
          <t>Fendy Tio:</t>
        </r>
        <r>
          <rPr>
            <sz val="9"/>
            <color indexed="81"/>
            <rFont val="Tahoma"/>
            <family val="2"/>
          </rPr>
          <t xml:space="preserve">
Numeric Only</t>
        </r>
      </text>
    </comment>
    <comment ref="AN30" authorId="0" shapeId="0">
      <text>
        <r>
          <rPr>
            <b/>
            <sz val="9"/>
            <color indexed="81"/>
            <rFont val="Tahoma"/>
            <family val="2"/>
          </rPr>
          <t>Fendy Tio:</t>
        </r>
        <r>
          <rPr>
            <sz val="9"/>
            <color indexed="81"/>
            <rFont val="Tahoma"/>
            <family val="2"/>
          </rPr>
          <t xml:space="preserve">
Numeric Only</t>
        </r>
      </text>
    </comment>
    <comment ref="AO30" authorId="0" shapeId="0">
      <text>
        <r>
          <rPr>
            <b/>
            <sz val="9"/>
            <color indexed="81"/>
            <rFont val="Tahoma"/>
            <family val="2"/>
          </rPr>
          <t>Fendy Tio:</t>
        </r>
        <r>
          <rPr>
            <sz val="9"/>
            <color indexed="81"/>
            <rFont val="Tahoma"/>
            <family val="2"/>
          </rPr>
          <t xml:space="preserve">
Numeric Only</t>
        </r>
      </text>
    </comment>
    <comment ref="AP30" authorId="0" shapeId="0">
      <text>
        <r>
          <rPr>
            <b/>
            <sz val="9"/>
            <color indexed="81"/>
            <rFont val="Tahoma"/>
            <family val="2"/>
          </rPr>
          <t>Fendy Tio:</t>
        </r>
        <r>
          <rPr>
            <sz val="9"/>
            <color indexed="81"/>
            <rFont val="Tahoma"/>
            <family val="2"/>
          </rPr>
          <t xml:space="preserve">
Numeric Only</t>
        </r>
      </text>
    </comment>
    <comment ref="AQ30" authorId="0" shapeId="0">
      <text>
        <r>
          <rPr>
            <b/>
            <sz val="9"/>
            <color indexed="81"/>
            <rFont val="Tahoma"/>
            <family val="2"/>
          </rPr>
          <t>Fendy Tio:</t>
        </r>
        <r>
          <rPr>
            <sz val="9"/>
            <color indexed="81"/>
            <rFont val="Tahoma"/>
            <family val="2"/>
          </rPr>
          <t xml:space="preserve">
Numeric Only</t>
        </r>
      </text>
    </comment>
    <comment ref="AR30" authorId="0" shapeId="0">
      <text>
        <r>
          <rPr>
            <b/>
            <sz val="9"/>
            <color indexed="81"/>
            <rFont val="Tahoma"/>
            <family val="2"/>
          </rPr>
          <t>Fendy Tio:</t>
        </r>
        <r>
          <rPr>
            <sz val="9"/>
            <color indexed="81"/>
            <rFont val="Tahoma"/>
            <family val="2"/>
          </rPr>
          <t xml:space="preserve">
Numeric Only</t>
        </r>
      </text>
    </comment>
    <comment ref="AS30" authorId="0" shapeId="0">
      <text>
        <r>
          <rPr>
            <b/>
            <sz val="9"/>
            <color indexed="81"/>
            <rFont val="Tahoma"/>
            <family val="2"/>
          </rPr>
          <t>Fendy Tio:</t>
        </r>
        <r>
          <rPr>
            <sz val="9"/>
            <color indexed="81"/>
            <rFont val="Tahoma"/>
            <family val="2"/>
          </rPr>
          <t xml:space="preserve">
Numeric Only</t>
        </r>
      </text>
    </comment>
    <comment ref="AT30" authorId="0" shapeId="0">
      <text>
        <r>
          <rPr>
            <b/>
            <sz val="9"/>
            <color indexed="81"/>
            <rFont val="Tahoma"/>
            <family val="2"/>
          </rPr>
          <t>Fendy Tio:</t>
        </r>
        <r>
          <rPr>
            <sz val="9"/>
            <color indexed="81"/>
            <rFont val="Tahoma"/>
            <family val="2"/>
          </rPr>
          <t xml:space="preserve">
Numeric Only</t>
        </r>
      </text>
    </comment>
    <comment ref="AU30" authorId="0" shapeId="0">
      <text>
        <r>
          <rPr>
            <b/>
            <sz val="9"/>
            <color indexed="81"/>
            <rFont val="Tahoma"/>
            <family val="2"/>
          </rPr>
          <t>Fendy Tio:</t>
        </r>
        <r>
          <rPr>
            <sz val="9"/>
            <color indexed="81"/>
            <rFont val="Tahoma"/>
            <family val="2"/>
          </rPr>
          <t xml:space="preserve">
Numeric Only</t>
        </r>
      </text>
    </comment>
    <comment ref="AV30" authorId="0" shapeId="0">
      <text>
        <r>
          <rPr>
            <b/>
            <sz val="9"/>
            <color indexed="81"/>
            <rFont val="Tahoma"/>
            <family val="2"/>
          </rPr>
          <t>Fendy Tio:</t>
        </r>
        <r>
          <rPr>
            <sz val="9"/>
            <color indexed="81"/>
            <rFont val="Tahoma"/>
            <family val="2"/>
          </rPr>
          <t xml:space="preserve">
Numeric Only</t>
        </r>
      </text>
    </comment>
    <comment ref="AW30" authorId="0" shapeId="0">
      <text>
        <r>
          <rPr>
            <b/>
            <sz val="9"/>
            <color indexed="81"/>
            <rFont val="Tahoma"/>
            <family val="2"/>
          </rPr>
          <t>Fendy Tio:</t>
        </r>
        <r>
          <rPr>
            <sz val="9"/>
            <color indexed="81"/>
            <rFont val="Tahoma"/>
            <family val="2"/>
          </rPr>
          <t xml:space="preserve">
Numeric Only</t>
        </r>
      </text>
    </comment>
    <comment ref="AX30" authorId="0" shapeId="0">
      <text>
        <r>
          <rPr>
            <b/>
            <sz val="9"/>
            <color indexed="81"/>
            <rFont val="Tahoma"/>
            <family val="2"/>
          </rPr>
          <t>Fendy Tio:</t>
        </r>
        <r>
          <rPr>
            <sz val="9"/>
            <color indexed="81"/>
            <rFont val="Tahoma"/>
            <family val="2"/>
          </rPr>
          <t xml:space="preserve">
Numeric Only</t>
        </r>
      </text>
    </comment>
    <comment ref="AY30" authorId="0" shapeId="0">
      <text>
        <r>
          <rPr>
            <b/>
            <sz val="9"/>
            <color indexed="81"/>
            <rFont val="Tahoma"/>
            <family val="2"/>
          </rPr>
          <t>Fendy Tio:</t>
        </r>
        <r>
          <rPr>
            <sz val="9"/>
            <color indexed="81"/>
            <rFont val="Tahoma"/>
            <family val="2"/>
          </rPr>
          <t xml:space="preserve">
Numeric Only</t>
        </r>
      </text>
    </comment>
    <comment ref="AZ30" authorId="0" shapeId="0">
      <text>
        <r>
          <rPr>
            <b/>
            <sz val="9"/>
            <color indexed="81"/>
            <rFont val="Tahoma"/>
            <family val="2"/>
          </rPr>
          <t>Fendy Tio:</t>
        </r>
        <r>
          <rPr>
            <sz val="9"/>
            <color indexed="81"/>
            <rFont val="Tahoma"/>
            <family val="2"/>
          </rPr>
          <t xml:space="preserve">
Numeric Only</t>
        </r>
      </text>
    </comment>
    <comment ref="BA30" authorId="0" shapeId="0">
      <text>
        <r>
          <rPr>
            <b/>
            <sz val="9"/>
            <color indexed="81"/>
            <rFont val="Tahoma"/>
            <family val="2"/>
          </rPr>
          <t>Fendy Tio:</t>
        </r>
        <r>
          <rPr>
            <sz val="9"/>
            <color indexed="81"/>
            <rFont val="Tahoma"/>
            <family val="2"/>
          </rPr>
          <t xml:space="preserve">
Numeric Only</t>
        </r>
      </text>
    </comment>
    <comment ref="BB30" authorId="0" shapeId="0">
      <text>
        <r>
          <rPr>
            <b/>
            <sz val="9"/>
            <color indexed="81"/>
            <rFont val="Tahoma"/>
            <family val="2"/>
          </rPr>
          <t>Fendy Tio:</t>
        </r>
        <r>
          <rPr>
            <sz val="9"/>
            <color indexed="81"/>
            <rFont val="Tahoma"/>
            <family val="2"/>
          </rPr>
          <t xml:space="preserve">
Numeric Only</t>
        </r>
      </text>
    </comment>
    <comment ref="BC30" authorId="0" shapeId="0">
      <text>
        <r>
          <rPr>
            <b/>
            <sz val="9"/>
            <color indexed="81"/>
            <rFont val="Tahoma"/>
            <family val="2"/>
          </rPr>
          <t>Fendy Tio:</t>
        </r>
        <r>
          <rPr>
            <sz val="9"/>
            <color indexed="81"/>
            <rFont val="Tahoma"/>
            <family val="2"/>
          </rPr>
          <t xml:space="preserve">
Numeric Only</t>
        </r>
      </text>
    </comment>
    <comment ref="BD30" authorId="0" shapeId="0">
      <text>
        <r>
          <rPr>
            <b/>
            <sz val="9"/>
            <color indexed="81"/>
            <rFont val="Tahoma"/>
            <family val="2"/>
          </rPr>
          <t>Fendy Tio:</t>
        </r>
        <r>
          <rPr>
            <sz val="9"/>
            <color indexed="81"/>
            <rFont val="Tahoma"/>
            <family val="2"/>
          </rPr>
          <t xml:space="preserve">
Numeric Only</t>
        </r>
      </text>
    </comment>
    <comment ref="BE30" authorId="0" shapeId="0">
      <text>
        <r>
          <rPr>
            <b/>
            <sz val="9"/>
            <color indexed="81"/>
            <rFont val="Tahoma"/>
            <family val="2"/>
          </rPr>
          <t>Fendy Tio:</t>
        </r>
        <r>
          <rPr>
            <sz val="9"/>
            <color indexed="81"/>
            <rFont val="Tahoma"/>
            <family val="2"/>
          </rPr>
          <t xml:space="preserve">
Numeric Only</t>
        </r>
      </text>
    </comment>
    <comment ref="BF30" authorId="0" shapeId="0">
      <text>
        <r>
          <rPr>
            <b/>
            <sz val="9"/>
            <color indexed="81"/>
            <rFont val="Tahoma"/>
            <family val="2"/>
          </rPr>
          <t>Fendy Tio:</t>
        </r>
        <r>
          <rPr>
            <sz val="9"/>
            <color indexed="81"/>
            <rFont val="Tahoma"/>
            <family val="2"/>
          </rPr>
          <t xml:space="preserve">
Numeric Only</t>
        </r>
      </text>
    </comment>
    <comment ref="BG30" authorId="0" shapeId="0">
      <text>
        <r>
          <rPr>
            <b/>
            <sz val="9"/>
            <color indexed="81"/>
            <rFont val="Tahoma"/>
            <family val="2"/>
          </rPr>
          <t>Fendy Tio:</t>
        </r>
        <r>
          <rPr>
            <sz val="9"/>
            <color indexed="81"/>
            <rFont val="Tahoma"/>
            <family val="2"/>
          </rPr>
          <t xml:space="preserve">
Numeric Only</t>
        </r>
      </text>
    </comment>
    <comment ref="BH30" authorId="0" shapeId="0">
      <text>
        <r>
          <rPr>
            <b/>
            <sz val="9"/>
            <color indexed="81"/>
            <rFont val="Tahoma"/>
            <family val="2"/>
          </rPr>
          <t>Fendy Tio:</t>
        </r>
        <r>
          <rPr>
            <sz val="9"/>
            <color indexed="81"/>
            <rFont val="Tahoma"/>
            <family val="2"/>
          </rPr>
          <t xml:space="preserve">
Numeric Only</t>
        </r>
      </text>
    </comment>
    <comment ref="BI30" authorId="0" shapeId="0">
      <text>
        <r>
          <rPr>
            <b/>
            <sz val="9"/>
            <color indexed="81"/>
            <rFont val="Tahoma"/>
            <family val="2"/>
          </rPr>
          <t>Fendy Tio:</t>
        </r>
        <r>
          <rPr>
            <sz val="9"/>
            <color indexed="81"/>
            <rFont val="Tahoma"/>
            <family val="2"/>
          </rPr>
          <t xml:space="preserve">
Numeric Only</t>
        </r>
      </text>
    </comment>
    <comment ref="BJ30" authorId="0" shapeId="0">
      <text>
        <r>
          <rPr>
            <b/>
            <sz val="9"/>
            <color indexed="81"/>
            <rFont val="Tahoma"/>
            <family val="2"/>
          </rPr>
          <t>Fendy Tio:</t>
        </r>
        <r>
          <rPr>
            <sz val="9"/>
            <color indexed="81"/>
            <rFont val="Tahoma"/>
            <family val="2"/>
          </rPr>
          <t xml:space="preserve">
Numeric Only</t>
        </r>
      </text>
    </comment>
    <comment ref="BK30" authorId="0" shapeId="0">
      <text>
        <r>
          <rPr>
            <b/>
            <sz val="9"/>
            <color indexed="81"/>
            <rFont val="Tahoma"/>
            <family val="2"/>
          </rPr>
          <t>Fendy Tio:</t>
        </r>
        <r>
          <rPr>
            <sz val="9"/>
            <color indexed="81"/>
            <rFont val="Tahoma"/>
            <family val="2"/>
          </rPr>
          <t xml:space="preserve">
Numeric Only</t>
        </r>
      </text>
    </comment>
    <comment ref="BL30" authorId="0" shapeId="0">
      <text>
        <r>
          <rPr>
            <b/>
            <sz val="9"/>
            <color indexed="81"/>
            <rFont val="Tahoma"/>
            <family val="2"/>
          </rPr>
          <t>Fendy Tio:</t>
        </r>
        <r>
          <rPr>
            <sz val="9"/>
            <color indexed="81"/>
            <rFont val="Tahoma"/>
            <family val="2"/>
          </rPr>
          <t xml:space="preserve">
Numeric Only</t>
        </r>
      </text>
    </comment>
    <comment ref="BM30" authorId="0" shapeId="0">
      <text>
        <r>
          <rPr>
            <b/>
            <sz val="9"/>
            <color indexed="81"/>
            <rFont val="Tahoma"/>
            <family val="2"/>
          </rPr>
          <t>Fendy Tio:</t>
        </r>
        <r>
          <rPr>
            <sz val="9"/>
            <color indexed="81"/>
            <rFont val="Tahoma"/>
            <family val="2"/>
          </rPr>
          <t xml:space="preserve">
Numeric Only</t>
        </r>
      </text>
    </comment>
    <comment ref="BN30" authorId="0" shapeId="0">
      <text>
        <r>
          <rPr>
            <b/>
            <sz val="9"/>
            <color indexed="81"/>
            <rFont val="Tahoma"/>
            <family val="2"/>
          </rPr>
          <t>Fendy Tio:</t>
        </r>
        <r>
          <rPr>
            <sz val="9"/>
            <color indexed="81"/>
            <rFont val="Tahoma"/>
            <family val="2"/>
          </rPr>
          <t xml:space="preserve">
Numeric Only</t>
        </r>
      </text>
    </comment>
    <comment ref="BO30" authorId="0" shapeId="0">
      <text>
        <r>
          <rPr>
            <b/>
            <sz val="9"/>
            <color indexed="81"/>
            <rFont val="Tahoma"/>
            <family val="2"/>
          </rPr>
          <t>Fendy Tio:</t>
        </r>
        <r>
          <rPr>
            <sz val="9"/>
            <color indexed="81"/>
            <rFont val="Tahoma"/>
            <family val="2"/>
          </rPr>
          <t xml:space="preserve">
Numeric Only</t>
        </r>
      </text>
    </comment>
    <comment ref="BP30" authorId="0" shapeId="0">
      <text>
        <r>
          <rPr>
            <b/>
            <sz val="9"/>
            <color indexed="81"/>
            <rFont val="Tahoma"/>
            <family val="2"/>
          </rPr>
          <t>Fendy Tio:</t>
        </r>
        <r>
          <rPr>
            <sz val="9"/>
            <color indexed="81"/>
            <rFont val="Tahoma"/>
            <family val="2"/>
          </rPr>
          <t xml:space="preserve">
Numeric Only</t>
        </r>
      </text>
    </comment>
    <comment ref="BQ30" authorId="0" shapeId="0">
      <text>
        <r>
          <rPr>
            <b/>
            <sz val="9"/>
            <color indexed="81"/>
            <rFont val="Tahoma"/>
            <family val="2"/>
          </rPr>
          <t>Fendy Tio:</t>
        </r>
        <r>
          <rPr>
            <sz val="9"/>
            <color indexed="81"/>
            <rFont val="Tahoma"/>
            <family val="2"/>
          </rPr>
          <t xml:space="preserve">
Numeric Only</t>
        </r>
      </text>
    </comment>
    <comment ref="BR30" authorId="0" shapeId="0">
      <text>
        <r>
          <rPr>
            <b/>
            <sz val="9"/>
            <color indexed="81"/>
            <rFont val="Tahoma"/>
            <family val="2"/>
          </rPr>
          <t>Fendy Tio:</t>
        </r>
        <r>
          <rPr>
            <sz val="9"/>
            <color indexed="81"/>
            <rFont val="Tahoma"/>
            <family val="2"/>
          </rPr>
          <t xml:space="preserve">
Numeric Only</t>
        </r>
      </text>
    </comment>
    <comment ref="BS30" authorId="0" shapeId="0">
      <text>
        <r>
          <rPr>
            <b/>
            <sz val="9"/>
            <color indexed="81"/>
            <rFont val="Tahoma"/>
            <family val="2"/>
          </rPr>
          <t>Fendy Tio:</t>
        </r>
        <r>
          <rPr>
            <sz val="9"/>
            <color indexed="81"/>
            <rFont val="Tahoma"/>
            <family val="2"/>
          </rPr>
          <t xml:space="preserve">
Numeric Only</t>
        </r>
      </text>
    </comment>
    <comment ref="BT30" authorId="0" shapeId="0">
      <text>
        <r>
          <rPr>
            <b/>
            <sz val="9"/>
            <color indexed="81"/>
            <rFont val="Tahoma"/>
            <family val="2"/>
          </rPr>
          <t>Fendy Tio:</t>
        </r>
        <r>
          <rPr>
            <sz val="9"/>
            <color indexed="81"/>
            <rFont val="Tahoma"/>
            <family val="2"/>
          </rPr>
          <t xml:space="preserve">
Numeric Only</t>
        </r>
      </text>
    </comment>
    <comment ref="BU30" authorId="0" shapeId="0">
      <text>
        <r>
          <rPr>
            <b/>
            <sz val="9"/>
            <color indexed="81"/>
            <rFont val="Tahoma"/>
            <family val="2"/>
          </rPr>
          <t>Fendy Tio:</t>
        </r>
        <r>
          <rPr>
            <sz val="9"/>
            <color indexed="81"/>
            <rFont val="Tahoma"/>
            <family val="2"/>
          </rPr>
          <t xml:space="preserve">
Numeric Only</t>
        </r>
      </text>
    </comment>
    <comment ref="BV30" authorId="0" shapeId="0">
      <text>
        <r>
          <rPr>
            <b/>
            <sz val="9"/>
            <color indexed="81"/>
            <rFont val="Tahoma"/>
            <family val="2"/>
          </rPr>
          <t>Fendy Tio:</t>
        </r>
        <r>
          <rPr>
            <sz val="9"/>
            <color indexed="81"/>
            <rFont val="Tahoma"/>
            <family val="2"/>
          </rPr>
          <t xml:space="preserve">
Numeric Only</t>
        </r>
      </text>
    </comment>
    <comment ref="BW30" authorId="0" shapeId="0">
      <text>
        <r>
          <rPr>
            <b/>
            <sz val="9"/>
            <color indexed="81"/>
            <rFont val="Tahoma"/>
            <family val="2"/>
          </rPr>
          <t>Fendy Tio:</t>
        </r>
        <r>
          <rPr>
            <sz val="9"/>
            <color indexed="81"/>
            <rFont val="Tahoma"/>
            <family val="2"/>
          </rPr>
          <t xml:space="preserve">
Numeric Only</t>
        </r>
      </text>
    </comment>
    <comment ref="BX30" authorId="0" shapeId="0">
      <text>
        <r>
          <rPr>
            <b/>
            <sz val="9"/>
            <color indexed="81"/>
            <rFont val="Tahoma"/>
            <family val="2"/>
          </rPr>
          <t>Fendy Tio:</t>
        </r>
        <r>
          <rPr>
            <sz val="9"/>
            <color indexed="81"/>
            <rFont val="Tahoma"/>
            <family val="2"/>
          </rPr>
          <t xml:space="preserve">
Numeric Only</t>
        </r>
      </text>
    </comment>
    <comment ref="BY30" authorId="0" shapeId="0">
      <text>
        <r>
          <rPr>
            <b/>
            <sz val="9"/>
            <color indexed="81"/>
            <rFont val="Tahoma"/>
            <family val="2"/>
          </rPr>
          <t>Fendy Tio:</t>
        </r>
        <r>
          <rPr>
            <sz val="9"/>
            <color indexed="81"/>
            <rFont val="Tahoma"/>
            <family val="2"/>
          </rPr>
          <t xml:space="preserve">
Numeric Only</t>
        </r>
      </text>
    </comment>
    <comment ref="BZ30" authorId="0" shapeId="0">
      <text>
        <r>
          <rPr>
            <b/>
            <sz val="9"/>
            <color indexed="81"/>
            <rFont val="Tahoma"/>
            <family val="2"/>
          </rPr>
          <t>Fendy Tio:</t>
        </r>
        <r>
          <rPr>
            <sz val="9"/>
            <color indexed="81"/>
            <rFont val="Tahoma"/>
            <family val="2"/>
          </rPr>
          <t xml:space="preserve">
Numeric Only</t>
        </r>
      </text>
    </comment>
    <comment ref="CA30" authorId="0" shapeId="0">
      <text>
        <r>
          <rPr>
            <b/>
            <sz val="9"/>
            <color indexed="81"/>
            <rFont val="Tahoma"/>
            <family val="2"/>
          </rPr>
          <t>Fendy Tio:</t>
        </r>
        <r>
          <rPr>
            <sz val="9"/>
            <color indexed="81"/>
            <rFont val="Tahoma"/>
            <family val="2"/>
          </rPr>
          <t xml:space="preserve">
Numeric Only</t>
        </r>
      </text>
    </comment>
    <comment ref="CB30" authorId="0" shapeId="0">
      <text>
        <r>
          <rPr>
            <b/>
            <sz val="9"/>
            <color indexed="81"/>
            <rFont val="Tahoma"/>
            <family val="2"/>
          </rPr>
          <t>Fendy Tio:</t>
        </r>
        <r>
          <rPr>
            <sz val="9"/>
            <color indexed="81"/>
            <rFont val="Tahoma"/>
            <family val="2"/>
          </rPr>
          <t xml:space="preserve">
Numeric Only</t>
        </r>
      </text>
    </comment>
    <comment ref="CC30" authorId="0" shapeId="0">
      <text>
        <r>
          <rPr>
            <b/>
            <sz val="9"/>
            <color indexed="81"/>
            <rFont val="Tahoma"/>
            <family val="2"/>
          </rPr>
          <t>Fendy Tio:</t>
        </r>
        <r>
          <rPr>
            <sz val="9"/>
            <color indexed="81"/>
            <rFont val="Tahoma"/>
            <family val="2"/>
          </rPr>
          <t xml:space="preserve">
Numeric Only</t>
        </r>
      </text>
    </comment>
    <comment ref="CD30" authorId="0" shapeId="0">
      <text>
        <r>
          <rPr>
            <b/>
            <sz val="9"/>
            <color indexed="81"/>
            <rFont val="Tahoma"/>
            <family val="2"/>
          </rPr>
          <t>Fendy Tio:</t>
        </r>
        <r>
          <rPr>
            <sz val="9"/>
            <color indexed="81"/>
            <rFont val="Tahoma"/>
            <family val="2"/>
          </rPr>
          <t xml:space="preserve">
Numeric Only</t>
        </r>
      </text>
    </comment>
    <comment ref="CE30" authorId="0" shapeId="0">
      <text>
        <r>
          <rPr>
            <b/>
            <sz val="9"/>
            <color indexed="81"/>
            <rFont val="Tahoma"/>
            <family val="2"/>
          </rPr>
          <t>Fendy Tio:</t>
        </r>
        <r>
          <rPr>
            <sz val="9"/>
            <color indexed="81"/>
            <rFont val="Tahoma"/>
            <family val="2"/>
          </rPr>
          <t xml:space="preserve">
Numeric Only</t>
        </r>
      </text>
    </comment>
    <comment ref="CF30" authorId="0" shapeId="0">
      <text>
        <r>
          <rPr>
            <b/>
            <sz val="9"/>
            <color indexed="81"/>
            <rFont val="Tahoma"/>
            <family val="2"/>
          </rPr>
          <t>Fendy Tio:</t>
        </r>
        <r>
          <rPr>
            <sz val="9"/>
            <color indexed="81"/>
            <rFont val="Tahoma"/>
            <family val="2"/>
          </rPr>
          <t xml:space="preserve">
Numeric Only</t>
        </r>
      </text>
    </comment>
    <comment ref="CG30" authorId="0" shapeId="0">
      <text>
        <r>
          <rPr>
            <b/>
            <sz val="9"/>
            <color indexed="81"/>
            <rFont val="Tahoma"/>
            <family val="2"/>
          </rPr>
          <t>Fendy Tio:</t>
        </r>
        <r>
          <rPr>
            <sz val="9"/>
            <color indexed="81"/>
            <rFont val="Tahoma"/>
            <family val="2"/>
          </rPr>
          <t xml:space="preserve">
Numeric Only</t>
        </r>
      </text>
    </comment>
    <comment ref="CH30" authorId="0" shapeId="0">
      <text>
        <r>
          <rPr>
            <b/>
            <sz val="9"/>
            <color indexed="81"/>
            <rFont val="Tahoma"/>
            <family val="2"/>
          </rPr>
          <t>Fendy Tio:</t>
        </r>
        <r>
          <rPr>
            <sz val="9"/>
            <color indexed="81"/>
            <rFont val="Tahoma"/>
            <family val="2"/>
          </rPr>
          <t xml:space="preserve">
Numeric Only</t>
        </r>
      </text>
    </comment>
    <comment ref="CI30" authorId="0" shapeId="0">
      <text>
        <r>
          <rPr>
            <b/>
            <sz val="9"/>
            <color indexed="81"/>
            <rFont val="Tahoma"/>
            <family val="2"/>
          </rPr>
          <t>Fendy Tio:</t>
        </r>
        <r>
          <rPr>
            <sz val="9"/>
            <color indexed="81"/>
            <rFont val="Tahoma"/>
            <family val="2"/>
          </rPr>
          <t xml:space="preserve">
Numeric Only</t>
        </r>
      </text>
    </comment>
    <comment ref="CJ30" authorId="0" shapeId="0">
      <text>
        <r>
          <rPr>
            <b/>
            <sz val="9"/>
            <color indexed="81"/>
            <rFont val="Tahoma"/>
            <family val="2"/>
          </rPr>
          <t>Fendy Tio:</t>
        </r>
        <r>
          <rPr>
            <sz val="9"/>
            <color indexed="81"/>
            <rFont val="Tahoma"/>
            <family val="2"/>
          </rPr>
          <t xml:space="preserve">
Numeric Only</t>
        </r>
      </text>
    </comment>
    <comment ref="CK30" authorId="0" shapeId="0">
      <text>
        <r>
          <rPr>
            <b/>
            <sz val="9"/>
            <color indexed="81"/>
            <rFont val="Tahoma"/>
            <family val="2"/>
          </rPr>
          <t>Fendy Tio:</t>
        </r>
        <r>
          <rPr>
            <sz val="9"/>
            <color indexed="81"/>
            <rFont val="Tahoma"/>
            <family val="2"/>
          </rPr>
          <t xml:space="preserve">
Numeric Only</t>
        </r>
      </text>
    </comment>
    <comment ref="CL30" authorId="0" shapeId="0">
      <text>
        <r>
          <rPr>
            <b/>
            <sz val="9"/>
            <color indexed="81"/>
            <rFont val="Tahoma"/>
            <family val="2"/>
          </rPr>
          <t>Fendy Tio:</t>
        </r>
        <r>
          <rPr>
            <sz val="9"/>
            <color indexed="81"/>
            <rFont val="Tahoma"/>
            <family val="2"/>
          </rPr>
          <t xml:space="preserve">
Numeric Only</t>
        </r>
      </text>
    </comment>
    <comment ref="CM30" authorId="0" shapeId="0">
      <text>
        <r>
          <rPr>
            <b/>
            <sz val="9"/>
            <color indexed="81"/>
            <rFont val="Tahoma"/>
            <family val="2"/>
          </rPr>
          <t>Fendy Tio:</t>
        </r>
        <r>
          <rPr>
            <sz val="9"/>
            <color indexed="81"/>
            <rFont val="Tahoma"/>
            <family val="2"/>
          </rPr>
          <t xml:space="preserve">
Numeric Only</t>
        </r>
      </text>
    </comment>
    <comment ref="CN30" authorId="0" shapeId="0">
      <text>
        <r>
          <rPr>
            <b/>
            <sz val="9"/>
            <color indexed="81"/>
            <rFont val="Tahoma"/>
            <family val="2"/>
          </rPr>
          <t>Fendy Tio:</t>
        </r>
        <r>
          <rPr>
            <sz val="9"/>
            <color indexed="81"/>
            <rFont val="Tahoma"/>
            <family val="2"/>
          </rPr>
          <t xml:space="preserve">
Numeric Only</t>
        </r>
      </text>
    </comment>
    <comment ref="CO30" authorId="0" shapeId="0">
      <text>
        <r>
          <rPr>
            <b/>
            <sz val="9"/>
            <color indexed="81"/>
            <rFont val="Tahoma"/>
            <family val="2"/>
          </rPr>
          <t>Fendy Tio:</t>
        </r>
        <r>
          <rPr>
            <sz val="9"/>
            <color indexed="81"/>
            <rFont val="Tahoma"/>
            <family val="2"/>
          </rPr>
          <t xml:space="preserve">
Numeric Only</t>
        </r>
      </text>
    </comment>
    <comment ref="CP30" authorId="0" shapeId="0">
      <text>
        <r>
          <rPr>
            <b/>
            <sz val="9"/>
            <color indexed="81"/>
            <rFont val="Tahoma"/>
            <family val="2"/>
          </rPr>
          <t>Fendy Tio:</t>
        </r>
        <r>
          <rPr>
            <sz val="9"/>
            <color indexed="81"/>
            <rFont val="Tahoma"/>
            <family val="2"/>
          </rPr>
          <t xml:space="preserve">
Numeric Only</t>
        </r>
      </text>
    </comment>
    <comment ref="CQ30" authorId="0" shapeId="0">
      <text>
        <r>
          <rPr>
            <b/>
            <sz val="9"/>
            <color indexed="81"/>
            <rFont val="Tahoma"/>
            <family val="2"/>
          </rPr>
          <t>Fendy Tio:</t>
        </r>
        <r>
          <rPr>
            <sz val="9"/>
            <color indexed="81"/>
            <rFont val="Tahoma"/>
            <family val="2"/>
          </rPr>
          <t xml:space="preserve">
Numeric Only</t>
        </r>
      </text>
    </comment>
    <comment ref="CR30" authorId="0" shapeId="0">
      <text>
        <r>
          <rPr>
            <b/>
            <sz val="9"/>
            <color indexed="81"/>
            <rFont val="Tahoma"/>
            <family val="2"/>
          </rPr>
          <t>Fendy Tio:</t>
        </r>
        <r>
          <rPr>
            <sz val="9"/>
            <color indexed="81"/>
            <rFont val="Tahoma"/>
            <family val="2"/>
          </rPr>
          <t xml:space="preserve">
Numeric Only</t>
        </r>
      </text>
    </comment>
    <comment ref="CS30" authorId="0" shapeId="0">
      <text>
        <r>
          <rPr>
            <b/>
            <sz val="9"/>
            <color indexed="81"/>
            <rFont val="Tahoma"/>
            <family val="2"/>
          </rPr>
          <t>Fendy Tio:</t>
        </r>
        <r>
          <rPr>
            <sz val="9"/>
            <color indexed="81"/>
            <rFont val="Tahoma"/>
            <family val="2"/>
          </rPr>
          <t xml:space="preserve">
Numeric Only</t>
        </r>
      </text>
    </comment>
    <comment ref="CT30" authorId="0" shapeId="0">
      <text>
        <r>
          <rPr>
            <b/>
            <sz val="9"/>
            <color indexed="81"/>
            <rFont val="Tahoma"/>
            <family val="2"/>
          </rPr>
          <t>Fendy Tio:</t>
        </r>
        <r>
          <rPr>
            <sz val="9"/>
            <color indexed="81"/>
            <rFont val="Tahoma"/>
            <family val="2"/>
          </rPr>
          <t xml:space="preserve">
Numeric Only</t>
        </r>
      </text>
    </comment>
    <comment ref="CU30" authorId="0" shapeId="0">
      <text>
        <r>
          <rPr>
            <b/>
            <sz val="9"/>
            <color indexed="81"/>
            <rFont val="Tahoma"/>
            <family val="2"/>
          </rPr>
          <t>Fendy Tio:</t>
        </r>
        <r>
          <rPr>
            <sz val="9"/>
            <color indexed="81"/>
            <rFont val="Tahoma"/>
            <family val="2"/>
          </rPr>
          <t xml:space="preserve">
Numeric Only</t>
        </r>
      </text>
    </comment>
    <comment ref="CV30" authorId="0" shapeId="0">
      <text>
        <r>
          <rPr>
            <b/>
            <sz val="9"/>
            <color indexed="81"/>
            <rFont val="Tahoma"/>
            <family val="2"/>
          </rPr>
          <t>Fendy Tio:</t>
        </r>
        <r>
          <rPr>
            <sz val="9"/>
            <color indexed="81"/>
            <rFont val="Tahoma"/>
            <family val="2"/>
          </rPr>
          <t xml:space="preserve">
Numeric Only</t>
        </r>
      </text>
    </comment>
    <comment ref="CW30" authorId="0" shapeId="0">
      <text>
        <r>
          <rPr>
            <b/>
            <sz val="9"/>
            <color indexed="81"/>
            <rFont val="Tahoma"/>
            <family val="2"/>
          </rPr>
          <t>Fendy Tio:</t>
        </r>
        <r>
          <rPr>
            <sz val="9"/>
            <color indexed="81"/>
            <rFont val="Tahoma"/>
            <family val="2"/>
          </rPr>
          <t xml:space="preserve">
Numeric Only</t>
        </r>
      </text>
    </comment>
    <comment ref="B31" authorId="0" shapeId="0">
      <text>
        <r>
          <rPr>
            <b/>
            <sz val="9"/>
            <color indexed="81"/>
            <rFont val="Tahoma"/>
            <family val="2"/>
          </rPr>
          <t>Fendy Tio:</t>
        </r>
        <r>
          <rPr>
            <sz val="9"/>
            <color indexed="81"/>
            <rFont val="Tahoma"/>
            <family val="2"/>
          </rPr>
          <t xml:space="preserve">
Numeric Only</t>
        </r>
      </text>
    </comment>
    <comment ref="C31" authorId="0" shapeId="0">
      <text>
        <r>
          <rPr>
            <b/>
            <sz val="9"/>
            <color indexed="81"/>
            <rFont val="Tahoma"/>
            <family val="2"/>
          </rPr>
          <t>Fendy Tio:</t>
        </r>
        <r>
          <rPr>
            <sz val="9"/>
            <color indexed="81"/>
            <rFont val="Tahoma"/>
            <family val="2"/>
          </rPr>
          <t xml:space="preserve">
Numeric Only</t>
        </r>
      </text>
    </comment>
    <comment ref="D31" authorId="0" shapeId="0">
      <text>
        <r>
          <rPr>
            <b/>
            <sz val="9"/>
            <color indexed="81"/>
            <rFont val="Tahoma"/>
            <family val="2"/>
          </rPr>
          <t>Fendy Tio:</t>
        </r>
        <r>
          <rPr>
            <sz val="9"/>
            <color indexed="81"/>
            <rFont val="Tahoma"/>
            <family val="2"/>
          </rPr>
          <t xml:space="preserve">
Numeric Only</t>
        </r>
      </text>
    </comment>
    <comment ref="E31" authorId="0" shapeId="0">
      <text>
        <r>
          <rPr>
            <b/>
            <sz val="9"/>
            <color indexed="81"/>
            <rFont val="Tahoma"/>
            <family val="2"/>
          </rPr>
          <t>Fendy Tio:</t>
        </r>
        <r>
          <rPr>
            <sz val="9"/>
            <color indexed="81"/>
            <rFont val="Tahoma"/>
            <family val="2"/>
          </rPr>
          <t xml:space="preserve">
Numeric Only</t>
        </r>
      </text>
    </comment>
    <comment ref="F31" authorId="0" shapeId="0">
      <text>
        <r>
          <rPr>
            <b/>
            <sz val="9"/>
            <color indexed="81"/>
            <rFont val="Tahoma"/>
            <family val="2"/>
          </rPr>
          <t>Fendy Tio:</t>
        </r>
        <r>
          <rPr>
            <sz val="9"/>
            <color indexed="81"/>
            <rFont val="Tahoma"/>
            <family val="2"/>
          </rPr>
          <t xml:space="preserve">
Numeric Only</t>
        </r>
      </text>
    </comment>
    <comment ref="G31" authorId="0" shapeId="0">
      <text>
        <r>
          <rPr>
            <b/>
            <sz val="9"/>
            <color indexed="81"/>
            <rFont val="Tahoma"/>
            <family val="2"/>
          </rPr>
          <t>Fendy Tio:</t>
        </r>
        <r>
          <rPr>
            <sz val="9"/>
            <color indexed="81"/>
            <rFont val="Tahoma"/>
            <family val="2"/>
          </rPr>
          <t xml:space="preserve">
Numeric Only</t>
        </r>
      </text>
    </comment>
    <comment ref="H31" authorId="0" shapeId="0">
      <text>
        <r>
          <rPr>
            <b/>
            <sz val="9"/>
            <color indexed="81"/>
            <rFont val="Tahoma"/>
            <family val="2"/>
          </rPr>
          <t>Fendy Tio:</t>
        </r>
        <r>
          <rPr>
            <sz val="9"/>
            <color indexed="81"/>
            <rFont val="Tahoma"/>
            <family val="2"/>
          </rPr>
          <t xml:space="preserve">
Numeric Only</t>
        </r>
      </text>
    </comment>
    <comment ref="I31" authorId="0" shapeId="0">
      <text>
        <r>
          <rPr>
            <b/>
            <sz val="9"/>
            <color indexed="81"/>
            <rFont val="Tahoma"/>
            <family val="2"/>
          </rPr>
          <t>Fendy Tio:</t>
        </r>
        <r>
          <rPr>
            <sz val="9"/>
            <color indexed="81"/>
            <rFont val="Tahoma"/>
            <family val="2"/>
          </rPr>
          <t xml:space="preserve">
Numeric Only</t>
        </r>
      </text>
    </comment>
    <comment ref="J31" authorId="0" shapeId="0">
      <text>
        <r>
          <rPr>
            <b/>
            <sz val="9"/>
            <color indexed="81"/>
            <rFont val="Tahoma"/>
            <family val="2"/>
          </rPr>
          <t>Fendy Tio:</t>
        </r>
        <r>
          <rPr>
            <sz val="9"/>
            <color indexed="81"/>
            <rFont val="Tahoma"/>
            <family val="2"/>
          </rPr>
          <t xml:space="preserve">
Numeric Only</t>
        </r>
      </text>
    </comment>
    <comment ref="K31" authorId="0" shapeId="0">
      <text>
        <r>
          <rPr>
            <b/>
            <sz val="9"/>
            <color indexed="81"/>
            <rFont val="Tahoma"/>
            <family val="2"/>
          </rPr>
          <t>Fendy Tio:</t>
        </r>
        <r>
          <rPr>
            <sz val="9"/>
            <color indexed="81"/>
            <rFont val="Tahoma"/>
            <family val="2"/>
          </rPr>
          <t xml:space="preserve">
Numeric Only</t>
        </r>
      </text>
    </comment>
    <comment ref="L31" authorId="0" shapeId="0">
      <text>
        <r>
          <rPr>
            <b/>
            <sz val="9"/>
            <color indexed="81"/>
            <rFont val="Tahoma"/>
            <family val="2"/>
          </rPr>
          <t>Fendy Tio:</t>
        </r>
        <r>
          <rPr>
            <sz val="9"/>
            <color indexed="81"/>
            <rFont val="Tahoma"/>
            <family val="2"/>
          </rPr>
          <t xml:space="preserve">
Numeric Only</t>
        </r>
      </text>
    </comment>
    <comment ref="M31" authorId="0" shapeId="0">
      <text>
        <r>
          <rPr>
            <b/>
            <sz val="9"/>
            <color indexed="81"/>
            <rFont val="Tahoma"/>
            <family val="2"/>
          </rPr>
          <t>Fendy Tio:</t>
        </r>
        <r>
          <rPr>
            <sz val="9"/>
            <color indexed="81"/>
            <rFont val="Tahoma"/>
            <family val="2"/>
          </rPr>
          <t xml:space="preserve">
Numeric Only</t>
        </r>
      </text>
    </comment>
    <comment ref="N31" authorId="0" shapeId="0">
      <text>
        <r>
          <rPr>
            <b/>
            <sz val="9"/>
            <color indexed="81"/>
            <rFont val="Tahoma"/>
            <family val="2"/>
          </rPr>
          <t>Fendy Tio:</t>
        </r>
        <r>
          <rPr>
            <sz val="9"/>
            <color indexed="81"/>
            <rFont val="Tahoma"/>
            <family val="2"/>
          </rPr>
          <t xml:space="preserve">
Numeric Only</t>
        </r>
      </text>
    </comment>
    <comment ref="O31" authorId="0" shapeId="0">
      <text>
        <r>
          <rPr>
            <b/>
            <sz val="9"/>
            <color indexed="81"/>
            <rFont val="Tahoma"/>
            <family val="2"/>
          </rPr>
          <t>Fendy Tio:</t>
        </r>
        <r>
          <rPr>
            <sz val="9"/>
            <color indexed="81"/>
            <rFont val="Tahoma"/>
            <family val="2"/>
          </rPr>
          <t xml:space="preserve">
Numeric Only</t>
        </r>
      </text>
    </comment>
    <comment ref="P31" authorId="0" shapeId="0">
      <text>
        <r>
          <rPr>
            <b/>
            <sz val="9"/>
            <color indexed="81"/>
            <rFont val="Tahoma"/>
            <family val="2"/>
          </rPr>
          <t>Fendy Tio:</t>
        </r>
        <r>
          <rPr>
            <sz val="9"/>
            <color indexed="81"/>
            <rFont val="Tahoma"/>
            <family val="2"/>
          </rPr>
          <t xml:space="preserve">
Numeric Only</t>
        </r>
      </text>
    </comment>
    <comment ref="Q31" authorId="0" shapeId="0">
      <text>
        <r>
          <rPr>
            <b/>
            <sz val="9"/>
            <color indexed="81"/>
            <rFont val="Tahoma"/>
            <family val="2"/>
          </rPr>
          <t>Fendy Tio:</t>
        </r>
        <r>
          <rPr>
            <sz val="9"/>
            <color indexed="81"/>
            <rFont val="Tahoma"/>
            <family val="2"/>
          </rPr>
          <t xml:space="preserve">
Numeric Only</t>
        </r>
      </text>
    </comment>
    <comment ref="R31" authorId="0" shapeId="0">
      <text>
        <r>
          <rPr>
            <b/>
            <sz val="9"/>
            <color indexed="81"/>
            <rFont val="Tahoma"/>
            <family val="2"/>
          </rPr>
          <t>Fendy Tio:</t>
        </r>
        <r>
          <rPr>
            <sz val="9"/>
            <color indexed="81"/>
            <rFont val="Tahoma"/>
            <family val="2"/>
          </rPr>
          <t xml:space="preserve">
Numeric Only</t>
        </r>
      </text>
    </comment>
    <comment ref="S31" authorId="0" shapeId="0">
      <text>
        <r>
          <rPr>
            <b/>
            <sz val="9"/>
            <color indexed="81"/>
            <rFont val="Tahoma"/>
            <family val="2"/>
          </rPr>
          <t>Fendy Tio:</t>
        </r>
        <r>
          <rPr>
            <sz val="9"/>
            <color indexed="81"/>
            <rFont val="Tahoma"/>
            <family val="2"/>
          </rPr>
          <t xml:space="preserve">
Numeric Only</t>
        </r>
      </text>
    </comment>
    <comment ref="T31" authorId="0" shapeId="0">
      <text>
        <r>
          <rPr>
            <b/>
            <sz val="9"/>
            <color indexed="81"/>
            <rFont val="Tahoma"/>
            <family val="2"/>
          </rPr>
          <t>Fendy Tio:</t>
        </r>
        <r>
          <rPr>
            <sz val="9"/>
            <color indexed="81"/>
            <rFont val="Tahoma"/>
            <family val="2"/>
          </rPr>
          <t xml:space="preserve">
Numeric Only</t>
        </r>
      </text>
    </comment>
    <comment ref="U31" authorId="0" shapeId="0">
      <text>
        <r>
          <rPr>
            <b/>
            <sz val="9"/>
            <color indexed="81"/>
            <rFont val="Tahoma"/>
            <family val="2"/>
          </rPr>
          <t>Fendy Tio:</t>
        </r>
        <r>
          <rPr>
            <sz val="9"/>
            <color indexed="81"/>
            <rFont val="Tahoma"/>
            <family val="2"/>
          </rPr>
          <t xml:space="preserve">
Numeric Only</t>
        </r>
      </text>
    </comment>
    <comment ref="V31" authorId="0" shapeId="0">
      <text>
        <r>
          <rPr>
            <b/>
            <sz val="9"/>
            <color indexed="81"/>
            <rFont val="Tahoma"/>
            <family val="2"/>
          </rPr>
          <t>Fendy Tio:</t>
        </r>
        <r>
          <rPr>
            <sz val="9"/>
            <color indexed="81"/>
            <rFont val="Tahoma"/>
            <family val="2"/>
          </rPr>
          <t xml:space="preserve">
Numeric Only</t>
        </r>
      </text>
    </comment>
    <comment ref="W31" authorId="0" shapeId="0">
      <text>
        <r>
          <rPr>
            <b/>
            <sz val="9"/>
            <color indexed="81"/>
            <rFont val="Tahoma"/>
            <family val="2"/>
          </rPr>
          <t>Fendy Tio:</t>
        </r>
        <r>
          <rPr>
            <sz val="9"/>
            <color indexed="81"/>
            <rFont val="Tahoma"/>
            <family val="2"/>
          </rPr>
          <t xml:space="preserve">
Numeric Only</t>
        </r>
      </text>
    </comment>
    <comment ref="X31" authorId="0" shapeId="0">
      <text>
        <r>
          <rPr>
            <b/>
            <sz val="9"/>
            <color indexed="81"/>
            <rFont val="Tahoma"/>
            <family val="2"/>
          </rPr>
          <t>Fendy Tio:</t>
        </r>
        <r>
          <rPr>
            <sz val="9"/>
            <color indexed="81"/>
            <rFont val="Tahoma"/>
            <family val="2"/>
          </rPr>
          <t xml:space="preserve">
Numeric Only</t>
        </r>
      </text>
    </comment>
    <comment ref="Y31" authorId="0" shapeId="0">
      <text>
        <r>
          <rPr>
            <b/>
            <sz val="9"/>
            <color indexed="81"/>
            <rFont val="Tahoma"/>
            <family val="2"/>
          </rPr>
          <t>Fendy Tio:</t>
        </r>
        <r>
          <rPr>
            <sz val="9"/>
            <color indexed="81"/>
            <rFont val="Tahoma"/>
            <family val="2"/>
          </rPr>
          <t xml:space="preserve">
Numeric Only</t>
        </r>
      </text>
    </comment>
    <comment ref="Z31" authorId="0" shapeId="0">
      <text>
        <r>
          <rPr>
            <b/>
            <sz val="9"/>
            <color indexed="81"/>
            <rFont val="Tahoma"/>
            <family val="2"/>
          </rPr>
          <t>Fendy Tio:</t>
        </r>
        <r>
          <rPr>
            <sz val="9"/>
            <color indexed="81"/>
            <rFont val="Tahoma"/>
            <family val="2"/>
          </rPr>
          <t xml:space="preserve">
Numeric Only</t>
        </r>
      </text>
    </comment>
    <comment ref="AA31" authorId="0" shapeId="0">
      <text>
        <r>
          <rPr>
            <b/>
            <sz val="9"/>
            <color indexed="81"/>
            <rFont val="Tahoma"/>
            <family val="2"/>
          </rPr>
          <t>Fendy Tio:</t>
        </r>
        <r>
          <rPr>
            <sz val="9"/>
            <color indexed="81"/>
            <rFont val="Tahoma"/>
            <family val="2"/>
          </rPr>
          <t xml:space="preserve">
Numeric Only</t>
        </r>
      </text>
    </comment>
    <comment ref="AB31" authorId="0" shapeId="0">
      <text>
        <r>
          <rPr>
            <b/>
            <sz val="9"/>
            <color indexed="81"/>
            <rFont val="Tahoma"/>
            <family val="2"/>
          </rPr>
          <t>Fendy Tio:</t>
        </r>
        <r>
          <rPr>
            <sz val="9"/>
            <color indexed="81"/>
            <rFont val="Tahoma"/>
            <family val="2"/>
          </rPr>
          <t xml:space="preserve">
Numeric Only</t>
        </r>
      </text>
    </comment>
    <comment ref="AC31" authorId="0" shapeId="0">
      <text>
        <r>
          <rPr>
            <b/>
            <sz val="9"/>
            <color indexed="81"/>
            <rFont val="Tahoma"/>
            <family val="2"/>
          </rPr>
          <t>Fendy Tio:</t>
        </r>
        <r>
          <rPr>
            <sz val="9"/>
            <color indexed="81"/>
            <rFont val="Tahoma"/>
            <family val="2"/>
          </rPr>
          <t xml:space="preserve">
Numeric Only</t>
        </r>
      </text>
    </comment>
    <comment ref="AD31" authorId="0" shapeId="0">
      <text>
        <r>
          <rPr>
            <b/>
            <sz val="9"/>
            <color indexed="81"/>
            <rFont val="Tahoma"/>
            <family val="2"/>
          </rPr>
          <t>Fendy Tio:</t>
        </r>
        <r>
          <rPr>
            <sz val="9"/>
            <color indexed="81"/>
            <rFont val="Tahoma"/>
            <family val="2"/>
          </rPr>
          <t xml:space="preserve">
Numeric Only</t>
        </r>
      </text>
    </comment>
    <comment ref="AE31" authorId="0" shapeId="0">
      <text>
        <r>
          <rPr>
            <b/>
            <sz val="9"/>
            <color indexed="81"/>
            <rFont val="Tahoma"/>
            <family val="2"/>
          </rPr>
          <t>Fendy Tio:</t>
        </r>
        <r>
          <rPr>
            <sz val="9"/>
            <color indexed="81"/>
            <rFont val="Tahoma"/>
            <family val="2"/>
          </rPr>
          <t xml:space="preserve">
Numeric Only</t>
        </r>
      </text>
    </comment>
    <comment ref="AF31" authorId="0" shapeId="0">
      <text>
        <r>
          <rPr>
            <b/>
            <sz val="9"/>
            <color indexed="81"/>
            <rFont val="Tahoma"/>
            <family val="2"/>
          </rPr>
          <t>Fendy Tio:</t>
        </r>
        <r>
          <rPr>
            <sz val="9"/>
            <color indexed="81"/>
            <rFont val="Tahoma"/>
            <family val="2"/>
          </rPr>
          <t xml:space="preserve">
Numeric Only</t>
        </r>
      </text>
    </comment>
    <comment ref="AG31" authorId="0" shapeId="0">
      <text>
        <r>
          <rPr>
            <b/>
            <sz val="9"/>
            <color indexed="81"/>
            <rFont val="Tahoma"/>
            <family val="2"/>
          </rPr>
          <t>Fendy Tio:</t>
        </r>
        <r>
          <rPr>
            <sz val="9"/>
            <color indexed="81"/>
            <rFont val="Tahoma"/>
            <family val="2"/>
          </rPr>
          <t xml:space="preserve">
Numeric Only</t>
        </r>
      </text>
    </comment>
    <comment ref="AH31" authorId="0" shapeId="0">
      <text>
        <r>
          <rPr>
            <b/>
            <sz val="9"/>
            <color indexed="81"/>
            <rFont val="Tahoma"/>
            <family val="2"/>
          </rPr>
          <t>Fendy Tio:</t>
        </r>
        <r>
          <rPr>
            <sz val="9"/>
            <color indexed="81"/>
            <rFont val="Tahoma"/>
            <family val="2"/>
          </rPr>
          <t xml:space="preserve">
Numeric Only</t>
        </r>
      </text>
    </comment>
    <comment ref="AI31" authorId="0" shapeId="0">
      <text>
        <r>
          <rPr>
            <b/>
            <sz val="9"/>
            <color indexed="81"/>
            <rFont val="Tahoma"/>
            <family val="2"/>
          </rPr>
          <t>Fendy Tio:</t>
        </r>
        <r>
          <rPr>
            <sz val="9"/>
            <color indexed="81"/>
            <rFont val="Tahoma"/>
            <family val="2"/>
          </rPr>
          <t xml:space="preserve">
Numeric Only</t>
        </r>
      </text>
    </comment>
    <comment ref="AJ31" authorId="0" shapeId="0">
      <text>
        <r>
          <rPr>
            <b/>
            <sz val="9"/>
            <color indexed="81"/>
            <rFont val="Tahoma"/>
            <family val="2"/>
          </rPr>
          <t>Fendy Tio:</t>
        </r>
        <r>
          <rPr>
            <sz val="9"/>
            <color indexed="81"/>
            <rFont val="Tahoma"/>
            <family val="2"/>
          </rPr>
          <t xml:space="preserve">
Numeric Only</t>
        </r>
      </text>
    </comment>
    <comment ref="AK31" authorId="0" shapeId="0">
      <text>
        <r>
          <rPr>
            <b/>
            <sz val="9"/>
            <color indexed="81"/>
            <rFont val="Tahoma"/>
            <family val="2"/>
          </rPr>
          <t>Fendy Tio:</t>
        </r>
        <r>
          <rPr>
            <sz val="9"/>
            <color indexed="81"/>
            <rFont val="Tahoma"/>
            <family val="2"/>
          </rPr>
          <t xml:space="preserve">
Numeric Only</t>
        </r>
      </text>
    </comment>
    <comment ref="AL31" authorId="0" shapeId="0">
      <text>
        <r>
          <rPr>
            <b/>
            <sz val="9"/>
            <color indexed="81"/>
            <rFont val="Tahoma"/>
            <family val="2"/>
          </rPr>
          <t>Fendy Tio:</t>
        </r>
        <r>
          <rPr>
            <sz val="9"/>
            <color indexed="81"/>
            <rFont val="Tahoma"/>
            <family val="2"/>
          </rPr>
          <t xml:space="preserve">
Numeric Only</t>
        </r>
      </text>
    </comment>
    <comment ref="AM31" authorId="0" shapeId="0">
      <text>
        <r>
          <rPr>
            <b/>
            <sz val="9"/>
            <color indexed="81"/>
            <rFont val="Tahoma"/>
            <family val="2"/>
          </rPr>
          <t>Fendy Tio:</t>
        </r>
        <r>
          <rPr>
            <sz val="9"/>
            <color indexed="81"/>
            <rFont val="Tahoma"/>
            <family val="2"/>
          </rPr>
          <t xml:space="preserve">
Numeric Only</t>
        </r>
      </text>
    </comment>
    <comment ref="AN31" authorId="0" shapeId="0">
      <text>
        <r>
          <rPr>
            <b/>
            <sz val="9"/>
            <color indexed="81"/>
            <rFont val="Tahoma"/>
            <family val="2"/>
          </rPr>
          <t>Fendy Tio:</t>
        </r>
        <r>
          <rPr>
            <sz val="9"/>
            <color indexed="81"/>
            <rFont val="Tahoma"/>
            <family val="2"/>
          </rPr>
          <t xml:space="preserve">
Numeric Only</t>
        </r>
      </text>
    </comment>
    <comment ref="AO31" authorId="0" shapeId="0">
      <text>
        <r>
          <rPr>
            <b/>
            <sz val="9"/>
            <color indexed="81"/>
            <rFont val="Tahoma"/>
            <family val="2"/>
          </rPr>
          <t>Fendy Tio:</t>
        </r>
        <r>
          <rPr>
            <sz val="9"/>
            <color indexed="81"/>
            <rFont val="Tahoma"/>
            <family val="2"/>
          </rPr>
          <t xml:space="preserve">
Numeric Only</t>
        </r>
      </text>
    </comment>
    <comment ref="AP31" authorId="0" shapeId="0">
      <text>
        <r>
          <rPr>
            <b/>
            <sz val="9"/>
            <color indexed="81"/>
            <rFont val="Tahoma"/>
            <family val="2"/>
          </rPr>
          <t>Fendy Tio:</t>
        </r>
        <r>
          <rPr>
            <sz val="9"/>
            <color indexed="81"/>
            <rFont val="Tahoma"/>
            <family val="2"/>
          </rPr>
          <t xml:space="preserve">
Numeric Only</t>
        </r>
      </text>
    </comment>
    <comment ref="AQ31" authorId="0" shapeId="0">
      <text>
        <r>
          <rPr>
            <b/>
            <sz val="9"/>
            <color indexed="81"/>
            <rFont val="Tahoma"/>
            <family val="2"/>
          </rPr>
          <t>Fendy Tio:</t>
        </r>
        <r>
          <rPr>
            <sz val="9"/>
            <color indexed="81"/>
            <rFont val="Tahoma"/>
            <family val="2"/>
          </rPr>
          <t xml:space="preserve">
Numeric Only</t>
        </r>
      </text>
    </comment>
    <comment ref="AR31" authorId="0" shapeId="0">
      <text>
        <r>
          <rPr>
            <b/>
            <sz val="9"/>
            <color indexed="81"/>
            <rFont val="Tahoma"/>
            <family val="2"/>
          </rPr>
          <t>Fendy Tio:</t>
        </r>
        <r>
          <rPr>
            <sz val="9"/>
            <color indexed="81"/>
            <rFont val="Tahoma"/>
            <family val="2"/>
          </rPr>
          <t xml:space="preserve">
Numeric Only</t>
        </r>
      </text>
    </comment>
    <comment ref="AS31" authorId="0" shapeId="0">
      <text>
        <r>
          <rPr>
            <b/>
            <sz val="9"/>
            <color indexed="81"/>
            <rFont val="Tahoma"/>
            <family val="2"/>
          </rPr>
          <t>Fendy Tio:</t>
        </r>
        <r>
          <rPr>
            <sz val="9"/>
            <color indexed="81"/>
            <rFont val="Tahoma"/>
            <family val="2"/>
          </rPr>
          <t xml:space="preserve">
Numeric Only</t>
        </r>
      </text>
    </comment>
    <comment ref="AT31" authorId="0" shapeId="0">
      <text>
        <r>
          <rPr>
            <b/>
            <sz val="9"/>
            <color indexed="81"/>
            <rFont val="Tahoma"/>
            <family val="2"/>
          </rPr>
          <t>Fendy Tio:</t>
        </r>
        <r>
          <rPr>
            <sz val="9"/>
            <color indexed="81"/>
            <rFont val="Tahoma"/>
            <family val="2"/>
          </rPr>
          <t xml:space="preserve">
Numeric Only</t>
        </r>
      </text>
    </comment>
    <comment ref="AU31" authorId="0" shapeId="0">
      <text>
        <r>
          <rPr>
            <b/>
            <sz val="9"/>
            <color indexed="81"/>
            <rFont val="Tahoma"/>
            <family val="2"/>
          </rPr>
          <t>Fendy Tio:</t>
        </r>
        <r>
          <rPr>
            <sz val="9"/>
            <color indexed="81"/>
            <rFont val="Tahoma"/>
            <family val="2"/>
          </rPr>
          <t xml:space="preserve">
Numeric Only</t>
        </r>
      </text>
    </comment>
    <comment ref="AV31" authorId="0" shapeId="0">
      <text>
        <r>
          <rPr>
            <b/>
            <sz val="9"/>
            <color indexed="81"/>
            <rFont val="Tahoma"/>
            <family val="2"/>
          </rPr>
          <t>Fendy Tio:</t>
        </r>
        <r>
          <rPr>
            <sz val="9"/>
            <color indexed="81"/>
            <rFont val="Tahoma"/>
            <family val="2"/>
          </rPr>
          <t xml:space="preserve">
Numeric Only</t>
        </r>
      </text>
    </comment>
    <comment ref="AW31" authorId="0" shapeId="0">
      <text>
        <r>
          <rPr>
            <b/>
            <sz val="9"/>
            <color indexed="81"/>
            <rFont val="Tahoma"/>
            <family val="2"/>
          </rPr>
          <t>Fendy Tio:</t>
        </r>
        <r>
          <rPr>
            <sz val="9"/>
            <color indexed="81"/>
            <rFont val="Tahoma"/>
            <family val="2"/>
          </rPr>
          <t xml:space="preserve">
Numeric Only</t>
        </r>
      </text>
    </comment>
    <comment ref="AX31" authorId="0" shapeId="0">
      <text>
        <r>
          <rPr>
            <b/>
            <sz val="9"/>
            <color indexed="81"/>
            <rFont val="Tahoma"/>
            <family val="2"/>
          </rPr>
          <t>Fendy Tio:</t>
        </r>
        <r>
          <rPr>
            <sz val="9"/>
            <color indexed="81"/>
            <rFont val="Tahoma"/>
            <family val="2"/>
          </rPr>
          <t xml:space="preserve">
Numeric Only</t>
        </r>
      </text>
    </comment>
    <comment ref="AY31" authorId="0" shapeId="0">
      <text>
        <r>
          <rPr>
            <b/>
            <sz val="9"/>
            <color indexed="81"/>
            <rFont val="Tahoma"/>
            <family val="2"/>
          </rPr>
          <t>Fendy Tio:</t>
        </r>
        <r>
          <rPr>
            <sz val="9"/>
            <color indexed="81"/>
            <rFont val="Tahoma"/>
            <family val="2"/>
          </rPr>
          <t xml:space="preserve">
Numeric Only</t>
        </r>
      </text>
    </comment>
    <comment ref="AZ31" authorId="0" shapeId="0">
      <text>
        <r>
          <rPr>
            <b/>
            <sz val="9"/>
            <color indexed="81"/>
            <rFont val="Tahoma"/>
            <family val="2"/>
          </rPr>
          <t>Fendy Tio:</t>
        </r>
        <r>
          <rPr>
            <sz val="9"/>
            <color indexed="81"/>
            <rFont val="Tahoma"/>
            <family val="2"/>
          </rPr>
          <t xml:space="preserve">
Numeric Only</t>
        </r>
      </text>
    </comment>
    <comment ref="BA31" authorId="0" shapeId="0">
      <text>
        <r>
          <rPr>
            <b/>
            <sz val="9"/>
            <color indexed="81"/>
            <rFont val="Tahoma"/>
            <family val="2"/>
          </rPr>
          <t>Fendy Tio:</t>
        </r>
        <r>
          <rPr>
            <sz val="9"/>
            <color indexed="81"/>
            <rFont val="Tahoma"/>
            <family val="2"/>
          </rPr>
          <t xml:space="preserve">
Numeric Only</t>
        </r>
      </text>
    </comment>
    <comment ref="BB31" authorId="0" shapeId="0">
      <text>
        <r>
          <rPr>
            <b/>
            <sz val="9"/>
            <color indexed="81"/>
            <rFont val="Tahoma"/>
            <family val="2"/>
          </rPr>
          <t>Fendy Tio:</t>
        </r>
        <r>
          <rPr>
            <sz val="9"/>
            <color indexed="81"/>
            <rFont val="Tahoma"/>
            <family val="2"/>
          </rPr>
          <t xml:space="preserve">
Numeric Only</t>
        </r>
      </text>
    </comment>
    <comment ref="BC31" authorId="0" shapeId="0">
      <text>
        <r>
          <rPr>
            <b/>
            <sz val="9"/>
            <color indexed="81"/>
            <rFont val="Tahoma"/>
            <family val="2"/>
          </rPr>
          <t>Fendy Tio:</t>
        </r>
        <r>
          <rPr>
            <sz val="9"/>
            <color indexed="81"/>
            <rFont val="Tahoma"/>
            <family val="2"/>
          </rPr>
          <t xml:space="preserve">
Numeric Only</t>
        </r>
      </text>
    </comment>
    <comment ref="BD31" authorId="0" shapeId="0">
      <text>
        <r>
          <rPr>
            <b/>
            <sz val="9"/>
            <color indexed="81"/>
            <rFont val="Tahoma"/>
            <family val="2"/>
          </rPr>
          <t>Fendy Tio:</t>
        </r>
        <r>
          <rPr>
            <sz val="9"/>
            <color indexed="81"/>
            <rFont val="Tahoma"/>
            <family val="2"/>
          </rPr>
          <t xml:space="preserve">
Numeric Only</t>
        </r>
      </text>
    </comment>
    <comment ref="BE31" authorId="0" shapeId="0">
      <text>
        <r>
          <rPr>
            <b/>
            <sz val="9"/>
            <color indexed="81"/>
            <rFont val="Tahoma"/>
            <family val="2"/>
          </rPr>
          <t>Fendy Tio:</t>
        </r>
        <r>
          <rPr>
            <sz val="9"/>
            <color indexed="81"/>
            <rFont val="Tahoma"/>
            <family val="2"/>
          </rPr>
          <t xml:space="preserve">
Numeric Only</t>
        </r>
      </text>
    </comment>
    <comment ref="BF31" authorId="0" shapeId="0">
      <text>
        <r>
          <rPr>
            <b/>
            <sz val="9"/>
            <color indexed="81"/>
            <rFont val="Tahoma"/>
            <family val="2"/>
          </rPr>
          <t>Fendy Tio:</t>
        </r>
        <r>
          <rPr>
            <sz val="9"/>
            <color indexed="81"/>
            <rFont val="Tahoma"/>
            <family val="2"/>
          </rPr>
          <t xml:space="preserve">
Numeric Only</t>
        </r>
      </text>
    </comment>
    <comment ref="BG31" authorId="0" shapeId="0">
      <text>
        <r>
          <rPr>
            <b/>
            <sz val="9"/>
            <color indexed="81"/>
            <rFont val="Tahoma"/>
            <family val="2"/>
          </rPr>
          <t>Fendy Tio:</t>
        </r>
        <r>
          <rPr>
            <sz val="9"/>
            <color indexed="81"/>
            <rFont val="Tahoma"/>
            <family val="2"/>
          </rPr>
          <t xml:space="preserve">
Numeric Only</t>
        </r>
      </text>
    </comment>
    <comment ref="BH31" authorId="0" shapeId="0">
      <text>
        <r>
          <rPr>
            <b/>
            <sz val="9"/>
            <color indexed="81"/>
            <rFont val="Tahoma"/>
            <family val="2"/>
          </rPr>
          <t>Fendy Tio:</t>
        </r>
        <r>
          <rPr>
            <sz val="9"/>
            <color indexed="81"/>
            <rFont val="Tahoma"/>
            <family val="2"/>
          </rPr>
          <t xml:space="preserve">
Numeric Only</t>
        </r>
      </text>
    </comment>
    <comment ref="BI31" authorId="0" shapeId="0">
      <text>
        <r>
          <rPr>
            <b/>
            <sz val="9"/>
            <color indexed="81"/>
            <rFont val="Tahoma"/>
            <family val="2"/>
          </rPr>
          <t>Fendy Tio:</t>
        </r>
        <r>
          <rPr>
            <sz val="9"/>
            <color indexed="81"/>
            <rFont val="Tahoma"/>
            <family val="2"/>
          </rPr>
          <t xml:space="preserve">
Numeric Only</t>
        </r>
      </text>
    </comment>
    <comment ref="BJ31" authorId="0" shapeId="0">
      <text>
        <r>
          <rPr>
            <b/>
            <sz val="9"/>
            <color indexed="81"/>
            <rFont val="Tahoma"/>
            <family val="2"/>
          </rPr>
          <t>Fendy Tio:</t>
        </r>
        <r>
          <rPr>
            <sz val="9"/>
            <color indexed="81"/>
            <rFont val="Tahoma"/>
            <family val="2"/>
          </rPr>
          <t xml:space="preserve">
Numeric Only</t>
        </r>
      </text>
    </comment>
    <comment ref="BK31" authorId="0" shapeId="0">
      <text>
        <r>
          <rPr>
            <b/>
            <sz val="9"/>
            <color indexed="81"/>
            <rFont val="Tahoma"/>
            <family val="2"/>
          </rPr>
          <t>Fendy Tio:</t>
        </r>
        <r>
          <rPr>
            <sz val="9"/>
            <color indexed="81"/>
            <rFont val="Tahoma"/>
            <family val="2"/>
          </rPr>
          <t xml:space="preserve">
Numeric Only</t>
        </r>
      </text>
    </comment>
    <comment ref="BL31" authorId="0" shapeId="0">
      <text>
        <r>
          <rPr>
            <b/>
            <sz val="9"/>
            <color indexed="81"/>
            <rFont val="Tahoma"/>
            <family val="2"/>
          </rPr>
          <t>Fendy Tio:</t>
        </r>
        <r>
          <rPr>
            <sz val="9"/>
            <color indexed="81"/>
            <rFont val="Tahoma"/>
            <family val="2"/>
          </rPr>
          <t xml:space="preserve">
Numeric Only</t>
        </r>
      </text>
    </comment>
    <comment ref="BM31" authorId="0" shapeId="0">
      <text>
        <r>
          <rPr>
            <b/>
            <sz val="9"/>
            <color indexed="81"/>
            <rFont val="Tahoma"/>
            <family val="2"/>
          </rPr>
          <t>Fendy Tio:</t>
        </r>
        <r>
          <rPr>
            <sz val="9"/>
            <color indexed="81"/>
            <rFont val="Tahoma"/>
            <family val="2"/>
          </rPr>
          <t xml:space="preserve">
Numeric Only</t>
        </r>
      </text>
    </comment>
    <comment ref="BN31" authorId="0" shapeId="0">
      <text>
        <r>
          <rPr>
            <b/>
            <sz val="9"/>
            <color indexed="81"/>
            <rFont val="Tahoma"/>
            <family val="2"/>
          </rPr>
          <t>Fendy Tio:</t>
        </r>
        <r>
          <rPr>
            <sz val="9"/>
            <color indexed="81"/>
            <rFont val="Tahoma"/>
            <family val="2"/>
          </rPr>
          <t xml:space="preserve">
Numeric Only</t>
        </r>
      </text>
    </comment>
    <comment ref="BO31" authorId="0" shapeId="0">
      <text>
        <r>
          <rPr>
            <b/>
            <sz val="9"/>
            <color indexed="81"/>
            <rFont val="Tahoma"/>
            <family val="2"/>
          </rPr>
          <t>Fendy Tio:</t>
        </r>
        <r>
          <rPr>
            <sz val="9"/>
            <color indexed="81"/>
            <rFont val="Tahoma"/>
            <family val="2"/>
          </rPr>
          <t xml:space="preserve">
Numeric Only</t>
        </r>
      </text>
    </comment>
    <comment ref="BP31" authorId="0" shapeId="0">
      <text>
        <r>
          <rPr>
            <b/>
            <sz val="9"/>
            <color indexed="81"/>
            <rFont val="Tahoma"/>
            <family val="2"/>
          </rPr>
          <t>Fendy Tio:</t>
        </r>
        <r>
          <rPr>
            <sz val="9"/>
            <color indexed="81"/>
            <rFont val="Tahoma"/>
            <family val="2"/>
          </rPr>
          <t xml:space="preserve">
Numeric Only</t>
        </r>
      </text>
    </comment>
    <comment ref="BQ31" authorId="0" shapeId="0">
      <text>
        <r>
          <rPr>
            <b/>
            <sz val="9"/>
            <color indexed="81"/>
            <rFont val="Tahoma"/>
            <family val="2"/>
          </rPr>
          <t>Fendy Tio:</t>
        </r>
        <r>
          <rPr>
            <sz val="9"/>
            <color indexed="81"/>
            <rFont val="Tahoma"/>
            <family val="2"/>
          </rPr>
          <t xml:space="preserve">
Numeric Only</t>
        </r>
      </text>
    </comment>
    <comment ref="BR31" authorId="0" shapeId="0">
      <text>
        <r>
          <rPr>
            <b/>
            <sz val="9"/>
            <color indexed="81"/>
            <rFont val="Tahoma"/>
            <family val="2"/>
          </rPr>
          <t>Fendy Tio:</t>
        </r>
        <r>
          <rPr>
            <sz val="9"/>
            <color indexed="81"/>
            <rFont val="Tahoma"/>
            <family val="2"/>
          </rPr>
          <t xml:space="preserve">
Numeric Only</t>
        </r>
      </text>
    </comment>
    <comment ref="BS31" authorId="0" shapeId="0">
      <text>
        <r>
          <rPr>
            <b/>
            <sz val="9"/>
            <color indexed="81"/>
            <rFont val="Tahoma"/>
            <family val="2"/>
          </rPr>
          <t>Fendy Tio:</t>
        </r>
        <r>
          <rPr>
            <sz val="9"/>
            <color indexed="81"/>
            <rFont val="Tahoma"/>
            <family val="2"/>
          </rPr>
          <t xml:space="preserve">
Numeric Only</t>
        </r>
      </text>
    </comment>
    <comment ref="BT31" authorId="0" shapeId="0">
      <text>
        <r>
          <rPr>
            <b/>
            <sz val="9"/>
            <color indexed="81"/>
            <rFont val="Tahoma"/>
            <family val="2"/>
          </rPr>
          <t>Fendy Tio:</t>
        </r>
        <r>
          <rPr>
            <sz val="9"/>
            <color indexed="81"/>
            <rFont val="Tahoma"/>
            <family val="2"/>
          </rPr>
          <t xml:space="preserve">
Numeric Only</t>
        </r>
      </text>
    </comment>
    <comment ref="BU31" authorId="0" shapeId="0">
      <text>
        <r>
          <rPr>
            <b/>
            <sz val="9"/>
            <color indexed="81"/>
            <rFont val="Tahoma"/>
            <family val="2"/>
          </rPr>
          <t>Fendy Tio:</t>
        </r>
        <r>
          <rPr>
            <sz val="9"/>
            <color indexed="81"/>
            <rFont val="Tahoma"/>
            <family val="2"/>
          </rPr>
          <t xml:space="preserve">
Numeric Only</t>
        </r>
      </text>
    </comment>
    <comment ref="BV31" authorId="0" shapeId="0">
      <text>
        <r>
          <rPr>
            <b/>
            <sz val="9"/>
            <color indexed="81"/>
            <rFont val="Tahoma"/>
            <family val="2"/>
          </rPr>
          <t>Fendy Tio:</t>
        </r>
        <r>
          <rPr>
            <sz val="9"/>
            <color indexed="81"/>
            <rFont val="Tahoma"/>
            <family val="2"/>
          </rPr>
          <t xml:space="preserve">
Numeric Only</t>
        </r>
      </text>
    </comment>
    <comment ref="BW31" authorId="0" shapeId="0">
      <text>
        <r>
          <rPr>
            <b/>
            <sz val="9"/>
            <color indexed="81"/>
            <rFont val="Tahoma"/>
            <family val="2"/>
          </rPr>
          <t>Fendy Tio:</t>
        </r>
        <r>
          <rPr>
            <sz val="9"/>
            <color indexed="81"/>
            <rFont val="Tahoma"/>
            <family val="2"/>
          </rPr>
          <t xml:space="preserve">
Numeric Only</t>
        </r>
      </text>
    </comment>
    <comment ref="BX31" authorId="0" shapeId="0">
      <text>
        <r>
          <rPr>
            <b/>
            <sz val="9"/>
            <color indexed="81"/>
            <rFont val="Tahoma"/>
            <family val="2"/>
          </rPr>
          <t>Fendy Tio:</t>
        </r>
        <r>
          <rPr>
            <sz val="9"/>
            <color indexed="81"/>
            <rFont val="Tahoma"/>
            <family val="2"/>
          </rPr>
          <t xml:space="preserve">
Numeric Only</t>
        </r>
      </text>
    </comment>
    <comment ref="BY31" authorId="0" shapeId="0">
      <text>
        <r>
          <rPr>
            <b/>
            <sz val="9"/>
            <color indexed="81"/>
            <rFont val="Tahoma"/>
            <family val="2"/>
          </rPr>
          <t>Fendy Tio:</t>
        </r>
        <r>
          <rPr>
            <sz val="9"/>
            <color indexed="81"/>
            <rFont val="Tahoma"/>
            <family val="2"/>
          </rPr>
          <t xml:space="preserve">
Numeric Only</t>
        </r>
      </text>
    </comment>
    <comment ref="BZ31" authorId="0" shapeId="0">
      <text>
        <r>
          <rPr>
            <b/>
            <sz val="9"/>
            <color indexed="81"/>
            <rFont val="Tahoma"/>
            <family val="2"/>
          </rPr>
          <t>Fendy Tio:</t>
        </r>
        <r>
          <rPr>
            <sz val="9"/>
            <color indexed="81"/>
            <rFont val="Tahoma"/>
            <family val="2"/>
          </rPr>
          <t xml:space="preserve">
Numeric Only</t>
        </r>
      </text>
    </comment>
    <comment ref="CA31" authorId="0" shapeId="0">
      <text>
        <r>
          <rPr>
            <b/>
            <sz val="9"/>
            <color indexed="81"/>
            <rFont val="Tahoma"/>
            <family val="2"/>
          </rPr>
          <t>Fendy Tio:</t>
        </r>
        <r>
          <rPr>
            <sz val="9"/>
            <color indexed="81"/>
            <rFont val="Tahoma"/>
            <family val="2"/>
          </rPr>
          <t xml:space="preserve">
Numeric Only</t>
        </r>
      </text>
    </comment>
    <comment ref="CB31" authorId="0" shapeId="0">
      <text>
        <r>
          <rPr>
            <b/>
            <sz val="9"/>
            <color indexed="81"/>
            <rFont val="Tahoma"/>
            <family val="2"/>
          </rPr>
          <t>Fendy Tio:</t>
        </r>
        <r>
          <rPr>
            <sz val="9"/>
            <color indexed="81"/>
            <rFont val="Tahoma"/>
            <family val="2"/>
          </rPr>
          <t xml:space="preserve">
Numeric Only</t>
        </r>
      </text>
    </comment>
    <comment ref="CC31" authorId="0" shapeId="0">
      <text>
        <r>
          <rPr>
            <b/>
            <sz val="9"/>
            <color indexed="81"/>
            <rFont val="Tahoma"/>
            <family val="2"/>
          </rPr>
          <t>Fendy Tio:</t>
        </r>
        <r>
          <rPr>
            <sz val="9"/>
            <color indexed="81"/>
            <rFont val="Tahoma"/>
            <family val="2"/>
          </rPr>
          <t xml:space="preserve">
Numeric Only</t>
        </r>
      </text>
    </comment>
    <comment ref="CD31" authorId="0" shapeId="0">
      <text>
        <r>
          <rPr>
            <b/>
            <sz val="9"/>
            <color indexed="81"/>
            <rFont val="Tahoma"/>
            <family val="2"/>
          </rPr>
          <t>Fendy Tio:</t>
        </r>
        <r>
          <rPr>
            <sz val="9"/>
            <color indexed="81"/>
            <rFont val="Tahoma"/>
            <family val="2"/>
          </rPr>
          <t xml:space="preserve">
Numeric Only</t>
        </r>
      </text>
    </comment>
    <comment ref="CE31" authorId="0" shapeId="0">
      <text>
        <r>
          <rPr>
            <b/>
            <sz val="9"/>
            <color indexed="81"/>
            <rFont val="Tahoma"/>
            <family val="2"/>
          </rPr>
          <t>Fendy Tio:</t>
        </r>
        <r>
          <rPr>
            <sz val="9"/>
            <color indexed="81"/>
            <rFont val="Tahoma"/>
            <family val="2"/>
          </rPr>
          <t xml:space="preserve">
Numeric Only</t>
        </r>
      </text>
    </comment>
    <comment ref="CF31" authorId="0" shapeId="0">
      <text>
        <r>
          <rPr>
            <b/>
            <sz val="9"/>
            <color indexed="81"/>
            <rFont val="Tahoma"/>
            <family val="2"/>
          </rPr>
          <t>Fendy Tio:</t>
        </r>
        <r>
          <rPr>
            <sz val="9"/>
            <color indexed="81"/>
            <rFont val="Tahoma"/>
            <family val="2"/>
          </rPr>
          <t xml:space="preserve">
Numeric Only</t>
        </r>
      </text>
    </comment>
    <comment ref="CG31" authorId="0" shapeId="0">
      <text>
        <r>
          <rPr>
            <b/>
            <sz val="9"/>
            <color indexed="81"/>
            <rFont val="Tahoma"/>
            <family val="2"/>
          </rPr>
          <t>Fendy Tio:</t>
        </r>
        <r>
          <rPr>
            <sz val="9"/>
            <color indexed="81"/>
            <rFont val="Tahoma"/>
            <family val="2"/>
          </rPr>
          <t xml:space="preserve">
Numeric Only</t>
        </r>
      </text>
    </comment>
    <comment ref="CH31" authorId="0" shapeId="0">
      <text>
        <r>
          <rPr>
            <b/>
            <sz val="9"/>
            <color indexed="81"/>
            <rFont val="Tahoma"/>
            <family val="2"/>
          </rPr>
          <t>Fendy Tio:</t>
        </r>
        <r>
          <rPr>
            <sz val="9"/>
            <color indexed="81"/>
            <rFont val="Tahoma"/>
            <family val="2"/>
          </rPr>
          <t xml:space="preserve">
Numeric Only</t>
        </r>
      </text>
    </comment>
    <comment ref="CI31" authorId="0" shapeId="0">
      <text>
        <r>
          <rPr>
            <b/>
            <sz val="9"/>
            <color indexed="81"/>
            <rFont val="Tahoma"/>
            <family val="2"/>
          </rPr>
          <t>Fendy Tio:</t>
        </r>
        <r>
          <rPr>
            <sz val="9"/>
            <color indexed="81"/>
            <rFont val="Tahoma"/>
            <family val="2"/>
          </rPr>
          <t xml:space="preserve">
Numeric Only</t>
        </r>
      </text>
    </comment>
    <comment ref="CJ31" authorId="0" shapeId="0">
      <text>
        <r>
          <rPr>
            <b/>
            <sz val="9"/>
            <color indexed="81"/>
            <rFont val="Tahoma"/>
            <family val="2"/>
          </rPr>
          <t>Fendy Tio:</t>
        </r>
        <r>
          <rPr>
            <sz val="9"/>
            <color indexed="81"/>
            <rFont val="Tahoma"/>
            <family val="2"/>
          </rPr>
          <t xml:space="preserve">
Numeric Only</t>
        </r>
      </text>
    </comment>
    <comment ref="CK31" authorId="0" shapeId="0">
      <text>
        <r>
          <rPr>
            <b/>
            <sz val="9"/>
            <color indexed="81"/>
            <rFont val="Tahoma"/>
            <family val="2"/>
          </rPr>
          <t>Fendy Tio:</t>
        </r>
        <r>
          <rPr>
            <sz val="9"/>
            <color indexed="81"/>
            <rFont val="Tahoma"/>
            <family val="2"/>
          </rPr>
          <t xml:space="preserve">
Numeric Only</t>
        </r>
      </text>
    </comment>
    <comment ref="CL31" authorId="0" shapeId="0">
      <text>
        <r>
          <rPr>
            <b/>
            <sz val="9"/>
            <color indexed="81"/>
            <rFont val="Tahoma"/>
            <family val="2"/>
          </rPr>
          <t>Fendy Tio:</t>
        </r>
        <r>
          <rPr>
            <sz val="9"/>
            <color indexed="81"/>
            <rFont val="Tahoma"/>
            <family val="2"/>
          </rPr>
          <t xml:space="preserve">
Numeric Only</t>
        </r>
      </text>
    </comment>
    <comment ref="CM31" authorId="0" shapeId="0">
      <text>
        <r>
          <rPr>
            <b/>
            <sz val="9"/>
            <color indexed="81"/>
            <rFont val="Tahoma"/>
            <family val="2"/>
          </rPr>
          <t>Fendy Tio:</t>
        </r>
        <r>
          <rPr>
            <sz val="9"/>
            <color indexed="81"/>
            <rFont val="Tahoma"/>
            <family val="2"/>
          </rPr>
          <t xml:space="preserve">
Numeric Only</t>
        </r>
      </text>
    </comment>
    <comment ref="CN31" authorId="0" shapeId="0">
      <text>
        <r>
          <rPr>
            <b/>
            <sz val="9"/>
            <color indexed="81"/>
            <rFont val="Tahoma"/>
            <family val="2"/>
          </rPr>
          <t>Fendy Tio:</t>
        </r>
        <r>
          <rPr>
            <sz val="9"/>
            <color indexed="81"/>
            <rFont val="Tahoma"/>
            <family val="2"/>
          </rPr>
          <t xml:space="preserve">
Numeric Only</t>
        </r>
      </text>
    </comment>
    <comment ref="CO31" authorId="0" shapeId="0">
      <text>
        <r>
          <rPr>
            <b/>
            <sz val="9"/>
            <color indexed="81"/>
            <rFont val="Tahoma"/>
            <family val="2"/>
          </rPr>
          <t>Fendy Tio:</t>
        </r>
        <r>
          <rPr>
            <sz val="9"/>
            <color indexed="81"/>
            <rFont val="Tahoma"/>
            <family val="2"/>
          </rPr>
          <t xml:space="preserve">
Numeric Only</t>
        </r>
      </text>
    </comment>
    <comment ref="CP31" authorId="0" shapeId="0">
      <text>
        <r>
          <rPr>
            <b/>
            <sz val="9"/>
            <color indexed="81"/>
            <rFont val="Tahoma"/>
            <family val="2"/>
          </rPr>
          <t>Fendy Tio:</t>
        </r>
        <r>
          <rPr>
            <sz val="9"/>
            <color indexed="81"/>
            <rFont val="Tahoma"/>
            <family val="2"/>
          </rPr>
          <t xml:space="preserve">
Numeric Only</t>
        </r>
      </text>
    </comment>
    <comment ref="CQ31" authorId="0" shapeId="0">
      <text>
        <r>
          <rPr>
            <b/>
            <sz val="9"/>
            <color indexed="81"/>
            <rFont val="Tahoma"/>
            <family val="2"/>
          </rPr>
          <t>Fendy Tio:</t>
        </r>
        <r>
          <rPr>
            <sz val="9"/>
            <color indexed="81"/>
            <rFont val="Tahoma"/>
            <family val="2"/>
          </rPr>
          <t xml:space="preserve">
Numeric Only</t>
        </r>
      </text>
    </comment>
    <comment ref="CR31" authorId="0" shapeId="0">
      <text>
        <r>
          <rPr>
            <b/>
            <sz val="9"/>
            <color indexed="81"/>
            <rFont val="Tahoma"/>
            <family val="2"/>
          </rPr>
          <t>Fendy Tio:</t>
        </r>
        <r>
          <rPr>
            <sz val="9"/>
            <color indexed="81"/>
            <rFont val="Tahoma"/>
            <family val="2"/>
          </rPr>
          <t xml:space="preserve">
Numeric Only</t>
        </r>
      </text>
    </comment>
    <comment ref="CT31" authorId="0" shapeId="0">
      <text>
        <r>
          <rPr>
            <b/>
            <sz val="9"/>
            <color indexed="81"/>
            <rFont val="Tahoma"/>
            <family val="2"/>
          </rPr>
          <t>Fendy Tio:</t>
        </r>
        <r>
          <rPr>
            <sz val="9"/>
            <color indexed="81"/>
            <rFont val="Tahoma"/>
            <family val="2"/>
          </rPr>
          <t xml:space="preserve">
Numeric Only</t>
        </r>
      </text>
    </comment>
    <comment ref="CU31" authorId="0" shapeId="0">
      <text>
        <r>
          <rPr>
            <b/>
            <sz val="9"/>
            <color indexed="81"/>
            <rFont val="Tahoma"/>
            <family val="2"/>
          </rPr>
          <t>Fendy Tio:</t>
        </r>
        <r>
          <rPr>
            <sz val="9"/>
            <color indexed="81"/>
            <rFont val="Tahoma"/>
            <family val="2"/>
          </rPr>
          <t xml:space="preserve">
Numeric Only</t>
        </r>
      </text>
    </comment>
    <comment ref="CV31" authorId="0" shapeId="0">
      <text>
        <r>
          <rPr>
            <b/>
            <sz val="9"/>
            <color indexed="81"/>
            <rFont val="Tahoma"/>
            <family val="2"/>
          </rPr>
          <t>Fendy Tio:</t>
        </r>
        <r>
          <rPr>
            <sz val="9"/>
            <color indexed="81"/>
            <rFont val="Tahoma"/>
            <family val="2"/>
          </rPr>
          <t xml:space="preserve">
Numeric Only</t>
        </r>
      </text>
    </comment>
    <comment ref="CW31" authorId="0" shapeId="0">
      <text>
        <r>
          <rPr>
            <b/>
            <sz val="9"/>
            <color indexed="81"/>
            <rFont val="Tahoma"/>
            <family val="2"/>
          </rPr>
          <t>Fendy Tio:</t>
        </r>
        <r>
          <rPr>
            <sz val="9"/>
            <color indexed="81"/>
            <rFont val="Tahoma"/>
            <family val="2"/>
          </rPr>
          <t xml:space="preserve">
Numeric Only</t>
        </r>
      </text>
    </comment>
    <comment ref="B32" authorId="0" shapeId="0">
      <text>
        <r>
          <rPr>
            <b/>
            <sz val="9"/>
            <color indexed="81"/>
            <rFont val="Tahoma"/>
            <family val="2"/>
          </rPr>
          <t>Fendy Tio:</t>
        </r>
        <r>
          <rPr>
            <sz val="9"/>
            <color indexed="81"/>
            <rFont val="Tahoma"/>
            <family val="2"/>
          </rPr>
          <t xml:space="preserve">
Numeric Only</t>
        </r>
      </text>
    </comment>
    <comment ref="C32" authorId="0" shapeId="0">
      <text>
        <r>
          <rPr>
            <b/>
            <sz val="9"/>
            <color indexed="81"/>
            <rFont val="Tahoma"/>
            <family val="2"/>
          </rPr>
          <t>Fendy Tio:</t>
        </r>
        <r>
          <rPr>
            <sz val="9"/>
            <color indexed="81"/>
            <rFont val="Tahoma"/>
            <family val="2"/>
          </rPr>
          <t xml:space="preserve">
Numeric Only</t>
        </r>
      </text>
    </comment>
    <comment ref="D32" authorId="0" shapeId="0">
      <text>
        <r>
          <rPr>
            <b/>
            <sz val="9"/>
            <color indexed="81"/>
            <rFont val="Tahoma"/>
            <family val="2"/>
          </rPr>
          <t>Fendy Tio:</t>
        </r>
        <r>
          <rPr>
            <sz val="9"/>
            <color indexed="81"/>
            <rFont val="Tahoma"/>
            <family val="2"/>
          </rPr>
          <t xml:space="preserve">
Numeric Only</t>
        </r>
      </text>
    </comment>
    <comment ref="E32" authorId="0" shapeId="0">
      <text>
        <r>
          <rPr>
            <b/>
            <sz val="9"/>
            <color indexed="81"/>
            <rFont val="Tahoma"/>
            <family val="2"/>
          </rPr>
          <t>Fendy Tio:</t>
        </r>
        <r>
          <rPr>
            <sz val="9"/>
            <color indexed="81"/>
            <rFont val="Tahoma"/>
            <family val="2"/>
          </rPr>
          <t xml:space="preserve">
Numeric Only</t>
        </r>
      </text>
    </comment>
    <comment ref="F32" authorId="0" shapeId="0">
      <text>
        <r>
          <rPr>
            <b/>
            <sz val="9"/>
            <color indexed="81"/>
            <rFont val="Tahoma"/>
            <family val="2"/>
          </rPr>
          <t>Fendy Tio:</t>
        </r>
        <r>
          <rPr>
            <sz val="9"/>
            <color indexed="81"/>
            <rFont val="Tahoma"/>
            <family val="2"/>
          </rPr>
          <t xml:space="preserve">
Numeric Only</t>
        </r>
      </text>
    </comment>
    <comment ref="G32" authorId="0" shapeId="0">
      <text>
        <r>
          <rPr>
            <b/>
            <sz val="9"/>
            <color indexed="81"/>
            <rFont val="Tahoma"/>
            <family val="2"/>
          </rPr>
          <t>Fendy Tio:</t>
        </r>
        <r>
          <rPr>
            <sz val="9"/>
            <color indexed="81"/>
            <rFont val="Tahoma"/>
            <family val="2"/>
          </rPr>
          <t xml:space="preserve">
Numeric Only</t>
        </r>
      </text>
    </comment>
    <comment ref="H32" authorId="0" shapeId="0">
      <text>
        <r>
          <rPr>
            <b/>
            <sz val="9"/>
            <color indexed="81"/>
            <rFont val="Tahoma"/>
            <family val="2"/>
          </rPr>
          <t>Fendy Tio:</t>
        </r>
        <r>
          <rPr>
            <sz val="9"/>
            <color indexed="81"/>
            <rFont val="Tahoma"/>
            <family val="2"/>
          </rPr>
          <t xml:space="preserve">
Numeric Only</t>
        </r>
      </text>
    </comment>
    <comment ref="I32" authorId="0" shapeId="0">
      <text>
        <r>
          <rPr>
            <b/>
            <sz val="9"/>
            <color indexed="81"/>
            <rFont val="Tahoma"/>
            <family val="2"/>
          </rPr>
          <t>Fendy Tio:</t>
        </r>
        <r>
          <rPr>
            <sz val="9"/>
            <color indexed="81"/>
            <rFont val="Tahoma"/>
            <family val="2"/>
          </rPr>
          <t xml:space="preserve">
Numeric Only</t>
        </r>
      </text>
    </comment>
    <comment ref="J32" authorId="0" shapeId="0">
      <text>
        <r>
          <rPr>
            <b/>
            <sz val="9"/>
            <color indexed="81"/>
            <rFont val="Tahoma"/>
            <family val="2"/>
          </rPr>
          <t>Fendy Tio:</t>
        </r>
        <r>
          <rPr>
            <sz val="9"/>
            <color indexed="81"/>
            <rFont val="Tahoma"/>
            <family val="2"/>
          </rPr>
          <t xml:space="preserve">
Numeric Only</t>
        </r>
      </text>
    </comment>
    <comment ref="K32" authorId="0" shapeId="0">
      <text>
        <r>
          <rPr>
            <b/>
            <sz val="9"/>
            <color indexed="81"/>
            <rFont val="Tahoma"/>
            <family val="2"/>
          </rPr>
          <t>Fendy Tio:</t>
        </r>
        <r>
          <rPr>
            <sz val="9"/>
            <color indexed="81"/>
            <rFont val="Tahoma"/>
            <family val="2"/>
          </rPr>
          <t xml:space="preserve">
Numeric Only</t>
        </r>
      </text>
    </comment>
    <comment ref="L32" authorId="0" shapeId="0">
      <text>
        <r>
          <rPr>
            <b/>
            <sz val="9"/>
            <color indexed="81"/>
            <rFont val="Tahoma"/>
            <family val="2"/>
          </rPr>
          <t>Fendy Tio:</t>
        </r>
        <r>
          <rPr>
            <sz val="9"/>
            <color indexed="81"/>
            <rFont val="Tahoma"/>
            <family val="2"/>
          </rPr>
          <t xml:space="preserve">
Numeric Only</t>
        </r>
      </text>
    </comment>
    <comment ref="M32" authorId="0" shapeId="0">
      <text>
        <r>
          <rPr>
            <b/>
            <sz val="9"/>
            <color indexed="81"/>
            <rFont val="Tahoma"/>
            <family val="2"/>
          </rPr>
          <t>Fendy Tio:</t>
        </r>
        <r>
          <rPr>
            <sz val="9"/>
            <color indexed="81"/>
            <rFont val="Tahoma"/>
            <family val="2"/>
          </rPr>
          <t xml:space="preserve">
Numeric Only</t>
        </r>
      </text>
    </comment>
    <comment ref="N32" authorId="0" shapeId="0">
      <text>
        <r>
          <rPr>
            <b/>
            <sz val="9"/>
            <color indexed="81"/>
            <rFont val="Tahoma"/>
            <family val="2"/>
          </rPr>
          <t>Fendy Tio:</t>
        </r>
        <r>
          <rPr>
            <sz val="9"/>
            <color indexed="81"/>
            <rFont val="Tahoma"/>
            <family val="2"/>
          </rPr>
          <t xml:space="preserve">
Numeric Only</t>
        </r>
      </text>
    </comment>
    <comment ref="O32" authorId="0" shapeId="0">
      <text>
        <r>
          <rPr>
            <b/>
            <sz val="9"/>
            <color indexed="81"/>
            <rFont val="Tahoma"/>
            <family val="2"/>
          </rPr>
          <t>Fendy Tio:</t>
        </r>
        <r>
          <rPr>
            <sz val="9"/>
            <color indexed="81"/>
            <rFont val="Tahoma"/>
            <family val="2"/>
          </rPr>
          <t xml:space="preserve">
Numeric Only</t>
        </r>
      </text>
    </comment>
    <comment ref="P32" authorId="0" shapeId="0">
      <text>
        <r>
          <rPr>
            <b/>
            <sz val="9"/>
            <color indexed="81"/>
            <rFont val="Tahoma"/>
            <family val="2"/>
          </rPr>
          <t>Fendy Tio:</t>
        </r>
        <r>
          <rPr>
            <sz val="9"/>
            <color indexed="81"/>
            <rFont val="Tahoma"/>
            <family val="2"/>
          </rPr>
          <t xml:space="preserve">
Numeric Only</t>
        </r>
      </text>
    </comment>
    <comment ref="Q32" authorId="0" shapeId="0">
      <text>
        <r>
          <rPr>
            <b/>
            <sz val="9"/>
            <color indexed="81"/>
            <rFont val="Tahoma"/>
            <family val="2"/>
          </rPr>
          <t>Fendy Tio:</t>
        </r>
        <r>
          <rPr>
            <sz val="9"/>
            <color indexed="81"/>
            <rFont val="Tahoma"/>
            <family val="2"/>
          </rPr>
          <t xml:space="preserve">
Numeric Only</t>
        </r>
      </text>
    </comment>
    <comment ref="R32" authorId="0" shapeId="0">
      <text>
        <r>
          <rPr>
            <b/>
            <sz val="9"/>
            <color indexed="81"/>
            <rFont val="Tahoma"/>
            <family val="2"/>
          </rPr>
          <t>Fendy Tio:</t>
        </r>
        <r>
          <rPr>
            <sz val="9"/>
            <color indexed="81"/>
            <rFont val="Tahoma"/>
            <family val="2"/>
          </rPr>
          <t xml:space="preserve">
Numeric Only</t>
        </r>
      </text>
    </comment>
    <comment ref="S32" authorId="0" shapeId="0">
      <text>
        <r>
          <rPr>
            <b/>
            <sz val="9"/>
            <color indexed="81"/>
            <rFont val="Tahoma"/>
            <family val="2"/>
          </rPr>
          <t>Fendy Tio:</t>
        </r>
        <r>
          <rPr>
            <sz val="9"/>
            <color indexed="81"/>
            <rFont val="Tahoma"/>
            <family val="2"/>
          </rPr>
          <t xml:space="preserve">
Numeric Only</t>
        </r>
      </text>
    </comment>
    <comment ref="T32" authorId="0" shapeId="0">
      <text>
        <r>
          <rPr>
            <b/>
            <sz val="9"/>
            <color indexed="81"/>
            <rFont val="Tahoma"/>
            <family val="2"/>
          </rPr>
          <t>Fendy Tio:</t>
        </r>
        <r>
          <rPr>
            <sz val="9"/>
            <color indexed="81"/>
            <rFont val="Tahoma"/>
            <family val="2"/>
          </rPr>
          <t xml:space="preserve">
Numeric Only</t>
        </r>
      </text>
    </comment>
    <comment ref="U32" authorId="0" shapeId="0">
      <text>
        <r>
          <rPr>
            <b/>
            <sz val="9"/>
            <color indexed="81"/>
            <rFont val="Tahoma"/>
            <family val="2"/>
          </rPr>
          <t>Fendy Tio:</t>
        </r>
        <r>
          <rPr>
            <sz val="9"/>
            <color indexed="81"/>
            <rFont val="Tahoma"/>
            <family val="2"/>
          </rPr>
          <t xml:space="preserve">
Numeric Only</t>
        </r>
      </text>
    </comment>
    <comment ref="V32" authorId="0" shapeId="0">
      <text>
        <r>
          <rPr>
            <b/>
            <sz val="9"/>
            <color indexed="81"/>
            <rFont val="Tahoma"/>
            <family val="2"/>
          </rPr>
          <t>Fendy Tio:</t>
        </r>
        <r>
          <rPr>
            <sz val="9"/>
            <color indexed="81"/>
            <rFont val="Tahoma"/>
            <family val="2"/>
          </rPr>
          <t xml:space="preserve">
Numeric Only</t>
        </r>
      </text>
    </comment>
    <comment ref="W32" authorId="0" shapeId="0">
      <text>
        <r>
          <rPr>
            <b/>
            <sz val="9"/>
            <color indexed="81"/>
            <rFont val="Tahoma"/>
            <family val="2"/>
          </rPr>
          <t>Fendy Tio:</t>
        </r>
        <r>
          <rPr>
            <sz val="9"/>
            <color indexed="81"/>
            <rFont val="Tahoma"/>
            <family val="2"/>
          </rPr>
          <t xml:space="preserve">
Numeric Only</t>
        </r>
      </text>
    </comment>
    <comment ref="X32" authorId="0" shapeId="0">
      <text>
        <r>
          <rPr>
            <b/>
            <sz val="9"/>
            <color indexed="81"/>
            <rFont val="Tahoma"/>
            <family val="2"/>
          </rPr>
          <t>Fendy Tio:</t>
        </r>
        <r>
          <rPr>
            <sz val="9"/>
            <color indexed="81"/>
            <rFont val="Tahoma"/>
            <family val="2"/>
          </rPr>
          <t xml:space="preserve">
Numeric Only</t>
        </r>
      </text>
    </comment>
    <comment ref="Y32" authorId="0" shapeId="0">
      <text>
        <r>
          <rPr>
            <b/>
            <sz val="9"/>
            <color indexed="81"/>
            <rFont val="Tahoma"/>
            <family val="2"/>
          </rPr>
          <t>Fendy Tio:</t>
        </r>
        <r>
          <rPr>
            <sz val="9"/>
            <color indexed="81"/>
            <rFont val="Tahoma"/>
            <family val="2"/>
          </rPr>
          <t xml:space="preserve">
Numeric Only</t>
        </r>
      </text>
    </comment>
    <comment ref="Z32" authorId="0" shapeId="0">
      <text>
        <r>
          <rPr>
            <b/>
            <sz val="9"/>
            <color indexed="81"/>
            <rFont val="Tahoma"/>
            <family val="2"/>
          </rPr>
          <t>Fendy Tio:</t>
        </r>
        <r>
          <rPr>
            <sz val="9"/>
            <color indexed="81"/>
            <rFont val="Tahoma"/>
            <family val="2"/>
          </rPr>
          <t xml:space="preserve">
Numeric Only</t>
        </r>
      </text>
    </comment>
    <comment ref="AA32" authorId="0" shapeId="0">
      <text>
        <r>
          <rPr>
            <b/>
            <sz val="9"/>
            <color indexed="81"/>
            <rFont val="Tahoma"/>
            <family val="2"/>
          </rPr>
          <t>Fendy Tio:</t>
        </r>
        <r>
          <rPr>
            <sz val="9"/>
            <color indexed="81"/>
            <rFont val="Tahoma"/>
            <family val="2"/>
          </rPr>
          <t xml:space="preserve">
Numeric Only</t>
        </r>
      </text>
    </comment>
    <comment ref="AB32" authorId="0" shapeId="0">
      <text>
        <r>
          <rPr>
            <b/>
            <sz val="9"/>
            <color indexed="81"/>
            <rFont val="Tahoma"/>
            <family val="2"/>
          </rPr>
          <t>Fendy Tio:</t>
        </r>
        <r>
          <rPr>
            <sz val="9"/>
            <color indexed="81"/>
            <rFont val="Tahoma"/>
            <family val="2"/>
          </rPr>
          <t xml:space="preserve">
Numeric Only</t>
        </r>
      </text>
    </comment>
    <comment ref="AC32" authorId="0" shapeId="0">
      <text>
        <r>
          <rPr>
            <b/>
            <sz val="9"/>
            <color indexed="81"/>
            <rFont val="Tahoma"/>
            <family val="2"/>
          </rPr>
          <t>Fendy Tio:</t>
        </r>
        <r>
          <rPr>
            <sz val="9"/>
            <color indexed="81"/>
            <rFont val="Tahoma"/>
            <family val="2"/>
          </rPr>
          <t xml:space="preserve">
Numeric Only</t>
        </r>
      </text>
    </comment>
    <comment ref="AD32" authorId="0" shapeId="0">
      <text>
        <r>
          <rPr>
            <b/>
            <sz val="9"/>
            <color indexed="81"/>
            <rFont val="Tahoma"/>
            <family val="2"/>
          </rPr>
          <t>Fendy Tio:</t>
        </r>
        <r>
          <rPr>
            <sz val="9"/>
            <color indexed="81"/>
            <rFont val="Tahoma"/>
            <family val="2"/>
          </rPr>
          <t xml:space="preserve">
Numeric Only</t>
        </r>
      </text>
    </comment>
    <comment ref="AE32" authorId="0" shapeId="0">
      <text>
        <r>
          <rPr>
            <b/>
            <sz val="9"/>
            <color indexed="81"/>
            <rFont val="Tahoma"/>
            <family val="2"/>
          </rPr>
          <t>Fendy Tio:</t>
        </r>
        <r>
          <rPr>
            <sz val="9"/>
            <color indexed="81"/>
            <rFont val="Tahoma"/>
            <family val="2"/>
          </rPr>
          <t xml:space="preserve">
Numeric Only</t>
        </r>
      </text>
    </comment>
    <comment ref="AF32" authorId="0" shapeId="0">
      <text>
        <r>
          <rPr>
            <b/>
            <sz val="9"/>
            <color indexed="81"/>
            <rFont val="Tahoma"/>
            <family val="2"/>
          </rPr>
          <t>Fendy Tio:</t>
        </r>
        <r>
          <rPr>
            <sz val="9"/>
            <color indexed="81"/>
            <rFont val="Tahoma"/>
            <family val="2"/>
          </rPr>
          <t xml:space="preserve">
Numeric Only</t>
        </r>
      </text>
    </comment>
    <comment ref="AG32" authorId="0" shapeId="0">
      <text>
        <r>
          <rPr>
            <b/>
            <sz val="9"/>
            <color indexed="81"/>
            <rFont val="Tahoma"/>
            <family val="2"/>
          </rPr>
          <t>Fendy Tio:</t>
        </r>
        <r>
          <rPr>
            <sz val="9"/>
            <color indexed="81"/>
            <rFont val="Tahoma"/>
            <family val="2"/>
          </rPr>
          <t xml:space="preserve">
Numeric Only</t>
        </r>
      </text>
    </comment>
    <comment ref="AH32" authorId="0" shapeId="0">
      <text>
        <r>
          <rPr>
            <b/>
            <sz val="9"/>
            <color indexed="81"/>
            <rFont val="Tahoma"/>
            <family val="2"/>
          </rPr>
          <t>Fendy Tio:</t>
        </r>
        <r>
          <rPr>
            <sz val="9"/>
            <color indexed="81"/>
            <rFont val="Tahoma"/>
            <family val="2"/>
          </rPr>
          <t xml:space="preserve">
Numeric Only</t>
        </r>
      </text>
    </comment>
    <comment ref="AI32" authorId="0" shapeId="0">
      <text>
        <r>
          <rPr>
            <b/>
            <sz val="9"/>
            <color indexed="81"/>
            <rFont val="Tahoma"/>
            <family val="2"/>
          </rPr>
          <t>Fendy Tio:</t>
        </r>
        <r>
          <rPr>
            <sz val="9"/>
            <color indexed="81"/>
            <rFont val="Tahoma"/>
            <family val="2"/>
          </rPr>
          <t xml:space="preserve">
Numeric Only</t>
        </r>
      </text>
    </comment>
    <comment ref="AJ32" authorId="0" shapeId="0">
      <text>
        <r>
          <rPr>
            <b/>
            <sz val="9"/>
            <color indexed="81"/>
            <rFont val="Tahoma"/>
            <family val="2"/>
          </rPr>
          <t>Fendy Tio:</t>
        </r>
        <r>
          <rPr>
            <sz val="9"/>
            <color indexed="81"/>
            <rFont val="Tahoma"/>
            <family val="2"/>
          </rPr>
          <t xml:space="preserve">
Numeric Only</t>
        </r>
      </text>
    </comment>
    <comment ref="AK32" authorId="0" shapeId="0">
      <text>
        <r>
          <rPr>
            <b/>
            <sz val="9"/>
            <color indexed="81"/>
            <rFont val="Tahoma"/>
            <family val="2"/>
          </rPr>
          <t>Fendy Tio:</t>
        </r>
        <r>
          <rPr>
            <sz val="9"/>
            <color indexed="81"/>
            <rFont val="Tahoma"/>
            <family val="2"/>
          </rPr>
          <t xml:space="preserve">
Numeric Only</t>
        </r>
      </text>
    </comment>
    <comment ref="AL32" authorId="0" shapeId="0">
      <text>
        <r>
          <rPr>
            <b/>
            <sz val="9"/>
            <color indexed="81"/>
            <rFont val="Tahoma"/>
            <family val="2"/>
          </rPr>
          <t>Fendy Tio:</t>
        </r>
        <r>
          <rPr>
            <sz val="9"/>
            <color indexed="81"/>
            <rFont val="Tahoma"/>
            <family val="2"/>
          </rPr>
          <t xml:space="preserve">
Numeric Only</t>
        </r>
      </text>
    </comment>
    <comment ref="AM32" authorId="0" shapeId="0">
      <text>
        <r>
          <rPr>
            <b/>
            <sz val="9"/>
            <color indexed="81"/>
            <rFont val="Tahoma"/>
            <family val="2"/>
          </rPr>
          <t>Fendy Tio:</t>
        </r>
        <r>
          <rPr>
            <sz val="9"/>
            <color indexed="81"/>
            <rFont val="Tahoma"/>
            <family val="2"/>
          </rPr>
          <t xml:space="preserve">
Numeric Only</t>
        </r>
      </text>
    </comment>
    <comment ref="AN32" authorId="0" shapeId="0">
      <text>
        <r>
          <rPr>
            <b/>
            <sz val="9"/>
            <color indexed="81"/>
            <rFont val="Tahoma"/>
            <family val="2"/>
          </rPr>
          <t>Fendy Tio:</t>
        </r>
        <r>
          <rPr>
            <sz val="9"/>
            <color indexed="81"/>
            <rFont val="Tahoma"/>
            <family val="2"/>
          </rPr>
          <t xml:space="preserve">
Numeric Only</t>
        </r>
      </text>
    </comment>
    <comment ref="AO32" authorId="0" shapeId="0">
      <text>
        <r>
          <rPr>
            <b/>
            <sz val="9"/>
            <color indexed="81"/>
            <rFont val="Tahoma"/>
            <family val="2"/>
          </rPr>
          <t>Fendy Tio:</t>
        </r>
        <r>
          <rPr>
            <sz val="9"/>
            <color indexed="81"/>
            <rFont val="Tahoma"/>
            <family val="2"/>
          </rPr>
          <t xml:space="preserve">
Numeric Only</t>
        </r>
      </text>
    </comment>
    <comment ref="AP32" authorId="0" shapeId="0">
      <text>
        <r>
          <rPr>
            <b/>
            <sz val="9"/>
            <color indexed="81"/>
            <rFont val="Tahoma"/>
            <family val="2"/>
          </rPr>
          <t>Fendy Tio:</t>
        </r>
        <r>
          <rPr>
            <sz val="9"/>
            <color indexed="81"/>
            <rFont val="Tahoma"/>
            <family val="2"/>
          </rPr>
          <t xml:space="preserve">
Numeric Only</t>
        </r>
      </text>
    </comment>
    <comment ref="AQ32" authorId="0" shapeId="0">
      <text>
        <r>
          <rPr>
            <b/>
            <sz val="9"/>
            <color indexed="81"/>
            <rFont val="Tahoma"/>
            <family val="2"/>
          </rPr>
          <t>Fendy Tio:</t>
        </r>
        <r>
          <rPr>
            <sz val="9"/>
            <color indexed="81"/>
            <rFont val="Tahoma"/>
            <family val="2"/>
          </rPr>
          <t xml:space="preserve">
Numeric Only</t>
        </r>
      </text>
    </comment>
    <comment ref="AR32" authorId="0" shapeId="0">
      <text>
        <r>
          <rPr>
            <b/>
            <sz val="9"/>
            <color indexed="81"/>
            <rFont val="Tahoma"/>
            <family val="2"/>
          </rPr>
          <t>Fendy Tio:</t>
        </r>
        <r>
          <rPr>
            <sz val="9"/>
            <color indexed="81"/>
            <rFont val="Tahoma"/>
            <family val="2"/>
          </rPr>
          <t xml:space="preserve">
Numeric Only</t>
        </r>
      </text>
    </comment>
    <comment ref="AS32" authorId="0" shapeId="0">
      <text>
        <r>
          <rPr>
            <b/>
            <sz val="9"/>
            <color indexed="81"/>
            <rFont val="Tahoma"/>
            <family val="2"/>
          </rPr>
          <t>Fendy Tio:</t>
        </r>
        <r>
          <rPr>
            <sz val="9"/>
            <color indexed="81"/>
            <rFont val="Tahoma"/>
            <family val="2"/>
          </rPr>
          <t xml:space="preserve">
Numeric Only</t>
        </r>
      </text>
    </comment>
    <comment ref="AT32" authorId="0" shapeId="0">
      <text>
        <r>
          <rPr>
            <b/>
            <sz val="9"/>
            <color indexed="81"/>
            <rFont val="Tahoma"/>
            <family val="2"/>
          </rPr>
          <t>Fendy Tio:</t>
        </r>
        <r>
          <rPr>
            <sz val="9"/>
            <color indexed="81"/>
            <rFont val="Tahoma"/>
            <family val="2"/>
          </rPr>
          <t xml:space="preserve">
Numeric Only</t>
        </r>
      </text>
    </comment>
    <comment ref="AU32" authorId="0" shapeId="0">
      <text>
        <r>
          <rPr>
            <b/>
            <sz val="9"/>
            <color indexed="81"/>
            <rFont val="Tahoma"/>
            <family val="2"/>
          </rPr>
          <t>Fendy Tio:</t>
        </r>
        <r>
          <rPr>
            <sz val="9"/>
            <color indexed="81"/>
            <rFont val="Tahoma"/>
            <family val="2"/>
          </rPr>
          <t xml:space="preserve">
Numeric Only</t>
        </r>
      </text>
    </comment>
    <comment ref="AV32" authorId="0" shapeId="0">
      <text>
        <r>
          <rPr>
            <b/>
            <sz val="9"/>
            <color indexed="81"/>
            <rFont val="Tahoma"/>
            <family val="2"/>
          </rPr>
          <t>Fendy Tio:</t>
        </r>
        <r>
          <rPr>
            <sz val="9"/>
            <color indexed="81"/>
            <rFont val="Tahoma"/>
            <family val="2"/>
          </rPr>
          <t xml:space="preserve">
Numeric Only</t>
        </r>
      </text>
    </comment>
    <comment ref="AW32" authorId="0" shapeId="0">
      <text>
        <r>
          <rPr>
            <b/>
            <sz val="9"/>
            <color indexed="81"/>
            <rFont val="Tahoma"/>
            <family val="2"/>
          </rPr>
          <t>Fendy Tio:</t>
        </r>
        <r>
          <rPr>
            <sz val="9"/>
            <color indexed="81"/>
            <rFont val="Tahoma"/>
            <family val="2"/>
          </rPr>
          <t xml:space="preserve">
Numeric Only</t>
        </r>
      </text>
    </comment>
    <comment ref="AX32" authorId="0" shapeId="0">
      <text>
        <r>
          <rPr>
            <b/>
            <sz val="9"/>
            <color indexed="81"/>
            <rFont val="Tahoma"/>
            <family val="2"/>
          </rPr>
          <t>Fendy Tio:</t>
        </r>
        <r>
          <rPr>
            <sz val="9"/>
            <color indexed="81"/>
            <rFont val="Tahoma"/>
            <family val="2"/>
          </rPr>
          <t xml:space="preserve">
Numeric Only</t>
        </r>
      </text>
    </comment>
    <comment ref="AY32" authorId="0" shapeId="0">
      <text>
        <r>
          <rPr>
            <b/>
            <sz val="9"/>
            <color indexed="81"/>
            <rFont val="Tahoma"/>
            <family val="2"/>
          </rPr>
          <t>Fendy Tio:</t>
        </r>
        <r>
          <rPr>
            <sz val="9"/>
            <color indexed="81"/>
            <rFont val="Tahoma"/>
            <family val="2"/>
          </rPr>
          <t xml:space="preserve">
Numeric Only</t>
        </r>
      </text>
    </comment>
    <comment ref="AZ32" authorId="0" shapeId="0">
      <text>
        <r>
          <rPr>
            <b/>
            <sz val="9"/>
            <color indexed="81"/>
            <rFont val="Tahoma"/>
            <family val="2"/>
          </rPr>
          <t>Fendy Tio:</t>
        </r>
        <r>
          <rPr>
            <sz val="9"/>
            <color indexed="81"/>
            <rFont val="Tahoma"/>
            <family val="2"/>
          </rPr>
          <t xml:space="preserve">
Numeric Only</t>
        </r>
      </text>
    </comment>
    <comment ref="BA32" authorId="0" shapeId="0">
      <text>
        <r>
          <rPr>
            <b/>
            <sz val="9"/>
            <color indexed="81"/>
            <rFont val="Tahoma"/>
            <family val="2"/>
          </rPr>
          <t>Fendy Tio:</t>
        </r>
        <r>
          <rPr>
            <sz val="9"/>
            <color indexed="81"/>
            <rFont val="Tahoma"/>
            <family val="2"/>
          </rPr>
          <t xml:space="preserve">
Numeric Only</t>
        </r>
      </text>
    </comment>
    <comment ref="BB32" authorId="0" shapeId="0">
      <text>
        <r>
          <rPr>
            <b/>
            <sz val="9"/>
            <color indexed="81"/>
            <rFont val="Tahoma"/>
            <family val="2"/>
          </rPr>
          <t>Fendy Tio:</t>
        </r>
        <r>
          <rPr>
            <sz val="9"/>
            <color indexed="81"/>
            <rFont val="Tahoma"/>
            <family val="2"/>
          </rPr>
          <t xml:space="preserve">
Numeric Only</t>
        </r>
      </text>
    </comment>
    <comment ref="BC32" authorId="0" shapeId="0">
      <text>
        <r>
          <rPr>
            <b/>
            <sz val="9"/>
            <color indexed="81"/>
            <rFont val="Tahoma"/>
            <family val="2"/>
          </rPr>
          <t>Fendy Tio:</t>
        </r>
        <r>
          <rPr>
            <sz val="9"/>
            <color indexed="81"/>
            <rFont val="Tahoma"/>
            <family val="2"/>
          </rPr>
          <t xml:space="preserve">
Numeric Only</t>
        </r>
      </text>
    </comment>
    <comment ref="BD32" authorId="0" shapeId="0">
      <text>
        <r>
          <rPr>
            <b/>
            <sz val="9"/>
            <color indexed="81"/>
            <rFont val="Tahoma"/>
            <family val="2"/>
          </rPr>
          <t>Fendy Tio:</t>
        </r>
        <r>
          <rPr>
            <sz val="9"/>
            <color indexed="81"/>
            <rFont val="Tahoma"/>
            <family val="2"/>
          </rPr>
          <t xml:space="preserve">
Numeric Only</t>
        </r>
      </text>
    </comment>
    <comment ref="BE32" authorId="0" shapeId="0">
      <text>
        <r>
          <rPr>
            <b/>
            <sz val="9"/>
            <color indexed="81"/>
            <rFont val="Tahoma"/>
            <family val="2"/>
          </rPr>
          <t>Fendy Tio:</t>
        </r>
        <r>
          <rPr>
            <sz val="9"/>
            <color indexed="81"/>
            <rFont val="Tahoma"/>
            <family val="2"/>
          </rPr>
          <t xml:space="preserve">
Numeric Only</t>
        </r>
      </text>
    </comment>
    <comment ref="BF32" authorId="0" shapeId="0">
      <text>
        <r>
          <rPr>
            <b/>
            <sz val="9"/>
            <color indexed="81"/>
            <rFont val="Tahoma"/>
            <family val="2"/>
          </rPr>
          <t>Fendy Tio:</t>
        </r>
        <r>
          <rPr>
            <sz val="9"/>
            <color indexed="81"/>
            <rFont val="Tahoma"/>
            <family val="2"/>
          </rPr>
          <t xml:space="preserve">
Numeric Only</t>
        </r>
      </text>
    </comment>
    <comment ref="BG32" authorId="0" shapeId="0">
      <text>
        <r>
          <rPr>
            <b/>
            <sz val="9"/>
            <color indexed="81"/>
            <rFont val="Tahoma"/>
            <family val="2"/>
          </rPr>
          <t>Fendy Tio:</t>
        </r>
        <r>
          <rPr>
            <sz val="9"/>
            <color indexed="81"/>
            <rFont val="Tahoma"/>
            <family val="2"/>
          </rPr>
          <t xml:space="preserve">
Numeric Only</t>
        </r>
      </text>
    </comment>
    <comment ref="BH32" authorId="0" shapeId="0">
      <text>
        <r>
          <rPr>
            <b/>
            <sz val="9"/>
            <color indexed="81"/>
            <rFont val="Tahoma"/>
            <family val="2"/>
          </rPr>
          <t>Fendy Tio:</t>
        </r>
        <r>
          <rPr>
            <sz val="9"/>
            <color indexed="81"/>
            <rFont val="Tahoma"/>
            <family val="2"/>
          </rPr>
          <t xml:space="preserve">
Numeric Only</t>
        </r>
      </text>
    </comment>
    <comment ref="BI32" authorId="0" shapeId="0">
      <text>
        <r>
          <rPr>
            <b/>
            <sz val="9"/>
            <color indexed="81"/>
            <rFont val="Tahoma"/>
            <family val="2"/>
          </rPr>
          <t>Fendy Tio:</t>
        </r>
        <r>
          <rPr>
            <sz val="9"/>
            <color indexed="81"/>
            <rFont val="Tahoma"/>
            <family val="2"/>
          </rPr>
          <t xml:space="preserve">
Numeric Only</t>
        </r>
      </text>
    </comment>
    <comment ref="BJ32" authorId="0" shapeId="0">
      <text>
        <r>
          <rPr>
            <b/>
            <sz val="9"/>
            <color indexed="81"/>
            <rFont val="Tahoma"/>
            <family val="2"/>
          </rPr>
          <t>Fendy Tio:</t>
        </r>
        <r>
          <rPr>
            <sz val="9"/>
            <color indexed="81"/>
            <rFont val="Tahoma"/>
            <family val="2"/>
          </rPr>
          <t xml:space="preserve">
Numeric Only</t>
        </r>
      </text>
    </comment>
    <comment ref="BK32" authorId="0" shapeId="0">
      <text>
        <r>
          <rPr>
            <b/>
            <sz val="9"/>
            <color indexed="81"/>
            <rFont val="Tahoma"/>
            <family val="2"/>
          </rPr>
          <t>Fendy Tio:</t>
        </r>
        <r>
          <rPr>
            <sz val="9"/>
            <color indexed="81"/>
            <rFont val="Tahoma"/>
            <family val="2"/>
          </rPr>
          <t xml:space="preserve">
Numeric Only</t>
        </r>
      </text>
    </comment>
    <comment ref="BL32" authorId="0" shapeId="0">
      <text>
        <r>
          <rPr>
            <b/>
            <sz val="9"/>
            <color indexed="81"/>
            <rFont val="Tahoma"/>
            <family val="2"/>
          </rPr>
          <t>Fendy Tio:</t>
        </r>
        <r>
          <rPr>
            <sz val="9"/>
            <color indexed="81"/>
            <rFont val="Tahoma"/>
            <family val="2"/>
          </rPr>
          <t xml:space="preserve">
Numeric Only</t>
        </r>
      </text>
    </comment>
    <comment ref="BM32" authorId="0" shapeId="0">
      <text>
        <r>
          <rPr>
            <b/>
            <sz val="9"/>
            <color indexed="81"/>
            <rFont val="Tahoma"/>
            <family val="2"/>
          </rPr>
          <t>Fendy Tio:</t>
        </r>
        <r>
          <rPr>
            <sz val="9"/>
            <color indexed="81"/>
            <rFont val="Tahoma"/>
            <family val="2"/>
          </rPr>
          <t xml:space="preserve">
Numeric Only</t>
        </r>
      </text>
    </comment>
    <comment ref="BN32" authorId="0" shapeId="0">
      <text>
        <r>
          <rPr>
            <b/>
            <sz val="9"/>
            <color indexed="81"/>
            <rFont val="Tahoma"/>
            <family val="2"/>
          </rPr>
          <t>Fendy Tio:</t>
        </r>
        <r>
          <rPr>
            <sz val="9"/>
            <color indexed="81"/>
            <rFont val="Tahoma"/>
            <family val="2"/>
          </rPr>
          <t xml:space="preserve">
Numeric Only</t>
        </r>
      </text>
    </comment>
    <comment ref="BO32" authorId="0" shapeId="0">
      <text>
        <r>
          <rPr>
            <b/>
            <sz val="9"/>
            <color indexed="81"/>
            <rFont val="Tahoma"/>
            <family val="2"/>
          </rPr>
          <t>Fendy Tio:</t>
        </r>
        <r>
          <rPr>
            <sz val="9"/>
            <color indexed="81"/>
            <rFont val="Tahoma"/>
            <family val="2"/>
          </rPr>
          <t xml:space="preserve">
Numeric Only</t>
        </r>
      </text>
    </comment>
    <comment ref="BP32" authorId="0" shapeId="0">
      <text>
        <r>
          <rPr>
            <b/>
            <sz val="9"/>
            <color indexed="81"/>
            <rFont val="Tahoma"/>
            <family val="2"/>
          </rPr>
          <t>Fendy Tio:</t>
        </r>
        <r>
          <rPr>
            <sz val="9"/>
            <color indexed="81"/>
            <rFont val="Tahoma"/>
            <family val="2"/>
          </rPr>
          <t xml:space="preserve">
Numeric Only</t>
        </r>
      </text>
    </comment>
    <comment ref="BQ32" authorId="0" shapeId="0">
      <text>
        <r>
          <rPr>
            <b/>
            <sz val="9"/>
            <color indexed="81"/>
            <rFont val="Tahoma"/>
            <family val="2"/>
          </rPr>
          <t>Fendy Tio:</t>
        </r>
        <r>
          <rPr>
            <sz val="9"/>
            <color indexed="81"/>
            <rFont val="Tahoma"/>
            <family val="2"/>
          </rPr>
          <t xml:space="preserve">
Numeric Only</t>
        </r>
      </text>
    </comment>
    <comment ref="BR32" authorId="0" shapeId="0">
      <text>
        <r>
          <rPr>
            <b/>
            <sz val="9"/>
            <color indexed="81"/>
            <rFont val="Tahoma"/>
            <family val="2"/>
          </rPr>
          <t>Fendy Tio:</t>
        </r>
        <r>
          <rPr>
            <sz val="9"/>
            <color indexed="81"/>
            <rFont val="Tahoma"/>
            <family val="2"/>
          </rPr>
          <t xml:space="preserve">
Numeric Only</t>
        </r>
      </text>
    </comment>
    <comment ref="BS32" authorId="0" shapeId="0">
      <text>
        <r>
          <rPr>
            <b/>
            <sz val="9"/>
            <color indexed="81"/>
            <rFont val="Tahoma"/>
            <family val="2"/>
          </rPr>
          <t>Fendy Tio:</t>
        </r>
        <r>
          <rPr>
            <sz val="9"/>
            <color indexed="81"/>
            <rFont val="Tahoma"/>
            <family val="2"/>
          </rPr>
          <t xml:space="preserve">
Numeric Only</t>
        </r>
      </text>
    </comment>
    <comment ref="BT32" authorId="0" shapeId="0">
      <text>
        <r>
          <rPr>
            <b/>
            <sz val="9"/>
            <color indexed="81"/>
            <rFont val="Tahoma"/>
            <family val="2"/>
          </rPr>
          <t>Fendy Tio:</t>
        </r>
        <r>
          <rPr>
            <sz val="9"/>
            <color indexed="81"/>
            <rFont val="Tahoma"/>
            <family val="2"/>
          </rPr>
          <t xml:space="preserve">
Numeric Only</t>
        </r>
      </text>
    </comment>
    <comment ref="BU32" authorId="0" shapeId="0">
      <text>
        <r>
          <rPr>
            <b/>
            <sz val="9"/>
            <color indexed="81"/>
            <rFont val="Tahoma"/>
            <family val="2"/>
          </rPr>
          <t>Fendy Tio:</t>
        </r>
        <r>
          <rPr>
            <sz val="9"/>
            <color indexed="81"/>
            <rFont val="Tahoma"/>
            <family val="2"/>
          </rPr>
          <t xml:space="preserve">
Numeric Only</t>
        </r>
      </text>
    </comment>
    <comment ref="BV32" authorId="0" shapeId="0">
      <text>
        <r>
          <rPr>
            <b/>
            <sz val="9"/>
            <color indexed="81"/>
            <rFont val="Tahoma"/>
            <family val="2"/>
          </rPr>
          <t>Fendy Tio:</t>
        </r>
        <r>
          <rPr>
            <sz val="9"/>
            <color indexed="81"/>
            <rFont val="Tahoma"/>
            <family val="2"/>
          </rPr>
          <t xml:space="preserve">
Numeric Only</t>
        </r>
      </text>
    </comment>
    <comment ref="BW32" authorId="0" shapeId="0">
      <text>
        <r>
          <rPr>
            <b/>
            <sz val="9"/>
            <color indexed="81"/>
            <rFont val="Tahoma"/>
            <family val="2"/>
          </rPr>
          <t>Fendy Tio:</t>
        </r>
        <r>
          <rPr>
            <sz val="9"/>
            <color indexed="81"/>
            <rFont val="Tahoma"/>
            <family val="2"/>
          </rPr>
          <t xml:space="preserve">
Numeric Only</t>
        </r>
      </text>
    </comment>
    <comment ref="BX32" authorId="0" shapeId="0">
      <text>
        <r>
          <rPr>
            <b/>
            <sz val="9"/>
            <color indexed="81"/>
            <rFont val="Tahoma"/>
            <family val="2"/>
          </rPr>
          <t>Fendy Tio:</t>
        </r>
        <r>
          <rPr>
            <sz val="9"/>
            <color indexed="81"/>
            <rFont val="Tahoma"/>
            <family val="2"/>
          </rPr>
          <t xml:space="preserve">
Numeric Only</t>
        </r>
      </text>
    </comment>
    <comment ref="BY32" authorId="0" shapeId="0">
      <text>
        <r>
          <rPr>
            <b/>
            <sz val="9"/>
            <color indexed="81"/>
            <rFont val="Tahoma"/>
            <family val="2"/>
          </rPr>
          <t>Fendy Tio:</t>
        </r>
        <r>
          <rPr>
            <sz val="9"/>
            <color indexed="81"/>
            <rFont val="Tahoma"/>
            <family val="2"/>
          </rPr>
          <t xml:space="preserve">
Numeric Only</t>
        </r>
      </text>
    </comment>
    <comment ref="BZ32" authorId="0" shapeId="0">
      <text>
        <r>
          <rPr>
            <b/>
            <sz val="9"/>
            <color indexed="81"/>
            <rFont val="Tahoma"/>
            <family val="2"/>
          </rPr>
          <t>Fendy Tio:</t>
        </r>
        <r>
          <rPr>
            <sz val="9"/>
            <color indexed="81"/>
            <rFont val="Tahoma"/>
            <family val="2"/>
          </rPr>
          <t xml:space="preserve">
Numeric Only</t>
        </r>
      </text>
    </comment>
    <comment ref="CA32" authorId="0" shapeId="0">
      <text>
        <r>
          <rPr>
            <b/>
            <sz val="9"/>
            <color indexed="81"/>
            <rFont val="Tahoma"/>
            <family val="2"/>
          </rPr>
          <t>Fendy Tio:</t>
        </r>
        <r>
          <rPr>
            <sz val="9"/>
            <color indexed="81"/>
            <rFont val="Tahoma"/>
            <family val="2"/>
          </rPr>
          <t xml:space="preserve">
Numeric Only</t>
        </r>
      </text>
    </comment>
    <comment ref="CB32" authorId="0" shapeId="0">
      <text>
        <r>
          <rPr>
            <b/>
            <sz val="9"/>
            <color indexed="81"/>
            <rFont val="Tahoma"/>
            <family val="2"/>
          </rPr>
          <t>Fendy Tio:</t>
        </r>
        <r>
          <rPr>
            <sz val="9"/>
            <color indexed="81"/>
            <rFont val="Tahoma"/>
            <family val="2"/>
          </rPr>
          <t xml:space="preserve">
Numeric Only</t>
        </r>
      </text>
    </comment>
    <comment ref="CC32" authorId="0" shapeId="0">
      <text>
        <r>
          <rPr>
            <b/>
            <sz val="9"/>
            <color indexed="81"/>
            <rFont val="Tahoma"/>
            <family val="2"/>
          </rPr>
          <t>Fendy Tio:</t>
        </r>
        <r>
          <rPr>
            <sz val="9"/>
            <color indexed="81"/>
            <rFont val="Tahoma"/>
            <family val="2"/>
          </rPr>
          <t xml:space="preserve">
Numeric Only</t>
        </r>
      </text>
    </comment>
    <comment ref="CD32" authorId="0" shapeId="0">
      <text>
        <r>
          <rPr>
            <b/>
            <sz val="9"/>
            <color indexed="81"/>
            <rFont val="Tahoma"/>
            <family val="2"/>
          </rPr>
          <t>Fendy Tio:</t>
        </r>
        <r>
          <rPr>
            <sz val="9"/>
            <color indexed="81"/>
            <rFont val="Tahoma"/>
            <family val="2"/>
          </rPr>
          <t xml:space="preserve">
Numeric Only</t>
        </r>
      </text>
    </comment>
    <comment ref="CE32" authorId="0" shapeId="0">
      <text>
        <r>
          <rPr>
            <b/>
            <sz val="9"/>
            <color indexed="81"/>
            <rFont val="Tahoma"/>
            <family val="2"/>
          </rPr>
          <t>Fendy Tio:</t>
        </r>
        <r>
          <rPr>
            <sz val="9"/>
            <color indexed="81"/>
            <rFont val="Tahoma"/>
            <family val="2"/>
          </rPr>
          <t xml:space="preserve">
Numeric Only</t>
        </r>
      </text>
    </comment>
    <comment ref="CF32" authorId="0" shapeId="0">
      <text>
        <r>
          <rPr>
            <b/>
            <sz val="9"/>
            <color indexed="81"/>
            <rFont val="Tahoma"/>
            <family val="2"/>
          </rPr>
          <t>Fendy Tio:</t>
        </r>
        <r>
          <rPr>
            <sz val="9"/>
            <color indexed="81"/>
            <rFont val="Tahoma"/>
            <family val="2"/>
          </rPr>
          <t xml:space="preserve">
Numeric Only</t>
        </r>
      </text>
    </comment>
    <comment ref="CG32" authorId="0" shapeId="0">
      <text>
        <r>
          <rPr>
            <b/>
            <sz val="9"/>
            <color indexed="81"/>
            <rFont val="Tahoma"/>
            <family val="2"/>
          </rPr>
          <t>Fendy Tio:</t>
        </r>
        <r>
          <rPr>
            <sz val="9"/>
            <color indexed="81"/>
            <rFont val="Tahoma"/>
            <family val="2"/>
          </rPr>
          <t xml:space="preserve">
Numeric Only</t>
        </r>
      </text>
    </comment>
    <comment ref="CH32" authorId="0" shapeId="0">
      <text>
        <r>
          <rPr>
            <b/>
            <sz val="9"/>
            <color indexed="81"/>
            <rFont val="Tahoma"/>
            <family val="2"/>
          </rPr>
          <t>Fendy Tio:</t>
        </r>
        <r>
          <rPr>
            <sz val="9"/>
            <color indexed="81"/>
            <rFont val="Tahoma"/>
            <family val="2"/>
          </rPr>
          <t xml:space="preserve">
Numeric Only</t>
        </r>
      </text>
    </comment>
    <comment ref="CI32" authorId="0" shapeId="0">
      <text>
        <r>
          <rPr>
            <b/>
            <sz val="9"/>
            <color indexed="81"/>
            <rFont val="Tahoma"/>
            <family val="2"/>
          </rPr>
          <t>Fendy Tio:</t>
        </r>
        <r>
          <rPr>
            <sz val="9"/>
            <color indexed="81"/>
            <rFont val="Tahoma"/>
            <family val="2"/>
          </rPr>
          <t xml:space="preserve">
Numeric Only</t>
        </r>
      </text>
    </comment>
    <comment ref="CJ32" authorId="0" shapeId="0">
      <text>
        <r>
          <rPr>
            <b/>
            <sz val="9"/>
            <color indexed="81"/>
            <rFont val="Tahoma"/>
            <family val="2"/>
          </rPr>
          <t>Fendy Tio:</t>
        </r>
        <r>
          <rPr>
            <sz val="9"/>
            <color indexed="81"/>
            <rFont val="Tahoma"/>
            <family val="2"/>
          </rPr>
          <t xml:space="preserve">
Numeric Only</t>
        </r>
      </text>
    </comment>
    <comment ref="CK32" authorId="0" shapeId="0">
      <text>
        <r>
          <rPr>
            <b/>
            <sz val="9"/>
            <color indexed="81"/>
            <rFont val="Tahoma"/>
            <family val="2"/>
          </rPr>
          <t>Fendy Tio:</t>
        </r>
        <r>
          <rPr>
            <sz val="9"/>
            <color indexed="81"/>
            <rFont val="Tahoma"/>
            <family val="2"/>
          </rPr>
          <t xml:space="preserve">
Numeric Only</t>
        </r>
      </text>
    </comment>
    <comment ref="CL32" authorId="0" shapeId="0">
      <text>
        <r>
          <rPr>
            <b/>
            <sz val="9"/>
            <color indexed="81"/>
            <rFont val="Tahoma"/>
            <family val="2"/>
          </rPr>
          <t>Fendy Tio:</t>
        </r>
        <r>
          <rPr>
            <sz val="9"/>
            <color indexed="81"/>
            <rFont val="Tahoma"/>
            <family val="2"/>
          </rPr>
          <t xml:space="preserve">
Numeric Only</t>
        </r>
      </text>
    </comment>
    <comment ref="CM32" authorId="0" shapeId="0">
      <text>
        <r>
          <rPr>
            <b/>
            <sz val="9"/>
            <color indexed="81"/>
            <rFont val="Tahoma"/>
            <family val="2"/>
          </rPr>
          <t>Fendy Tio:</t>
        </r>
        <r>
          <rPr>
            <sz val="9"/>
            <color indexed="81"/>
            <rFont val="Tahoma"/>
            <family val="2"/>
          </rPr>
          <t xml:space="preserve">
Numeric Only</t>
        </r>
      </text>
    </comment>
    <comment ref="CN32" authorId="0" shapeId="0">
      <text>
        <r>
          <rPr>
            <b/>
            <sz val="9"/>
            <color indexed="81"/>
            <rFont val="Tahoma"/>
            <family val="2"/>
          </rPr>
          <t>Fendy Tio:</t>
        </r>
        <r>
          <rPr>
            <sz val="9"/>
            <color indexed="81"/>
            <rFont val="Tahoma"/>
            <family val="2"/>
          </rPr>
          <t xml:space="preserve">
Numeric Only</t>
        </r>
      </text>
    </comment>
    <comment ref="CO32" authorId="0" shapeId="0">
      <text>
        <r>
          <rPr>
            <b/>
            <sz val="9"/>
            <color indexed="81"/>
            <rFont val="Tahoma"/>
            <family val="2"/>
          </rPr>
          <t>Fendy Tio:</t>
        </r>
        <r>
          <rPr>
            <sz val="9"/>
            <color indexed="81"/>
            <rFont val="Tahoma"/>
            <family val="2"/>
          </rPr>
          <t xml:space="preserve">
Numeric Only</t>
        </r>
      </text>
    </comment>
    <comment ref="CP32" authorId="0" shapeId="0">
      <text>
        <r>
          <rPr>
            <b/>
            <sz val="9"/>
            <color indexed="81"/>
            <rFont val="Tahoma"/>
            <family val="2"/>
          </rPr>
          <t>Fendy Tio:</t>
        </r>
        <r>
          <rPr>
            <sz val="9"/>
            <color indexed="81"/>
            <rFont val="Tahoma"/>
            <family val="2"/>
          </rPr>
          <t xml:space="preserve">
Numeric Only</t>
        </r>
      </text>
    </comment>
    <comment ref="CQ32" authorId="0" shapeId="0">
      <text>
        <r>
          <rPr>
            <b/>
            <sz val="9"/>
            <color indexed="81"/>
            <rFont val="Tahoma"/>
            <family val="2"/>
          </rPr>
          <t>Fendy Tio:</t>
        </r>
        <r>
          <rPr>
            <sz val="9"/>
            <color indexed="81"/>
            <rFont val="Tahoma"/>
            <family val="2"/>
          </rPr>
          <t xml:space="preserve">
Numeric Only</t>
        </r>
      </text>
    </comment>
    <comment ref="CR32" authorId="0" shapeId="0">
      <text>
        <r>
          <rPr>
            <b/>
            <sz val="9"/>
            <color indexed="81"/>
            <rFont val="Tahoma"/>
            <family val="2"/>
          </rPr>
          <t>Fendy Tio:</t>
        </r>
        <r>
          <rPr>
            <sz val="9"/>
            <color indexed="81"/>
            <rFont val="Tahoma"/>
            <family val="2"/>
          </rPr>
          <t xml:space="preserve">
Numeric Only</t>
        </r>
      </text>
    </comment>
    <comment ref="CS32" authorId="0" shapeId="0">
      <text>
        <r>
          <rPr>
            <b/>
            <sz val="9"/>
            <color indexed="81"/>
            <rFont val="Tahoma"/>
            <family val="2"/>
          </rPr>
          <t>Fendy Tio:</t>
        </r>
        <r>
          <rPr>
            <sz val="9"/>
            <color indexed="81"/>
            <rFont val="Tahoma"/>
            <family val="2"/>
          </rPr>
          <t xml:space="preserve">
Numeric Only</t>
        </r>
      </text>
    </comment>
    <comment ref="CT32" authorId="0" shapeId="0">
      <text>
        <r>
          <rPr>
            <b/>
            <sz val="9"/>
            <color indexed="81"/>
            <rFont val="Tahoma"/>
            <family val="2"/>
          </rPr>
          <t>Fendy Tio:</t>
        </r>
        <r>
          <rPr>
            <sz val="9"/>
            <color indexed="81"/>
            <rFont val="Tahoma"/>
            <family val="2"/>
          </rPr>
          <t xml:space="preserve">
Numeric Only</t>
        </r>
      </text>
    </comment>
    <comment ref="CU32" authorId="0" shapeId="0">
      <text>
        <r>
          <rPr>
            <b/>
            <sz val="9"/>
            <color indexed="81"/>
            <rFont val="Tahoma"/>
            <family val="2"/>
          </rPr>
          <t>Fendy Tio:</t>
        </r>
        <r>
          <rPr>
            <sz val="9"/>
            <color indexed="81"/>
            <rFont val="Tahoma"/>
            <family val="2"/>
          </rPr>
          <t xml:space="preserve">
Numeric Only</t>
        </r>
      </text>
    </comment>
    <comment ref="CV32" authorId="0" shapeId="0">
      <text>
        <r>
          <rPr>
            <b/>
            <sz val="9"/>
            <color indexed="81"/>
            <rFont val="Tahoma"/>
            <family val="2"/>
          </rPr>
          <t>Fendy Tio:</t>
        </r>
        <r>
          <rPr>
            <sz val="9"/>
            <color indexed="81"/>
            <rFont val="Tahoma"/>
            <family val="2"/>
          </rPr>
          <t xml:space="preserve">
Numeric Only</t>
        </r>
      </text>
    </comment>
    <comment ref="CW32" authorId="0" shapeId="0">
      <text>
        <r>
          <rPr>
            <b/>
            <sz val="9"/>
            <color indexed="81"/>
            <rFont val="Tahoma"/>
            <family val="2"/>
          </rPr>
          <t>Fendy Tio:</t>
        </r>
        <r>
          <rPr>
            <sz val="9"/>
            <color indexed="81"/>
            <rFont val="Tahoma"/>
            <family val="2"/>
          </rPr>
          <t xml:space="preserve">
Numeric Only</t>
        </r>
      </text>
    </comment>
  </commentList>
</comments>
</file>

<file path=xl/comments3.xml><?xml version="1.0" encoding="utf-8"?>
<comments xmlns="http://schemas.openxmlformats.org/spreadsheetml/2006/main">
  <authors>
    <author>Fendy Tio</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B22" authorId="0" shapeId="0">
      <text>
        <r>
          <rPr>
            <b/>
            <sz val="9"/>
            <color indexed="81"/>
            <rFont val="Tahoma"/>
            <family val="2"/>
          </rPr>
          <t>Fendy Tio:</t>
        </r>
        <r>
          <rPr>
            <sz val="9"/>
            <color indexed="81"/>
            <rFont val="Tahoma"/>
            <family val="2"/>
          </rPr>
          <t xml:space="preserve">
HARUS DIISI JIKA ID TYPE BUKAN E-KTP/AKTA/NPWP</t>
        </r>
      </text>
    </comment>
    <comment ref="C22" authorId="0" shapeId="0">
      <text>
        <r>
          <rPr>
            <b/>
            <sz val="9"/>
            <color indexed="81"/>
            <rFont val="Tahoma"/>
            <family val="2"/>
          </rPr>
          <t>Fendy Tio:</t>
        </r>
        <r>
          <rPr>
            <sz val="9"/>
            <color indexed="81"/>
            <rFont val="Tahoma"/>
            <family val="2"/>
          </rPr>
          <t xml:space="preserve">
HARUS DIISI JIKA ID TYPE BUKAN E-KTP/AKTA/NPWP</t>
        </r>
      </text>
    </comment>
    <comment ref="D22" authorId="0" shapeId="0">
      <text>
        <r>
          <rPr>
            <b/>
            <sz val="9"/>
            <color indexed="81"/>
            <rFont val="Tahoma"/>
            <family val="2"/>
          </rPr>
          <t>Fendy Tio:</t>
        </r>
        <r>
          <rPr>
            <sz val="9"/>
            <color indexed="81"/>
            <rFont val="Tahoma"/>
            <family val="2"/>
          </rPr>
          <t xml:space="preserve">
HARUS DIISI JIKA ID TYPE BUKAN E-KTP/AKTA/NPWP</t>
        </r>
      </text>
    </comment>
    <comment ref="E22" authorId="0" shapeId="0">
      <text>
        <r>
          <rPr>
            <b/>
            <sz val="9"/>
            <color indexed="81"/>
            <rFont val="Tahoma"/>
            <family val="2"/>
          </rPr>
          <t>Fendy Tio:</t>
        </r>
        <r>
          <rPr>
            <sz val="9"/>
            <color indexed="81"/>
            <rFont val="Tahoma"/>
            <family val="2"/>
          </rPr>
          <t xml:space="preserve">
HARUS DIISI JIKA ID TYPE BUKAN E-KTP/AKTA/NPWP</t>
        </r>
      </text>
    </comment>
    <comment ref="F22" authorId="0" shapeId="0">
      <text>
        <r>
          <rPr>
            <b/>
            <sz val="9"/>
            <color indexed="81"/>
            <rFont val="Tahoma"/>
            <family val="2"/>
          </rPr>
          <t>Fendy Tio:</t>
        </r>
        <r>
          <rPr>
            <sz val="9"/>
            <color indexed="81"/>
            <rFont val="Tahoma"/>
            <family val="2"/>
          </rPr>
          <t xml:space="preserve">
HARUS DIISI JIKA ID TYPE BUKAN E-KTP/AKTA/NPWP</t>
        </r>
      </text>
    </comment>
    <comment ref="B24" authorId="0" shapeId="0">
      <text>
        <r>
          <rPr>
            <b/>
            <sz val="9"/>
            <color indexed="81"/>
            <rFont val="Tahoma"/>
            <family val="2"/>
          </rPr>
          <t>Fendy Tio:</t>
        </r>
        <r>
          <rPr>
            <sz val="9"/>
            <color indexed="81"/>
            <rFont val="Tahoma"/>
            <family val="2"/>
          </rPr>
          <t xml:space="preserve">
Numeric Only</t>
        </r>
      </text>
    </comment>
    <comment ref="C24" authorId="0" shapeId="0">
      <text>
        <r>
          <rPr>
            <b/>
            <sz val="9"/>
            <color indexed="81"/>
            <rFont val="Tahoma"/>
            <family val="2"/>
          </rPr>
          <t>Fendy Tio:</t>
        </r>
        <r>
          <rPr>
            <sz val="9"/>
            <color indexed="81"/>
            <rFont val="Tahoma"/>
            <family val="2"/>
          </rPr>
          <t xml:space="preserve">
Numeric Only</t>
        </r>
      </text>
    </comment>
    <comment ref="D24" authorId="0" shapeId="0">
      <text>
        <r>
          <rPr>
            <b/>
            <sz val="9"/>
            <color indexed="81"/>
            <rFont val="Tahoma"/>
            <family val="2"/>
          </rPr>
          <t>Fendy Tio:</t>
        </r>
        <r>
          <rPr>
            <sz val="9"/>
            <color indexed="81"/>
            <rFont val="Tahoma"/>
            <family val="2"/>
          </rPr>
          <t xml:space="preserve">
Numeric Only</t>
        </r>
      </text>
    </comment>
    <comment ref="E24" authorId="0" shapeId="0">
      <text>
        <r>
          <rPr>
            <b/>
            <sz val="9"/>
            <color indexed="81"/>
            <rFont val="Tahoma"/>
            <family val="2"/>
          </rPr>
          <t>Fendy Tio:</t>
        </r>
        <r>
          <rPr>
            <sz val="9"/>
            <color indexed="81"/>
            <rFont val="Tahoma"/>
            <family val="2"/>
          </rPr>
          <t xml:space="preserve">
Numeric Only</t>
        </r>
      </text>
    </comment>
    <comment ref="F24" authorId="0" shapeId="0">
      <text>
        <r>
          <rPr>
            <b/>
            <sz val="9"/>
            <color indexed="81"/>
            <rFont val="Tahoma"/>
            <family val="2"/>
          </rPr>
          <t>Fendy Tio:</t>
        </r>
        <r>
          <rPr>
            <sz val="9"/>
            <color indexed="81"/>
            <rFont val="Tahoma"/>
            <family val="2"/>
          </rPr>
          <t xml:space="preserve">
Numeric Only</t>
        </r>
      </text>
    </comment>
    <comment ref="B27" authorId="0" shapeId="0">
      <text>
        <r>
          <rPr>
            <b/>
            <sz val="9"/>
            <color indexed="81"/>
            <rFont val="Tahoma"/>
            <family val="2"/>
          </rPr>
          <t>Fendy Tio:</t>
        </r>
        <r>
          <rPr>
            <sz val="9"/>
            <color indexed="81"/>
            <rFont val="Tahoma"/>
            <family val="2"/>
          </rPr>
          <t xml:space="preserve">
Numeric Only</t>
        </r>
      </text>
    </comment>
    <comment ref="C27" authorId="0" shapeId="0">
      <text>
        <r>
          <rPr>
            <b/>
            <sz val="9"/>
            <color indexed="81"/>
            <rFont val="Tahoma"/>
            <family val="2"/>
          </rPr>
          <t>Fendy Tio:</t>
        </r>
        <r>
          <rPr>
            <sz val="9"/>
            <color indexed="81"/>
            <rFont val="Tahoma"/>
            <family val="2"/>
          </rPr>
          <t xml:space="preserve">
Numeric Only</t>
        </r>
      </text>
    </comment>
    <comment ref="D27" authorId="0" shapeId="0">
      <text>
        <r>
          <rPr>
            <b/>
            <sz val="9"/>
            <color indexed="81"/>
            <rFont val="Tahoma"/>
            <family val="2"/>
          </rPr>
          <t>Fendy Tio:</t>
        </r>
        <r>
          <rPr>
            <sz val="9"/>
            <color indexed="81"/>
            <rFont val="Tahoma"/>
            <family val="2"/>
          </rPr>
          <t xml:space="preserve">
Numeric Only</t>
        </r>
      </text>
    </comment>
    <comment ref="E27" authorId="0" shapeId="0">
      <text>
        <r>
          <rPr>
            <b/>
            <sz val="9"/>
            <color indexed="81"/>
            <rFont val="Tahoma"/>
            <family val="2"/>
          </rPr>
          <t>Fendy Tio:</t>
        </r>
        <r>
          <rPr>
            <sz val="9"/>
            <color indexed="81"/>
            <rFont val="Tahoma"/>
            <family val="2"/>
          </rPr>
          <t xml:space="preserve">
Numeric Only</t>
        </r>
      </text>
    </comment>
    <comment ref="F27" authorId="0" shapeId="0">
      <text>
        <r>
          <rPr>
            <b/>
            <sz val="9"/>
            <color indexed="81"/>
            <rFont val="Tahoma"/>
            <family val="2"/>
          </rPr>
          <t>Fendy Tio:</t>
        </r>
        <r>
          <rPr>
            <sz val="9"/>
            <color indexed="81"/>
            <rFont val="Tahoma"/>
            <family val="2"/>
          </rPr>
          <t xml:space="preserve">
Numeric Only</t>
        </r>
      </text>
    </comment>
    <comment ref="B28" authorId="0" shapeId="0">
      <text>
        <r>
          <rPr>
            <b/>
            <sz val="9"/>
            <color indexed="81"/>
            <rFont val="Tahoma"/>
            <family val="2"/>
          </rPr>
          <t>Fendy Tio:</t>
        </r>
        <r>
          <rPr>
            <sz val="9"/>
            <color indexed="81"/>
            <rFont val="Tahoma"/>
            <family val="2"/>
          </rPr>
          <t xml:space="preserve">
Numeric Only</t>
        </r>
      </text>
    </comment>
    <comment ref="C28" authorId="0" shapeId="0">
      <text>
        <r>
          <rPr>
            <b/>
            <sz val="9"/>
            <color indexed="81"/>
            <rFont val="Tahoma"/>
            <family val="2"/>
          </rPr>
          <t>Fendy Tio:</t>
        </r>
        <r>
          <rPr>
            <sz val="9"/>
            <color indexed="81"/>
            <rFont val="Tahoma"/>
            <family val="2"/>
          </rPr>
          <t xml:space="preserve">
Numeric Only</t>
        </r>
      </text>
    </comment>
    <comment ref="D28" authorId="0" shapeId="0">
      <text>
        <r>
          <rPr>
            <b/>
            <sz val="9"/>
            <color indexed="81"/>
            <rFont val="Tahoma"/>
            <family val="2"/>
          </rPr>
          <t>Fendy Tio:</t>
        </r>
        <r>
          <rPr>
            <sz val="9"/>
            <color indexed="81"/>
            <rFont val="Tahoma"/>
            <family val="2"/>
          </rPr>
          <t xml:space="preserve">
Numeric Only</t>
        </r>
      </text>
    </comment>
    <comment ref="E28" authorId="0" shapeId="0">
      <text>
        <r>
          <rPr>
            <b/>
            <sz val="9"/>
            <color indexed="81"/>
            <rFont val="Tahoma"/>
            <family val="2"/>
          </rPr>
          <t>Fendy Tio:</t>
        </r>
        <r>
          <rPr>
            <sz val="9"/>
            <color indexed="81"/>
            <rFont val="Tahoma"/>
            <family val="2"/>
          </rPr>
          <t xml:space="preserve">
Numeric Only</t>
        </r>
      </text>
    </comment>
    <comment ref="F28" authorId="0" shapeId="0">
      <text>
        <r>
          <rPr>
            <b/>
            <sz val="9"/>
            <color indexed="81"/>
            <rFont val="Tahoma"/>
            <family val="2"/>
          </rPr>
          <t>Fendy Tio:</t>
        </r>
        <r>
          <rPr>
            <sz val="9"/>
            <color indexed="81"/>
            <rFont val="Tahoma"/>
            <family val="2"/>
          </rPr>
          <t xml:space="preserve">
Numeric Only</t>
        </r>
      </text>
    </comment>
    <comment ref="B29" authorId="0" shapeId="0">
      <text>
        <r>
          <rPr>
            <b/>
            <sz val="9"/>
            <color indexed="81"/>
            <rFont val="Tahoma"/>
            <family val="2"/>
          </rPr>
          <t>Fendy Tio:</t>
        </r>
        <r>
          <rPr>
            <sz val="9"/>
            <color indexed="81"/>
            <rFont val="Tahoma"/>
            <family val="2"/>
          </rPr>
          <t xml:space="preserve">
Numeric Only</t>
        </r>
      </text>
    </comment>
    <comment ref="C29" authorId="0" shapeId="0">
      <text>
        <r>
          <rPr>
            <b/>
            <sz val="9"/>
            <color indexed="81"/>
            <rFont val="Tahoma"/>
            <family val="2"/>
          </rPr>
          <t>Fendy Tio:</t>
        </r>
        <r>
          <rPr>
            <sz val="9"/>
            <color indexed="81"/>
            <rFont val="Tahoma"/>
            <family val="2"/>
          </rPr>
          <t xml:space="preserve">
Numeric Only</t>
        </r>
      </text>
    </comment>
    <comment ref="D29" authorId="0" shapeId="0">
      <text>
        <r>
          <rPr>
            <b/>
            <sz val="9"/>
            <color indexed="81"/>
            <rFont val="Tahoma"/>
            <family val="2"/>
          </rPr>
          <t>Fendy Tio:</t>
        </r>
        <r>
          <rPr>
            <sz val="9"/>
            <color indexed="81"/>
            <rFont val="Tahoma"/>
            <family val="2"/>
          </rPr>
          <t xml:space="preserve">
Numeric Only</t>
        </r>
      </text>
    </comment>
    <comment ref="E29" authorId="0" shapeId="0">
      <text>
        <r>
          <rPr>
            <b/>
            <sz val="9"/>
            <color indexed="81"/>
            <rFont val="Tahoma"/>
            <family val="2"/>
          </rPr>
          <t>Fendy Tio:</t>
        </r>
        <r>
          <rPr>
            <sz val="9"/>
            <color indexed="81"/>
            <rFont val="Tahoma"/>
            <family val="2"/>
          </rPr>
          <t xml:space="preserve">
Numeric Only</t>
        </r>
      </text>
    </comment>
    <comment ref="F29" authorId="0" shapeId="0">
      <text>
        <r>
          <rPr>
            <b/>
            <sz val="9"/>
            <color indexed="81"/>
            <rFont val="Tahoma"/>
            <family val="2"/>
          </rPr>
          <t>Fendy Tio:</t>
        </r>
        <r>
          <rPr>
            <sz val="9"/>
            <color indexed="81"/>
            <rFont val="Tahoma"/>
            <family val="2"/>
          </rPr>
          <t xml:space="preserve">
Numeric Only</t>
        </r>
      </text>
    </comment>
  </commentList>
</comments>
</file>

<file path=xl/comments4.xml><?xml version="1.0" encoding="utf-8"?>
<comments xmlns="http://schemas.openxmlformats.org/spreadsheetml/2006/main">
  <authors>
    <author>Fendy Tio</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B19" authorId="0" shapeId="0">
      <text>
        <r>
          <rPr>
            <b/>
            <sz val="9"/>
            <color indexed="81"/>
            <rFont val="Tahoma"/>
            <family val="2"/>
          </rPr>
          <t>Fendy Tio:</t>
        </r>
        <r>
          <rPr>
            <sz val="9"/>
            <color indexed="81"/>
            <rFont val="Tahoma"/>
            <family val="2"/>
          </rPr>
          <t xml:space="preserve">
Numeric Only</t>
        </r>
      </text>
    </comment>
    <comment ref="C19" authorId="0" shapeId="0">
      <text>
        <r>
          <rPr>
            <b/>
            <sz val="9"/>
            <color indexed="81"/>
            <rFont val="Tahoma"/>
            <family val="2"/>
          </rPr>
          <t>Fendy Tio:</t>
        </r>
        <r>
          <rPr>
            <sz val="9"/>
            <color indexed="81"/>
            <rFont val="Tahoma"/>
            <family val="2"/>
          </rPr>
          <t xml:space="preserve">
Numeric Only</t>
        </r>
      </text>
    </comment>
    <comment ref="D19" authorId="0" shapeId="0">
      <text>
        <r>
          <rPr>
            <b/>
            <sz val="9"/>
            <color indexed="81"/>
            <rFont val="Tahoma"/>
            <family val="2"/>
          </rPr>
          <t>Fendy Tio:</t>
        </r>
        <r>
          <rPr>
            <sz val="9"/>
            <color indexed="81"/>
            <rFont val="Tahoma"/>
            <family val="2"/>
          </rPr>
          <t xml:space="preserve">
Numeric Only</t>
        </r>
      </text>
    </comment>
    <comment ref="E19" authorId="0" shapeId="0">
      <text>
        <r>
          <rPr>
            <b/>
            <sz val="9"/>
            <color indexed="81"/>
            <rFont val="Tahoma"/>
            <family val="2"/>
          </rPr>
          <t>Fendy Tio:</t>
        </r>
        <r>
          <rPr>
            <sz val="9"/>
            <color indexed="81"/>
            <rFont val="Tahoma"/>
            <family val="2"/>
          </rPr>
          <t xml:space="preserve">
Numeric Only</t>
        </r>
      </text>
    </comment>
    <comment ref="F19" authorId="0" shapeId="0">
      <text>
        <r>
          <rPr>
            <b/>
            <sz val="9"/>
            <color indexed="81"/>
            <rFont val="Tahoma"/>
            <family val="2"/>
          </rPr>
          <t>Fendy Tio:</t>
        </r>
        <r>
          <rPr>
            <sz val="9"/>
            <color indexed="81"/>
            <rFont val="Tahoma"/>
            <family val="2"/>
          </rPr>
          <t xml:space="preserve">
Numeric Only</t>
        </r>
      </text>
    </comment>
  </commentList>
</comments>
</file>

<file path=xl/comments5.xml><?xml version="1.0" encoding="utf-8"?>
<comments xmlns="http://schemas.openxmlformats.org/spreadsheetml/2006/main">
  <authors>
    <author>Fendy Tio</author>
  </authors>
  <commentList>
    <comment ref="B14" authorId="0" shapeId="0">
      <text>
        <r>
          <rPr>
            <b/>
            <sz val="9"/>
            <color indexed="81"/>
            <rFont val="Tahoma"/>
            <family val="2"/>
          </rPr>
          <t>Fendy Tio:</t>
        </r>
        <r>
          <rPr>
            <sz val="9"/>
            <color indexed="81"/>
            <rFont val="Tahoma"/>
            <family val="2"/>
          </rPr>
          <t xml:space="preserve">
input degan 'New' atau 'Select' dengan format New;Select</t>
        </r>
      </text>
    </comment>
  </commentList>
</comments>
</file>

<file path=xl/comments6.xml><?xml version="1.0" encoding="utf-8"?>
<comments xmlns="http://schemas.openxmlformats.org/spreadsheetml/2006/main">
  <authors>
    <author>Fendy Tio</author>
    <author>Jeremy Andreas</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A18" authorId="1" shapeId="0">
      <text>
        <r>
          <rPr>
            <b/>
            <sz val="9"/>
            <color indexed="81"/>
            <rFont val="Tahoma"/>
            <family val="2"/>
          </rPr>
          <t>Jeremy Andreas:</t>
        </r>
        <r>
          <rPr>
            <sz val="9"/>
            <color indexed="81"/>
            <rFont val="Tahoma"/>
            <family val="2"/>
          </rPr>
          <t xml:space="preserve">
diisi yes/no</t>
        </r>
      </text>
    </comment>
  </commentList>
</comments>
</file>

<file path=xl/comments7.xml><?xml version="1.0" encoding="utf-8"?>
<comments xmlns="http://schemas.openxmlformats.org/spreadsheetml/2006/main">
  <authors>
    <author>Fendy Tio</author>
    <author>Jeremy Andreas</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A23" authorId="1" shapeId="0">
      <text>
        <r>
          <rPr>
            <b/>
            <sz val="9"/>
            <color indexed="81"/>
            <rFont val="Tahoma"/>
            <family val="2"/>
          </rPr>
          <t>Jeremy Andreas:</t>
        </r>
        <r>
          <rPr>
            <sz val="9"/>
            <color indexed="81"/>
            <rFont val="Tahoma"/>
            <family val="2"/>
          </rPr>
          <t xml:space="preserve">
wajib isi jika interest type = float rate</t>
        </r>
      </text>
    </comment>
    <comment ref="A26" authorId="1" shapeId="0">
      <text>
        <r>
          <rPr>
            <b/>
            <sz val="9"/>
            <color indexed="81"/>
            <rFont val="Tahoma"/>
            <family val="2"/>
          </rPr>
          <t>Jeremy Andreas:</t>
        </r>
        <r>
          <rPr>
            <sz val="9"/>
            <color indexed="81"/>
            <rFont val="Tahoma"/>
            <family val="2"/>
          </rPr>
          <t xml:space="preserve">
wajib isi jika wop = autodebit (jika ada akun bank)</t>
        </r>
      </text>
    </comment>
    <comment ref="B26" authorId="1"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A30" authorId="1" shapeId="0">
      <text>
        <r>
          <rPr>
            <b/>
            <sz val="9"/>
            <color indexed="81"/>
            <rFont val="Tahoma"/>
            <family val="2"/>
          </rPr>
          <t>Jeremy Andreas:</t>
        </r>
        <r>
          <rPr>
            <sz val="9"/>
            <color indexed="81"/>
            <rFont val="Tahoma"/>
            <family val="2"/>
          </rPr>
          <t xml:space="preserve">
Jika copy address dikosongkan, maka wajib input alamat lengkap</t>
        </r>
      </text>
    </comment>
    <comment ref="B30" authorId="1" shapeId="0">
      <text>
        <r>
          <rPr>
            <sz val="11"/>
            <color theme="1"/>
            <rFont val="Calibri"/>
            <family val="2"/>
            <scheme val="minor"/>
          </rPr>
          <t>Jeremy Andreas:
bisa dikosongkan jika tidak ingin copy address</t>
        </r>
      </text>
    </comment>
    <comment ref="A31" authorId="1" shapeId="0">
      <text>
        <r>
          <rPr>
            <b/>
            <sz val="9"/>
            <color indexed="81"/>
            <rFont val="Tahoma"/>
            <family val="2"/>
          </rPr>
          <t>Jeremy Andreas:</t>
        </r>
        <r>
          <rPr>
            <sz val="9"/>
            <color indexed="81"/>
            <rFont val="Tahoma"/>
            <family val="2"/>
          </rPr>
          <t xml:space="preserve">
tidak perlu isi jika copy address, wajib isi jika tidak copy address</t>
        </r>
      </text>
    </comment>
    <comment ref="A51" authorId="1" shapeId="0">
      <text>
        <r>
          <rPr>
            <b/>
            <sz val="9"/>
            <color indexed="81"/>
            <rFont val="Tahoma"/>
            <family val="2"/>
          </rPr>
          <t>Jeremy Andreas:</t>
        </r>
        <r>
          <rPr>
            <sz val="9"/>
            <color indexed="81"/>
            <rFont val="Tahoma"/>
            <family val="2"/>
          </rPr>
          <t xml:space="preserve">
Muncul dan bisa diisi jika characteristic of credit = credit / pembayaran yang di restrukturisasi</t>
        </r>
      </text>
    </comment>
    <comment ref="A52" authorId="1" shapeId="0">
      <text>
        <r>
          <rPr>
            <b/>
            <sz val="9"/>
            <color indexed="81"/>
            <rFont val="Tahoma"/>
            <family val="2"/>
          </rPr>
          <t>Jeremy Andreas:</t>
        </r>
        <r>
          <rPr>
            <sz val="9"/>
            <color indexed="81"/>
            <rFont val="Tahoma"/>
            <family val="2"/>
          </rPr>
          <t xml:space="preserve">
Muncul dan wajib diisi jika characteristic of credit = Credit / Pembayaran yang di restrukturisasi</t>
        </r>
      </text>
    </comment>
    <comment ref="A57" authorId="1" shapeId="0">
      <text>
        <r>
          <rPr>
            <b/>
            <sz val="9"/>
            <color indexed="81"/>
            <rFont val="Tahoma"/>
            <family val="2"/>
          </rPr>
          <t>Jeremy Andreas:</t>
        </r>
        <r>
          <rPr>
            <sz val="9"/>
            <color indexed="81"/>
            <rFont val="Tahoma"/>
            <family val="2"/>
          </rPr>
          <t xml:space="preserve">
Diisi dalam numeric</t>
        </r>
      </text>
    </comment>
    <comment ref="A58" authorId="1" shapeId="0">
      <text>
        <r>
          <rPr>
            <b/>
            <sz val="9"/>
            <color indexed="81"/>
            <rFont val="Tahoma"/>
            <family val="2"/>
          </rPr>
          <t xml:space="preserve">Jeremy Andreas:
</t>
        </r>
        <r>
          <rPr>
            <sz val="9"/>
            <color indexed="81"/>
            <rFont val="Tahoma"/>
            <family val="2"/>
          </rPr>
          <t>Isian dalam format
MM/DD/YYYY</t>
        </r>
      </text>
    </comment>
    <comment ref="A61" authorId="1" shapeId="0">
      <text>
        <r>
          <rPr>
            <b/>
            <sz val="9"/>
            <color indexed="81"/>
            <rFont val="Tahoma"/>
            <family val="2"/>
          </rPr>
          <t>Jeremy Andreas:</t>
        </r>
        <r>
          <rPr>
            <sz val="9"/>
            <color indexed="81"/>
            <rFont val="Tahoma"/>
            <family val="2"/>
          </rPr>
          <t xml:space="preserve">
Diisi dalam numeric</t>
        </r>
      </text>
    </comment>
    <comment ref="B63" authorId="1" shapeId="0">
      <text>
        <r>
          <rPr>
            <b/>
            <sz val="9"/>
            <color indexed="81"/>
            <rFont val="Tahoma"/>
            <charset val="1"/>
          </rPr>
          <t>Jeremy Andreas:</t>
        </r>
        <r>
          <rPr>
            <sz val="9"/>
            <color indexed="81"/>
            <rFont val="Tahoma"/>
            <charset val="1"/>
          </rPr>
          <t xml:space="preserve">
dalam bentuk array</t>
        </r>
      </text>
    </comment>
    <comment ref="B64" authorId="1" shapeId="0">
      <text>
        <r>
          <rPr>
            <b/>
            <sz val="9"/>
            <color indexed="81"/>
            <rFont val="Tahoma"/>
            <charset val="1"/>
          </rPr>
          <t>Jeremy Andreas:</t>
        </r>
        <r>
          <rPr>
            <sz val="9"/>
            <color indexed="81"/>
            <rFont val="Tahoma"/>
            <charset val="1"/>
          </rPr>
          <t xml:space="preserve">
dalam bentuk array</t>
        </r>
      </text>
    </comment>
    <comment ref="B65" authorId="1" shapeId="0">
      <text>
        <r>
          <rPr>
            <b/>
            <sz val="9"/>
            <color indexed="81"/>
            <rFont val="Tahoma"/>
            <charset val="1"/>
          </rPr>
          <t>Jeremy Andreas:</t>
        </r>
        <r>
          <rPr>
            <sz val="9"/>
            <color indexed="81"/>
            <rFont val="Tahoma"/>
            <charset val="1"/>
          </rPr>
          <t xml:space="preserve">
dalam bentuk array</t>
        </r>
      </text>
    </comment>
  </commentList>
</comments>
</file>

<file path=xl/comments8.xml><?xml version="1.0" encoding="utf-8"?>
<comments xmlns="http://schemas.openxmlformats.org/spreadsheetml/2006/main">
  <authors>
    <author>Fendy Tio</author>
    <author>Jeremy Andreas</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A23" authorId="1" shapeId="0">
      <text>
        <r>
          <rPr>
            <b/>
            <sz val="9"/>
            <color indexed="81"/>
            <rFont val="Tahoma"/>
            <family val="2"/>
          </rPr>
          <t>Jeremy Andreas:</t>
        </r>
        <r>
          <rPr>
            <sz val="9"/>
            <color indexed="81"/>
            <rFont val="Tahoma"/>
            <family val="2"/>
          </rPr>
          <t xml:space="preserve">
Format MM/DD/YYYY</t>
        </r>
      </text>
    </comment>
  </commentList>
</comments>
</file>

<file path=xl/comments9.xml><?xml version="1.0" encoding="utf-8"?>
<comments xmlns="http://schemas.openxmlformats.org/spreadsheetml/2006/main">
  <authors>
    <author>Fendy Tio</author>
    <author>Jeremy Andreas</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A12" authorId="1" shapeId="0">
      <text>
        <r>
          <rPr>
            <b/>
            <sz val="9"/>
            <color indexed="81"/>
            <rFont val="Tahoma"/>
            <family val="2"/>
          </rPr>
          <t>Jeremy Andreas:</t>
        </r>
        <r>
          <rPr>
            <sz val="9"/>
            <color indexed="81"/>
            <rFont val="Tahoma"/>
            <family val="2"/>
          </rPr>
          <t xml:space="preserve">
Jika Insured By Customer, hanya perlu mengisi bagian customer. Jika insured by multifinance, hanya perlu mengisi bagian company. Jika insured by customer-multifinance, perlu mengisi keduanya. Jika insured by off system, tidak perlu mengisi keduanya.</t>
        </r>
      </text>
    </comment>
    <comment ref="A15" authorId="1" shapeId="0">
      <text>
        <r>
          <rPr>
            <sz val="11"/>
            <color theme="1"/>
            <rFont val="Calibri"/>
            <family val="2"/>
            <scheme val="minor"/>
          </rPr>
          <t>Jeremy Andreas:
numeric</t>
        </r>
      </text>
    </comment>
    <comment ref="A16" authorId="1" shapeId="0">
      <text>
        <r>
          <rPr>
            <sz val="11"/>
            <color theme="1"/>
            <rFont val="Calibri"/>
            <family val="2"/>
            <scheme val="minor"/>
          </rPr>
          <t>Jeremy Andreas:
numeric</t>
        </r>
      </text>
    </comment>
    <comment ref="A18" authorId="1" shapeId="0">
      <text>
        <r>
          <rPr>
            <sz val="11"/>
            <color theme="1"/>
            <rFont val="Calibri"/>
            <family val="2"/>
            <scheme val="minor"/>
          </rPr>
          <t>Jeremy Andreas:
MM/DD/YYYY format date</t>
        </r>
      </text>
    </comment>
    <comment ref="A19" authorId="1" shapeId="0">
      <text>
        <r>
          <rPr>
            <sz val="11"/>
            <color theme="1"/>
            <rFont val="Calibri"/>
            <family val="2"/>
            <scheme val="minor"/>
          </rPr>
          <t>Jeremy Andreas:
MM/DD/YYYY format date</t>
        </r>
      </text>
    </comment>
    <comment ref="A23" authorId="1" shapeId="0">
      <text>
        <r>
          <rPr>
            <sz val="11"/>
            <color theme="1"/>
            <rFont val="Calibri"/>
            <family val="2"/>
            <scheme val="minor"/>
          </rPr>
          <t>Jeremy Andreas:
numeric</t>
        </r>
      </text>
    </comment>
    <comment ref="A28" authorId="1" shapeId="0">
      <text>
        <r>
          <rPr>
            <sz val="11"/>
            <color theme="1"/>
            <rFont val="Calibri"/>
            <family val="2"/>
            <scheme val="minor"/>
          </rPr>
          <t>Jeremy Andreas:
numeric, wajib diisi jika Cover Period = Partial Tenor atau Over Tenor. Jika cover period = partial tenor, insurance length &lt; tenor. Jika cover period = over tenor, insurance length &gt; tenor.</t>
        </r>
      </text>
    </comment>
    <comment ref="A30" authorId="1" shapeId="0">
      <text>
        <r>
          <rPr>
            <sz val="11"/>
            <color theme="1"/>
            <rFont val="Calibri"/>
            <family val="2"/>
            <scheme val="minor"/>
          </rPr>
          <t>Jeremy Andreas:
jika yes, tidak perlu diisi admin fee &amp; customer stampduty fee. Jika no, perlu mengisinya</t>
        </r>
      </text>
    </comment>
    <comment ref="A31" authorId="1" shapeId="0">
      <text>
        <r>
          <rPr>
            <sz val="11"/>
            <color theme="1"/>
            <rFont val="Calibri"/>
            <family val="2"/>
            <scheme val="minor"/>
          </rPr>
          <t>Jeremy Andreas:
numeric</t>
        </r>
      </text>
    </comment>
    <comment ref="A32" authorId="1" shapeId="0">
      <text>
        <r>
          <rPr>
            <sz val="11"/>
            <color theme="1"/>
            <rFont val="Calibri"/>
            <family val="2"/>
            <scheme val="minor"/>
          </rPr>
          <t>Jeremy Andreas:
numeric</t>
        </r>
      </text>
    </comment>
    <comment ref="A45" authorId="1" shapeId="0">
      <text>
        <r>
          <rPr>
            <b/>
            <sz val="9"/>
            <color indexed="81"/>
            <rFont val="Tahoma"/>
            <charset val="1"/>
          </rPr>
          <t>Jeremy Andreas:</t>
        </r>
        <r>
          <rPr>
            <sz val="9"/>
            <color indexed="81"/>
            <rFont val="Tahoma"/>
            <charset val="1"/>
          </rPr>
          <t xml:space="preserve">
diisi yes/no sesuai dengan urutan year num, menggunakan pemisah/delimiter ;</t>
        </r>
      </text>
    </comment>
    <comment ref="A46" authorId="1" shapeId="0">
      <text>
        <r>
          <rPr>
            <b/>
            <sz val="9"/>
            <color indexed="81"/>
            <rFont val="Tahoma"/>
            <charset val="1"/>
          </rPr>
          <t>Jeremy Andreas:</t>
        </r>
        <r>
          <rPr>
            <sz val="9"/>
            <color indexed="81"/>
            <rFont val="Tahoma"/>
            <charset val="1"/>
          </rPr>
          <t xml:space="preserve">
dapat diisi sesuai urutan yearnum menggunakan delimiter ;</t>
        </r>
      </text>
    </comment>
    <comment ref="B46" authorId="1" shapeId="0">
      <text>
        <r>
          <rPr>
            <b/>
            <sz val="9"/>
            <color indexed="81"/>
            <rFont val="Tahoma"/>
            <charset val="1"/>
          </rPr>
          <t>Jeremy Andreas:</t>
        </r>
        <r>
          <rPr>
            <sz val="9"/>
            <color indexed="81"/>
            <rFont val="Tahoma"/>
            <charset val="1"/>
          </rPr>
          <t xml:space="preserve">
dapat diisi customer/multifinance</t>
        </r>
      </text>
    </comment>
    <comment ref="A47" authorId="1" shapeId="0">
      <text>
        <r>
          <rPr>
            <b/>
            <sz val="9"/>
            <color indexed="81"/>
            <rFont val="Tahoma"/>
            <charset val="1"/>
          </rPr>
          <t>Jeremy Andreas:</t>
        </r>
        <r>
          <rPr>
            <sz val="9"/>
            <color indexed="81"/>
            <rFont val="Tahoma"/>
            <charset val="1"/>
          </rPr>
          <t xml:space="preserve">
dapat diisi sesuai urutan yearnum menggunakan delimiter ;</t>
        </r>
      </text>
    </comment>
    <comment ref="A48" authorId="1" shapeId="0">
      <text>
        <r>
          <rPr>
            <b/>
            <sz val="9"/>
            <color indexed="81"/>
            <rFont val="Tahoma"/>
            <charset val="1"/>
          </rPr>
          <t>Jeremy Andreas:</t>
        </r>
        <r>
          <rPr>
            <sz val="9"/>
            <color indexed="81"/>
            <rFont val="Tahoma"/>
            <charset val="1"/>
          </rPr>
          <t xml:space="preserve">
dapat diisi sesuai urutan yearnum menggunakan delimiter ;</t>
        </r>
      </text>
    </comment>
    <comment ref="A50" authorId="1"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1" authorId="1"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2" authorId="1"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3" authorId="1"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4" authorId="1"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5" authorId="1"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6" authorId="1"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9" authorId="1"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0" authorId="1"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1" authorId="1"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2" authorId="1"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3" authorId="1"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4" authorId="1"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5" authorId="1"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81" authorId="1" shapeId="0">
      <text>
        <r>
          <rPr>
            <sz val="11"/>
            <color theme="1"/>
            <rFont val="Calibri"/>
            <family val="2"/>
            <scheme val="minor"/>
          </rPr>
          <t>Jeremy Andreas:
numeric</t>
        </r>
      </text>
    </comment>
    <comment ref="A82" authorId="1" shapeId="0">
      <text>
        <r>
          <rPr>
            <b/>
            <sz val="9"/>
            <color indexed="81"/>
            <rFont val="Tahoma"/>
            <family val="2"/>
          </rPr>
          <t>Jeremy Andreas:</t>
        </r>
        <r>
          <rPr>
            <sz val="9"/>
            <color indexed="81"/>
            <rFont val="Tahoma"/>
            <family val="2"/>
          </rPr>
          <t xml:space="preserve">
Diskon akan mengikuti nilai disini jika min ada 1 yearnum yang paid by multifinance, Field ini tidak perlu diisi, karena akan terisi otomatis oleh Katalon.</t>
        </r>
      </text>
    </comment>
    <comment ref="B92" authorId="1" shapeId="0">
      <text>
        <r>
          <rPr>
            <b/>
            <sz val="9"/>
            <color indexed="81"/>
            <rFont val="Tahoma"/>
            <family val="2"/>
          </rPr>
          <t>Jeremy Andreas:</t>
        </r>
        <r>
          <rPr>
            <sz val="9"/>
            <color indexed="81"/>
            <rFont val="Tahoma"/>
            <family val="2"/>
          </rPr>
          <t xml:space="preserve">
Angka ini + 1 = Jumlah Yearnum yang akan terbentuk</t>
        </r>
      </text>
    </comment>
  </commentList>
</comments>
</file>

<file path=xl/comments10.xml><?xml version="1.0" encoding="utf-8"?>
<comments xmlns="http://schemas.openxmlformats.org/spreadsheetml/2006/main">
  <authors>
    <author>Fendy Tio</author>
    <author>Jeremy Andreas</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A12" authorId="1" shapeId="0">
      <text>
        <r>
          <rPr>
            <b/>
            <sz val="9"/>
            <color indexed="81"/>
            <rFont val="Tahoma"/>
            <family val="2"/>
          </rPr>
          <t>Jeremy Andreas:</t>
        </r>
        <r>
          <rPr>
            <sz val="9"/>
            <color indexed="81"/>
            <rFont val="Tahoma"/>
            <family val="2"/>
          </rPr>
          <t xml:space="preserve">
diisi YES/NO, jika NO semua kolom dibawahnya tidak perlu diisi</t>
        </r>
      </text>
    </comment>
    <comment ref="A15" authorId="1" shapeId="0">
      <text>
        <r>
          <rPr>
            <b/>
            <sz val="9"/>
            <color indexed="81"/>
            <rFont val="Tahoma"/>
            <family val="2"/>
          </rPr>
          <t>Jeremy Andreas:</t>
        </r>
        <r>
          <rPr>
            <sz val="9"/>
            <color indexed="81"/>
            <rFont val="Tahoma"/>
            <family val="2"/>
          </rPr>
          <t xml:space="preserve">
Harus diisi jika Premium Payment Method = Paid in Advance &amp; Capitalized Mix, dikosongkan jika premium payment method yang lain. Input harus diisi dalam format 'angka spasi persen'</t>
        </r>
      </text>
    </comment>
    <comment ref="B15" authorId="1" shapeId="0">
      <text>
        <r>
          <rPr>
            <b/>
            <sz val="9"/>
            <color indexed="81"/>
            <rFont val="Tahoma"/>
            <family val="2"/>
          </rPr>
          <t>Jeremy Andreas:</t>
        </r>
        <r>
          <rPr>
            <sz val="9"/>
            <color indexed="81"/>
            <rFont val="Tahoma"/>
            <family val="2"/>
          </rPr>
          <t xml:space="preserve">
diisi dalam numeric %</t>
        </r>
      </text>
    </comment>
    <comment ref="A18" authorId="1" shapeId="0">
      <text>
        <r>
          <rPr>
            <b/>
            <sz val="9"/>
            <color indexed="81"/>
            <rFont val="Tahoma"/>
            <family val="2"/>
          </rPr>
          <t>Jeremy Andreas:</t>
        </r>
        <r>
          <rPr>
            <sz val="9"/>
            <color indexed="81"/>
            <rFont val="Tahoma"/>
            <family val="2"/>
          </rPr>
          <t xml:space="preserve">
diisi YES/NO</t>
        </r>
      </text>
    </comment>
    <comment ref="A19" authorId="1" shapeId="0">
      <text>
        <r>
          <rPr>
            <b/>
            <sz val="9"/>
            <color indexed="81"/>
            <rFont val="Tahoma"/>
            <family val="2"/>
          </rPr>
          <t>Jeremy Andreas:</t>
        </r>
        <r>
          <rPr>
            <sz val="9"/>
            <color indexed="81"/>
            <rFont val="Tahoma"/>
            <family val="2"/>
          </rPr>
          <t xml:space="preserve">
diisi YES/NO/YES PARTIAL</t>
        </r>
      </text>
    </comment>
    <comment ref="A20" authorId="1" shapeId="0">
      <text>
        <r>
          <rPr>
            <b/>
            <sz val="9"/>
            <color indexed="81"/>
            <rFont val="Tahoma"/>
            <family val="2"/>
          </rPr>
          <t>Jeremy Andreas:</t>
        </r>
        <r>
          <rPr>
            <sz val="9"/>
            <color indexed="81"/>
            <rFont val="Tahoma"/>
            <family val="2"/>
          </rPr>
          <t xml:space="preserve">
diisi YES/NO</t>
        </r>
      </text>
    </comment>
    <comment ref="A21" authorId="1" shapeId="0">
      <text>
        <r>
          <rPr>
            <b/>
            <sz val="9"/>
            <color indexed="81"/>
            <rFont val="Tahoma"/>
            <family val="2"/>
          </rPr>
          <t>Jeremy Andreas:</t>
        </r>
        <r>
          <rPr>
            <sz val="9"/>
            <color indexed="81"/>
            <rFont val="Tahoma"/>
            <family val="2"/>
          </rPr>
          <t xml:space="preserve">
diisi jika guarantor lebih dari 1, dengan yang diisi yang ingin dicentang parsial, diisi menggunakan delimiter ;</t>
        </r>
      </text>
    </comment>
    <comment ref="A23" authorId="1" shapeId="0">
      <text>
        <r>
          <rPr>
            <b/>
            <sz val="9"/>
            <color indexed="81"/>
            <rFont val="Tahoma"/>
            <family val="2"/>
          </rPr>
          <t>Jeremy Andreas:</t>
        </r>
        <r>
          <rPr>
            <sz val="9"/>
            <color indexed="81"/>
            <rFont val="Tahoma"/>
            <family val="2"/>
          </rPr>
          <t xml:space="preserve">
diisi dengan numeric</t>
        </r>
      </text>
    </comment>
  </commentList>
</comments>
</file>

<file path=xl/comments11.xml><?xml version="1.0" encoding="utf-8"?>
<comments xmlns="http://schemas.openxmlformats.org/spreadsheetml/2006/main">
  <authors>
    <author>Fendy Tio</author>
    <author>Jeremy Andreas</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A12" authorId="1" shapeId="0">
      <text>
        <r>
          <rPr>
            <b/>
            <sz val="9"/>
            <color indexed="81"/>
            <rFont val="Tahoma"/>
            <family val="2"/>
          </rPr>
          <t>Jeremy Andreas:</t>
        </r>
        <r>
          <rPr>
            <sz val="9"/>
            <color indexed="81"/>
            <rFont val="Tahoma"/>
            <family val="2"/>
          </rPr>
          <t xml:space="preserve">
Mandatory Jika TabInsuranceData field Discount lebih dari 0</t>
        </r>
      </text>
    </comment>
    <comment ref="A13" authorId="1" shapeId="0">
      <text>
        <r>
          <rPr>
            <b/>
            <sz val="9"/>
            <color indexed="81"/>
            <rFont val="Tahoma"/>
            <family val="2"/>
          </rPr>
          <t>Jeremy Andreas:</t>
        </r>
        <r>
          <rPr>
            <sz val="9"/>
            <color indexed="81"/>
            <rFont val="Tahoma"/>
            <family val="2"/>
          </rPr>
          <t xml:space="preserve">
Mandatory Jika TabInsuranceData field Discount lebih dari 0</t>
        </r>
      </text>
    </comment>
    <comment ref="A14" authorId="1" shapeId="0">
      <text>
        <r>
          <rPr>
            <b/>
            <sz val="9"/>
            <color indexed="81"/>
            <rFont val="Tahoma"/>
            <family val="2"/>
          </rPr>
          <t>Jeremy Andreas:</t>
        </r>
        <r>
          <rPr>
            <sz val="9"/>
            <color indexed="81"/>
            <rFont val="Tahoma"/>
            <family val="2"/>
          </rPr>
          <t xml:space="preserve">
Mandatory Jika TabInsuranceData field Discount lebih dari 0</t>
        </r>
      </text>
    </comment>
    <comment ref="A15" authorId="1" shapeId="0">
      <text>
        <r>
          <rPr>
            <b/>
            <sz val="9"/>
            <color indexed="81"/>
            <rFont val="Tahoma"/>
            <family val="2"/>
          </rPr>
          <t>Jeremy Andreas:</t>
        </r>
        <r>
          <rPr>
            <sz val="9"/>
            <color indexed="81"/>
            <rFont val="Tahoma"/>
            <family val="2"/>
          </rPr>
          <t xml:space="preserve">
Mandatory Jika TabInsuranceData field Discount lebih dari 0</t>
        </r>
      </text>
    </comment>
    <comment ref="A16" authorId="1" shapeId="0">
      <text>
        <r>
          <rPr>
            <b/>
            <sz val="9"/>
            <color indexed="81"/>
            <rFont val="Tahoma"/>
            <family val="2"/>
          </rPr>
          <t>Jeremy Andreas:</t>
        </r>
        <r>
          <rPr>
            <sz val="9"/>
            <color indexed="81"/>
            <rFont val="Tahoma"/>
            <family val="2"/>
          </rPr>
          <t xml:space="preserve">
Mandatory Jika TabInsuranceData field Discount lebih dari 0</t>
        </r>
      </text>
    </comment>
    <comment ref="A17" authorId="1" shapeId="0">
      <text>
        <r>
          <rPr>
            <b/>
            <sz val="9"/>
            <color indexed="81"/>
            <rFont val="Tahoma"/>
            <family val="2"/>
          </rPr>
          <t>Jeremy Andreas:</t>
        </r>
        <r>
          <rPr>
            <sz val="9"/>
            <color indexed="81"/>
            <rFont val="Tahoma"/>
            <family val="2"/>
          </rPr>
          <t xml:space="preserve">
Mandatory Jika TabInsuranceData field Discount lebih dari 0</t>
        </r>
      </text>
    </comment>
    <comment ref="A18" authorId="1" shapeId="0">
      <text>
        <r>
          <rPr>
            <b/>
            <sz val="9"/>
            <color indexed="81"/>
            <rFont val="Tahoma"/>
            <family val="2"/>
          </rPr>
          <t>Jeremy Andreas:</t>
        </r>
        <r>
          <rPr>
            <sz val="9"/>
            <color indexed="81"/>
            <rFont val="Tahoma"/>
            <family val="2"/>
          </rPr>
          <t xml:space="preserve">
Mandatory Jika TabInsuranceData field Discount lebih dari 0</t>
        </r>
      </text>
    </comment>
    <comment ref="A47" authorId="1" shapeId="0">
      <text>
        <r>
          <rPr>
            <b/>
            <sz val="9"/>
            <color indexed="81"/>
            <rFont val="Tahoma"/>
            <family val="2"/>
          </rPr>
          <t>Jeremy Andreas:</t>
        </r>
        <r>
          <rPr>
            <sz val="9"/>
            <color indexed="81"/>
            <rFont val="Tahoma"/>
            <family val="2"/>
          </rPr>
          <t xml:space="preserve">
hanye berlaku jika Installment Type Arrear</t>
        </r>
      </text>
    </comment>
    <comment ref="A48" authorId="1" shapeId="0">
      <text>
        <r>
          <rPr>
            <b/>
            <sz val="9"/>
            <color indexed="81"/>
            <rFont val="Tahoma"/>
            <family val="2"/>
          </rPr>
          <t>Jeremy Andreas:</t>
        </r>
        <r>
          <rPr>
            <sz val="9"/>
            <color indexed="81"/>
            <rFont val="Tahoma"/>
            <family val="2"/>
          </rPr>
          <t xml:space="preserve">
hanye berlaku jika Installment Type Arrear</t>
        </r>
      </text>
    </comment>
    <comment ref="A51" authorId="1" shapeId="0">
      <text>
        <r>
          <rPr>
            <b/>
            <sz val="9"/>
            <color indexed="81"/>
            <rFont val="Tahoma"/>
            <family val="2"/>
          </rPr>
          <t>Jeremy Andreas:</t>
        </r>
        <r>
          <rPr>
            <sz val="9"/>
            <color indexed="81"/>
            <rFont val="Tahoma"/>
            <family val="2"/>
          </rPr>
          <t xml:space="preserve">
timpa amount discount insurance pada subsidy? Jika pilih yes, amount existing pada excel akan ditimpa dengan nilai discount paid by multifinance saat menjalankan katalon</t>
        </r>
      </text>
    </comment>
    <comment ref="A53" authorId="1" shapeId="0">
      <text>
        <r>
          <rPr>
            <b/>
            <sz val="9"/>
            <color indexed="81"/>
            <rFont val="Tahoma"/>
            <family val="2"/>
          </rPr>
          <t>Jeremy Andreas:</t>
        </r>
        <r>
          <rPr>
            <sz val="9"/>
            <color indexed="81"/>
            <rFont val="Tahoma"/>
            <family val="2"/>
          </rPr>
          <t xml:space="preserve">
diisi sesuai dengan jumlah subsidy dp pada section subsidy</t>
        </r>
      </text>
    </comment>
  </commentList>
</comments>
</file>

<file path=xl/comments12.xml><?xml version="1.0" encoding="utf-8"?>
<comments xmlns="http://schemas.openxmlformats.org/spreadsheetml/2006/main">
  <authors>
    <author>Fendy Tio</author>
    <author>Jeremy Andreas</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A12" authorId="1" shapeId="0">
      <text>
        <r>
          <rPr>
            <b/>
            <sz val="9"/>
            <color indexed="81"/>
            <rFont val="Tahoma"/>
            <family val="2"/>
          </rPr>
          <t>Jeremy Andreas:</t>
        </r>
        <r>
          <rPr>
            <sz val="9"/>
            <color indexed="81"/>
            <rFont val="Tahoma"/>
            <family val="2"/>
          </rPr>
          <t xml:space="preserve">
default required yes check, jika ingin uncheck required yes perlu diisi</t>
        </r>
      </text>
    </comment>
    <comment ref="A13" authorId="1" shapeId="0">
      <text>
        <r>
          <rPr>
            <b/>
            <sz val="9"/>
            <color indexed="81"/>
            <rFont val="Tahoma"/>
            <family val="2"/>
          </rPr>
          <t>Jeremy Andreas:</t>
        </r>
        <r>
          <rPr>
            <sz val="9"/>
            <color indexed="81"/>
            <rFont val="Tahoma"/>
            <family val="2"/>
          </rPr>
          <t xml:space="preserve">
wajib diisi jika ada Yes Uncheck, format date diisi dalam MM/DD/YYYY, promise date &gt; business date, diisi sesuai dengan urutan dalam required yes uncheck</t>
        </r>
      </text>
    </comment>
    <comment ref="A14" authorId="1" shapeId="0">
      <text>
        <r>
          <rPr>
            <b/>
            <sz val="9"/>
            <color indexed="81"/>
            <rFont val="Tahoma"/>
            <family val="2"/>
          </rPr>
          <t>Jeremy Andreas:</t>
        </r>
        <r>
          <rPr>
            <sz val="9"/>
            <color indexed="81"/>
            <rFont val="Tahoma"/>
            <family val="2"/>
          </rPr>
          <t xml:space="preserve">
default required no uncheck, jika ingin required no check perlu diisi</t>
        </r>
      </text>
    </comment>
    <comment ref="A15" authorId="1" shapeId="0">
      <text>
        <r>
          <rPr>
            <b/>
            <sz val="9"/>
            <color indexed="81"/>
            <rFont val="Tahoma"/>
            <family val="2"/>
          </rPr>
          <t>Jeremy Andreas:</t>
        </r>
        <r>
          <rPr>
            <sz val="9"/>
            <color indexed="81"/>
            <rFont val="Tahoma"/>
            <family val="2"/>
          </rPr>
          <t xml:space="preserve">
hanya dokumen yang kolom checknya tercentang yang dapat diisi expired date</t>
        </r>
      </text>
    </comment>
    <comment ref="A16" authorId="1" shapeId="0">
      <text>
        <r>
          <rPr>
            <b/>
            <sz val="9"/>
            <color indexed="81"/>
            <rFont val="Tahoma"/>
            <family val="2"/>
          </rPr>
          <t>Jeremy Andreas:</t>
        </r>
        <r>
          <rPr>
            <sz val="9"/>
            <color indexed="81"/>
            <rFont val="Tahoma"/>
            <family val="2"/>
          </rPr>
          <t xml:space="preserve">
Diisi sesuai dengan urutan dalam expired date document. Format tanggal MM/DD/YYYY, antar tanggal menggunakan delimiter ;</t>
        </r>
      </text>
    </comment>
    <comment ref="A17" authorId="1" shapeId="0">
      <text>
        <r>
          <rPr>
            <b/>
            <sz val="9"/>
            <color indexed="81"/>
            <rFont val="Tahoma"/>
            <family val="2"/>
          </rPr>
          <t>Jeremy Andreas:</t>
        </r>
        <r>
          <rPr>
            <sz val="9"/>
            <color indexed="81"/>
            <rFont val="Tahoma"/>
            <family val="2"/>
          </rPr>
          <t xml:space="preserve">
Diisi nama dokumen yang ingin dan bisa diwaive</t>
        </r>
      </text>
    </comment>
  </commentList>
</comments>
</file>

<file path=xl/comments13.xml><?xml version="1.0" encoding="utf-8"?>
<comments xmlns="http://schemas.openxmlformats.org/spreadsheetml/2006/main">
  <authors>
    <author>Fendy Tio</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List>
</comments>
</file>

<file path=xl/comments14.xml><?xml version="1.0" encoding="utf-8"?>
<comments xmlns="http://schemas.openxmlformats.org/spreadsheetml/2006/main">
  <authors>
    <author>Fendy Tio</author>
    <author>Jeremy Andreas</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A28" authorId="1" shapeId="0">
      <text>
        <r>
          <rPr>
            <b/>
            <sz val="9"/>
            <color indexed="81"/>
            <rFont val="Tahoma"/>
            <family val="2"/>
          </rPr>
          <t>Jeremy Andreas:</t>
        </r>
        <r>
          <rPr>
            <sz val="9"/>
            <color indexed="81"/>
            <rFont val="Tahoma"/>
            <family val="2"/>
          </rPr>
          <t xml:space="preserve">
posisi dibuat sejajar dengan supplier employee name yang ingin didelete</t>
        </r>
      </text>
    </comment>
    <comment ref="A54" authorId="1" shapeId="0">
      <text>
        <r>
          <rPr>
            <b/>
            <sz val="9"/>
            <color indexed="81"/>
            <rFont val="Tahoma"/>
            <family val="2"/>
          </rPr>
          <t>Jeremy Andreas:</t>
        </r>
        <r>
          <rPr>
            <sz val="9"/>
            <color indexed="81"/>
            <rFont val="Tahoma"/>
            <family val="2"/>
          </rPr>
          <t xml:space="preserve">
jika yes, lakukan return handling dan tidak akan input data commission.
Jika no atau bernilai kosong atau Done lakukan input commission seperti biasa
Done menandakan return handling telah dilakukan</t>
        </r>
      </text>
    </comment>
  </commentList>
</comments>
</file>

<file path=xl/comments15.xml><?xml version="1.0" encoding="utf-8"?>
<comments xmlns="http://schemas.openxmlformats.org/spreadsheetml/2006/main">
  <authors>
    <author>Fendy Tio</author>
    <author>Jeremy Andreas</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A12" authorId="1" shapeId="0">
      <text>
        <r>
          <rPr>
            <b/>
            <sz val="9"/>
            <color indexed="81"/>
            <rFont val="Tahoma"/>
            <family val="2"/>
          </rPr>
          <t>Jeremy Andreas:</t>
        </r>
        <r>
          <rPr>
            <sz val="9"/>
            <color indexed="81"/>
            <rFont val="Tahoma"/>
            <family val="2"/>
          </rPr>
          <t xml:space="preserve">
numeric. jika tidak mau input promo, harus diisi dengan nol. </t>
        </r>
      </text>
    </comment>
    <comment ref="A13" authorId="1" shapeId="0">
      <text>
        <r>
          <rPr>
            <b/>
            <sz val="9"/>
            <color indexed="81"/>
            <rFont val="Tahoma"/>
            <family val="2"/>
          </rPr>
          <t>Jeremy Andreas:</t>
        </r>
        <r>
          <rPr>
            <sz val="9"/>
            <color indexed="81"/>
            <rFont val="Tahoma"/>
            <family val="2"/>
          </rPr>
          <t xml:space="preserve">
numeric. jika tidak mau input promo, harus diisi dengan nol. </t>
        </r>
      </text>
    </comment>
    <comment ref="A14" authorId="1" shapeId="0">
      <text>
        <r>
          <rPr>
            <b/>
            <sz val="9"/>
            <color indexed="81"/>
            <rFont val="Tahoma"/>
            <family val="2"/>
          </rPr>
          <t>Jeremy Andreas:</t>
        </r>
        <r>
          <rPr>
            <sz val="9"/>
            <color indexed="81"/>
            <rFont val="Tahoma"/>
            <family val="2"/>
          </rPr>
          <t xml:space="preserve">
numeric. jika tidak mau input promo, harus diisi dengan nol. </t>
        </r>
      </text>
    </comment>
    <comment ref="A15" authorId="1" shapeId="0">
      <text>
        <r>
          <rPr>
            <b/>
            <sz val="9"/>
            <color indexed="81"/>
            <rFont val="Tahoma"/>
            <family val="2"/>
          </rPr>
          <t>Jeremy Andreas:</t>
        </r>
        <r>
          <rPr>
            <sz val="9"/>
            <color indexed="81"/>
            <rFont val="Tahoma"/>
            <family val="2"/>
          </rPr>
          <t xml:space="preserve">
numeric. jika tidak mau input promo, harus diisi dengan nol. </t>
        </r>
      </text>
    </comment>
    <comment ref="A16" authorId="1" shapeId="0">
      <text>
        <r>
          <rPr>
            <b/>
            <sz val="9"/>
            <color indexed="81"/>
            <rFont val="Tahoma"/>
            <family val="2"/>
          </rPr>
          <t>Jeremy Andreas:</t>
        </r>
        <r>
          <rPr>
            <sz val="9"/>
            <color indexed="81"/>
            <rFont val="Tahoma"/>
            <family val="2"/>
          </rPr>
          <t xml:space="preserve">
numeric. jika tidak mau input promo, harus diisi dengan nol. </t>
        </r>
      </text>
    </comment>
    <comment ref="A19" authorId="1" shapeId="0">
      <text>
        <r>
          <rPr>
            <b/>
            <sz val="9"/>
            <color indexed="81"/>
            <rFont val="Tahoma"/>
            <family val="2"/>
          </rPr>
          <t>Jeremy Andreas:</t>
        </r>
        <r>
          <rPr>
            <sz val="9"/>
            <color indexed="81"/>
            <rFont val="Tahoma"/>
            <family val="2"/>
          </rPr>
          <t xml:space="preserve">
jika yes, lakukan return handling dan tidak akan input data reserved fund.
Jika no atau bernilai kosong atau done lakukan input reserved fund seperti biasa
Done menandakan return handling telah dilakukan</t>
        </r>
      </text>
    </comment>
  </commentList>
</comments>
</file>

<file path=xl/connections.xml><?xml version="1.0" encoding="utf-8"?>
<connections xmlns="http://schemas.openxmlformats.org/spreadsheetml/2006/main">
  <connection id="1" keepAlive="1" name="Query - Query Application Source" description="Connection to the 'Query Application Source' query in the workbook." type="5" refreshedVersion="6" background="1">
    <dbPr connection="Provider=Microsoft.Mashup.OleDb.1;Data Source=$Workbook$;Location=&quot;Query Application Source&quot;" command="SELECT * FROM [Query Application Source]"/>
  </connection>
  <connection id="2" keepAlive="1" name="Query - Query Asset Insco Branch Name" description="Connection to the 'Query Asset Insco Branch Name' query in the workbook." type="5" refreshedVersion="6" background="1" saveData="1">
    <dbPr connection="Provider=Microsoft.Mashup.OleDb.1;Data Source=$Workbook$;Location=&quot;Query Asset Insco Branch Name&quot;" command="SELECT * FROM [Query Asset Insco Branch Name]"/>
  </connection>
  <connection id="3" keepAlive="1" name="Query - Query Asset Region" description="Connection to the 'Query Asset Region' query in the workbook." type="5" refreshedVersion="6" background="1" saveData="1">
    <dbPr connection="Provider=Microsoft.Mashup.OleDb.1;Data Source=$Workbook$;Location=&quot;Query Asset Region&quot;" command="SELECT * FROM [Query Asset Region]"/>
  </connection>
  <connection id="4" keepAlive="1" name="Query - Query Asset User Relationship Personal" description="Connection to the 'Query Asset User Relationship Personal' query in the workbook." type="5" refreshedVersion="6" background="1" saveData="1">
    <dbPr connection="Provider=Microsoft.Mashup.OleDb.1;Data Source=$Workbook$;Location=&quot;Query Asset User Relationship Personal&quot;" command="SELECT * FROM [Query Asset User Relationship Personal]"/>
  </connection>
  <connection id="5" keepAlive="1" name="Query - Query Characteristic Of Credit" description="Connection to the 'Query Characteristic Of Credit' query in the workbook." type="5" refreshedVersion="6" background="1" saveData="1">
    <dbPr connection="Provider=Microsoft.Mashup.OleDb.1;Data Source=$Workbook$;Location=&quot;Query Characteristic Of Credit&quot;" command="SELECT * FROM [Query Characteristic Of Credit]"/>
  </connection>
  <connection id="6" keepAlive="1" name="Query - Query Copy Address From App Data Personal" description="Connection to the 'Query Copy Address From App Data Personal' query in the workbook." type="5" refreshedVersion="6" background="1">
    <dbPr connection="Provider=Microsoft.Mashup.OleDb.1;Data Source=$Workbook$;Location=&quot;Query Copy Address From App Data Personal&quot;" command="SELECT * FROM [Query Copy Address From App Data Personal]"/>
  </connection>
  <connection id="7" keepAlive="1" name="Query - Query Copy Address From Asset Data Personal" description="Connection to the 'Query Copy Address From Asset Data Personal' query in the workbook." type="5" refreshedVersion="6" background="1">
    <dbPr connection="Provider=Microsoft.Mashup.OleDb.1;Data Source=$Workbook$;Location=&quot;Query Copy Address From Asset Data Personal&quot;" command="SELECT * FROM [Query Copy Address From Asset Data Personal]"/>
  </connection>
  <connection id="8" keepAlive="1" name="Query - Query Cover Period" description="Connection to the 'Query Cover Period' query in the workbook." type="5" refreshedVersion="6" background="1" saveData="1">
    <dbPr connection="Provider=Microsoft.Mashup.OleDb.1;Data Source=$Workbook$;Location=&quot;Query Cover Period&quot;" command="SELECT * FROM [Query Cover Period]"/>
  </connection>
  <connection id="9" keepAlive="1" name="Query - Query Customer Notification" description="Connection to the 'Query Customer Notification' query in the workbook." type="5" refreshedVersion="6" background="1" saveData="1">
    <dbPr connection="Provider=Microsoft.Mashup.OleDb.1;Data Source=$Workbook$;Location=&quot;Query Customer Notification&quot;" command="SELECT * FROM [Query Customer Notification]"/>
  </connection>
  <connection id="10" keepAlive="1" name="Query - Query DP Source Payment Type" description="Connection to the 'Query DP Source Payment Type' query in the workbook." type="5" refreshedVersion="6" background="1">
    <dbPr connection="Provider=Microsoft.Mashup.OleDb.1;Data Source=$Workbook$;Location=&quot;Query DP Source Payment Type&quot;" command="SELECT * FROM [Query DP Source Payment Type]"/>
  </connection>
  <connection id="11" keepAlive="1" name="Query - Query First Installment Type" description="Connection to the 'Query First Installment Type' query in the workbook." type="5" refreshedVersion="6" background="1">
    <dbPr connection="Provider=Microsoft.Mashup.OleDb.1;Data Source=$Workbook$;Location=&quot;Query First Installment Type&quot;" command="SELECT * FROM [Query First Installment Type]"/>
  </connection>
  <connection id="12" keepAlive="1" name="Query - Query Floating Period" description="Connection to the 'Query Floating Period' query in the workbook." type="5" refreshedVersion="6" background="1" saveData="1">
    <dbPr connection="Provider=Microsoft.Mashup.OleDb.1;Data Source=$Workbook$;Location=&quot;Query Floating Period&quot;" command="SELECT * FROM [Query Floating Period]"/>
  </connection>
  <connection id="13" keepAlive="1" name="Query - Query Grace Period Type" description="Connection to the 'Query Grace Period Type' query in the workbook." type="5" refreshedVersion="6" background="1" saveData="1">
    <dbPr connection="Provider=Microsoft.Mashup.OleDb.1;Data Source=$Workbook$;Location=&quot;Query Grace Period Type&quot;" command="SELECT * FROM [Query Grace Period Type]"/>
  </connection>
  <connection id="14" keepAlive="1" name="Query - Query Installment Scheme" description="Connection to the 'Query Installment Scheme' query in the workbook." type="5" refreshedVersion="6" background="1" saveData="1">
    <dbPr connection="Provider=Microsoft.Mashup.OleDb.1;Data Source=$Workbook$;Location=&quot;Query Installment Scheme&quot;" command="SELECT * FROM [Query Installment Scheme]"/>
  </connection>
  <connection id="15" keepAlive="1" name="Query - Query Installment Source Payment Type" description="Connection to the 'Query Installment Source Payment Type' query in the workbook." type="5" refreshedVersion="6" background="1" saveData="1">
    <dbPr connection="Provider=Microsoft.Mashup.OleDb.1;Data Source=$Workbook$;Location=&quot;Query Installment Source Payment Type&quot;" command="SELECT * FROM [Query Installment Source Payment Type]"/>
  </connection>
  <connection id="16" keepAlive="1" name="Query - Query Insurance Main Coverage" description="Connection to the 'Query Insurance Main Coverage' query in the workbook." type="5" refreshedVersion="6" background="1" saveData="1">
    <dbPr connection="Provider=Microsoft.Mashup.OleDb.1;Data Source=$Workbook$;Location=&quot;Query Insurance Main Coverage&quot;" command="SELECT * FROM [Query Insurance Main Coverage]"/>
  </connection>
  <connection id="17" keepAlive="1" name="Query - Query Insured By" description="Connection to the 'Query Insured By' query in the workbook." type="5" refreshedVersion="6" background="1" saveData="1">
    <dbPr connection="Provider=Microsoft.Mashup.OleDb.1;Data Source=$Workbook$;Location=&quot;Query Insured By&quot;" command="SELECT * FROM [Query Insured By]"/>
  </connection>
  <connection id="18" keepAlive="1" name="Query - Query Interest Type" description="Connection to the 'Query Interest Type' query in the workbook." type="5" refreshedVersion="6" background="1">
    <dbPr connection="Provider=Microsoft.Mashup.OleDb.1;Data Source=$Workbook$;Location=&quot;Query Interest Type&quot;" command="SELECT * FROM [Query Interest Type]"/>
  </connection>
  <connection id="19" keepAlive="1" name="Query - Query JobProfessionNonProfessional" description="Connection to the 'Query JobProfessionNonProfessional' query in the workbook." type="5" refreshedVersion="6" background="1" saveData="1">
    <dbPr connection="Provider=Microsoft.Mashup.OleDb.1;Data Source=$Workbook$;Location=&quot;Query JobProfessionNonProfessional&quot;" command="SELECT * FROM [Query JobProfessionNonProfessional]"/>
  </connection>
  <connection id="20" keepAlive="1" name="Query - Query JobProfessionProfessional" description="Connection to the 'Query JobProfessionProfessional' query in the workbook." type="5" refreshedVersion="6" background="1" saveData="1">
    <dbPr connection="Provider=Microsoft.Mashup.OleDb.1;Data Source=$Workbook$;Location=&quot;Query JobProfessionProfessional&quot;" command="SELECT * FROM [Query JobProfessionProfessional]"/>
  </connection>
  <connection id="21" keepAlive="1" name="Query - Query JobProfessionSME" description="Connection to the 'Query JobProfessionSME' query in the workbook." type="5" refreshedVersion="6" background="1" saveData="1">
    <dbPr connection="Provider=Microsoft.Mashup.OleDb.1;Data Source=$Workbook$;Location=&quot;Query JobProfessionSME&quot;" command="SELECT * FROM [Query JobProfessionSME]"/>
  </connection>
  <connection id="22" keepAlive="1" name="Query - Query Owner Type" description="Connection to the 'Query Owner Type' query in the workbook." type="5" refreshedVersion="6" background="1" saveData="1">
    <dbPr connection="Provider=Microsoft.Mashup.OleDb.1;Data Source=$Workbook$;Location=&quot;Query Owner Type&quot;" command="SELECT * FROM [Query Owner Type]"/>
  </connection>
  <connection id="23" keepAlive="1" name="Query - Query Ownership Code" description="Connection to the 'Query Ownership Code' query in the workbook." type="5" refreshedVersion="6" background="1" saveData="1">
    <dbPr connection="Provider=Microsoft.Mashup.OleDb.1;Data Source=$Workbook$;Location=&quot;Query Ownership Code&quot;" command="SELECT * FROM [Query Ownership Code]"/>
  </connection>
  <connection id="24" keepAlive="1" name="Query - Query Payment Frequency" description="Connection to the 'Query Payment Frequency' query in the workbook." type="5" refreshedVersion="6" background="1">
    <dbPr connection="Provider=Microsoft.Mashup.OleDb.1;Data Source=$Workbook$;Location=&quot;Query Payment Frequency&quot;" command="SELECT * FROM [Query Payment Frequency]"/>
  </connection>
  <connection id="25" keepAlive="1" name="Query - Query Payment Type" description="Connection to the 'Query Payment Type' query in the workbook." type="5" refreshedVersion="6" background="1" saveData="1">
    <dbPr connection="Provider=Microsoft.Mashup.OleDb.1;Data Source=$Workbook$;Location=&quot;Query Payment Type&quot;" command="SELECT * FROM [Query Payment Type]"/>
  </connection>
  <connection id="26" keepAlive="1" name="Query - Query Provision Calculation Base" description="Connection to the 'Query Provision Calculation Base' query in the workbook." type="5" refreshedVersion="6" background="1">
    <dbPr connection="Provider=Microsoft.Mashup.OleDb.1;Data Source=$Workbook$;Location=&quot;Query Provision Calculation Base&quot;" command="SELECT * FROM [Query Provision Calculation Base]"/>
  </connection>
  <connection id="27" keepAlive="1" name="Query - Query Ref Master App Data" description="Connection to the 'Query Ref Master App Data' query in the workbook." type="5" refreshedVersion="6" background="1">
    <dbPr connection="Provider=Microsoft.Mashup.OleDb.1;Data Source=$Workbook$;Location=&quot;Query Ref Master App Data&quot;" command="SELECT * FROM [Query Ref Master App Data]"/>
  </connection>
  <connection id="28" keepAlive="1" name="Query - Query Subsidy Allocation" description="Connection to the 'Query Subsidy Allocation' query in the workbook." type="5" refreshedVersion="6" background="1" saveData="1">
    <dbPr connection="Provider=Microsoft.Mashup.OleDb.1;Data Source=$Workbook$;Location=&quot;Query Subsidy Allocation&quot;" command="SELECT * FROM [Query Subsidy Allocation]"/>
  </connection>
  <connection id="29" keepAlive="1" name="Query - Query Subsidy From Type" description="Connection to the 'Query Subsidy From Type' query in the workbook." type="5" refreshedVersion="6" background="1">
    <dbPr connection="Provider=Microsoft.Mashup.OleDb.1;Data Source=$Workbook$;Location=&quot;Query Subsidy From Type&quot;" command="SELECT * FROM [Query Subsidy From Type]"/>
  </connection>
  <connection id="30" keepAlive="1" name="Query - Query Subsidy Source" description="Connection to the 'Query Subsidy Source' query in the workbook." type="5" refreshedVersion="6" background="1">
    <dbPr connection="Provider=Microsoft.Mashup.OleDb.1;Data Source=$Workbook$;Location=&quot;Query Subsidy Source&quot;" command="SELECT * FROM [Query Subsidy Source]"/>
  </connection>
  <connection id="31" keepAlive="1" name="Query - Query Way Of Restructure" description="Connection to the 'Query Way Of Restructure' query in the workbook." type="5" refreshedVersion="6" background="1">
    <dbPr connection="Provider=Microsoft.Mashup.OleDb.1;Data Source=$Workbook$;Location=&quot;Query Way Of Restructure&quot;" command="SELECT * FROM [Query Way Of Restructure]"/>
  </connection>
  <connection id="32" keepAlive="1" name="Query - Query WOP" description="Connection to the 'Query WOP' query in the workbook." type="5" refreshedVersion="6" background="1" saveData="1">
    <dbPr connection="Provider=Microsoft.Mashup.OleDb.1;Data Source=$Workbook$;Location=&quot;Query WOP&quot;" command="SELECT * FROM [Query WOP]"/>
  </connection>
  <connection id="33" keepAlive="1" name="Query - QueryAuthorityAML" description="Connection to the 'QueryAuthorityAML' query in the workbook." type="5" refreshedVersion="6" background="1" saveData="1">
    <dbPr connection="Provider=Microsoft.Mashup.OleDb.1;Data Source=$Workbook$;Location=QueryAuthorityAML" command="SELECT * FROM [QueryAuthorityAML]"/>
  </connection>
  <connection id="34" keepAlive="1" name="Query - QueryCompanyType" description="Connection to the 'QueryCompanyType' query in the workbook." type="5" refreshedVersion="6" background="1" saveData="1">
    <dbPr connection="Provider=Microsoft.Mashup.OleDb.1;Data Source=$Workbook$;Location=QueryCompanyType" command="SELECT * FROM [QueryCompanyType]"/>
  </connection>
  <connection id="35" keepAlive="1" name="Query - QueryCountry" description="Connection to the 'QueryCountry' query in the workbook." type="5" refreshedVersion="6" background="1" saveData="1">
    <dbPr connection="Provider=Microsoft.Mashup.OleDb.1;Data Source=$Workbook$;Location=QueryCountry" command="SELECT * FROM [QueryCountry]"/>
  </connection>
  <connection id="36" keepAlive="1" name="Query - QueryCustomerModelCompany" description="Connection to the 'QueryCustomerModelCompany' query in the workbook." type="5" refreshedVersion="6" background="1">
    <dbPr connection="Provider=Microsoft.Mashup.OleDb.1;Data Source=$Workbook$;Location=QueryCustomerModelCompany" command="SELECT * FROM [QueryCustomerModelCompany]"/>
  </connection>
  <connection id="37" keepAlive="1" name="Query - QueryCustomerModelPersonal" description="Connection to the 'QueryCustomerModelPersonal' query in the workbook." type="5" refreshedVersion="6" background="1">
    <dbPr connection="Provider=Microsoft.Mashup.OleDb.1;Data Source=$Workbook$;Location=QueryCustomerModelPersonal" command="SELECT * FROM [QueryCustomerModelPersonal]"/>
  </connection>
  <connection id="38" keepAlive="1" name="Query - QueryDepartmentAML" description="Connection to the 'QueryDepartmentAML' query in the workbook." type="5" refreshedVersion="6" background="1" saveData="1">
    <dbPr connection="Provider=Microsoft.Mashup.OleDb.1;Data Source=$Workbook$;Location=QueryDepartmentAML" command="SELECT * FROM [QueryDepartmentAML]"/>
  </connection>
  <connection id="39" keepAlive="1" name="Query - QueryEconomicSectorSLIK" description="Connection to the 'QueryEconomicSectorSLIK' query in the workbook." type="5" refreshedVersion="6" background="1" saveData="1">
    <dbPr connection="Provider=Microsoft.Mashup.OleDb.1;Data Source=$Workbook$;Location=QueryEconomicSectorSLIK" command="SELECT * FROM [QueryEconomicSectorSLIK]"/>
  </connection>
  <connection id="40" keepAlive="1" name="Query - QueryGender" description="Connection to the 'QueryGender' query in the workbook." type="5" refreshedVersion="6" background="1">
    <dbPr connection="Provider=Microsoft.Mashup.OleDb.1;Data Source=$Workbook$;Location=QueryGender" command="SELECT * FROM [QueryGender]"/>
  </connection>
  <connection id="41" keepAlive="1" name="Query - QueryGuarantorRelationshipCompany" description="Connection to the 'QueryGuarantorRelationshipCompany' query in the workbook." type="5" refreshedVersion="6" background="1">
    <dbPr connection="Provider=Microsoft.Mashup.OleDb.1;Data Source=$Workbook$;Location=QueryGuarantorRelationshipCompany" command="SELECT * FROM [QueryGuarantorRelationshipCompany]"/>
  </connection>
  <connection id="42" keepAlive="1" name="Query - QueryGuarantorRelationshipPersonal" description="Connection to the 'QueryGuarantorRelationshipPersonal' query in the workbook." type="5" refreshedVersion="6" background="1" saveData="1">
    <dbPr connection="Provider=Microsoft.Mashup.OleDb.1;Data Source=$Workbook$;Location=QueryGuarantorRelationshipPersonal" command="SELECT * FROM [QueryGuarantorRelationshipPersonal]"/>
  </connection>
  <connection id="43" keepAlive="1" name="Query - QueryIdType" description="Connection to the 'QueryIdType' query in the workbook." type="5" refreshedVersion="6" background="1">
    <dbPr connection="Provider=Microsoft.Mashup.OleDb.1;Data Source=$Workbook$;Location=QueryIdType" command="SELECT * FROM [QueryIdType]"/>
  </connection>
  <connection id="44" keepAlive="1" name="Query - QueryJobPosition" description="Connection to the 'QueryJobPosition' query in the workbook." type="5" refreshedVersion="6" background="1" saveData="1">
    <dbPr connection="Provider=Microsoft.Mashup.OleDb.1;Data Source=$Workbook$;Location=QueryJobPosition" command="SELECT * FROM [QueryJobPosition]"/>
  </connection>
  <connection id="45" keepAlive="1" name="Query - QueryJobProfessionEmployee" description="Connection to the 'QueryJobProfessionEmployee' query in the workbook." type="5" refreshedVersion="6" background="1">
    <dbPr connection="Provider=Microsoft.Mashup.OleDb.1;Data Source=$Workbook$;Location=QueryJobProfessionEmployee" command="SELECT * FROM [QueryJobProfessionEmployee]"/>
  </connection>
  <connection id="46" keepAlive="1" name="Query - QueryLifeInscoBranchName" description="Connection to the 'QueryLifeInscoBranchName' query in the workbook." type="5" refreshedVersion="6" background="1" saveData="1">
    <dbPr connection="Provider=Microsoft.Mashup.OleDb.1;Data Source=$Workbook$;Location=QueryLifeInscoBranchName" command="SELECT * FROM [QueryLifeInscoBranchName]"/>
  </connection>
  <connection id="47" keepAlive="1" name="Query - QueryMaritalStatus" description="Connection to the 'QueryMaritalStatus' query in the workbook." type="5" refreshedVersion="6" background="1">
    <dbPr connection="Provider=Microsoft.Mashup.OleDb.1;Data Source=$Workbook$;Location=QueryMaritalStatus" command="SELECT * FROM [QueryMaritalStatus]"/>
  </connection>
  <connection id="48" keepAlive="1" name="Query - QueryNationality" description="Connection to the 'QueryNationality' query in the workbook." type="5" refreshedVersion="6" background="1" saveData="1">
    <dbPr connection="Provider=Microsoft.Mashup.OleDb.1;Data Source=$Workbook$;Location=QueryNationality" command="SELECT * FROM [QueryNationality]"/>
  </connection>
  <connection id="49" keepAlive="1" name="Query - QueryOwnership" description="Connection to the 'QueryOwnership' query in the workbook." type="5" refreshedVersion="6" background="1" saveData="1">
    <dbPr connection="Provider=Microsoft.Mashup.OleDb.1;Data Source=$Workbook$;Location=QueryOwnership" command="SELECT * FROM [QueryOwnership]"/>
  </connection>
  <connection id="50" keepAlive="1" name="Query - QueryPremiumPaymentMethod" description="Connection to the 'QueryPremiumPaymentMethod' query in the workbook." type="5" refreshedVersion="6" background="1" saveData="1">
    <dbPr connection="Provider=Microsoft.Mashup.OleDb.1;Data Source=$Workbook$;Location=QueryPremiumPaymentMethod" command="SELECT * FROM [QueryPremiumPaymentMethod]"/>
  </connection>
  <connection id="51" keepAlive="1" name="Query - r3db-server ad-ins com\r3: LOS" description="Connection to the 'r3db-server ad-ins com\r3: LOS' query in the workbook." type="5" refreshedVersion="6" background="1" saveData="1">
    <dbPr connection="Provider=Microsoft.Mashup.OleDb.1;Data Source=$Workbook$;Location=r3db-server ad-ins com\r3: LOS;Extended Properties=&quot;&quot;" command="SELECT * FROM [r3db-server ad-ins com\r3: LOS]"/>
  </connection>
</connections>
</file>

<file path=xl/sharedStrings.xml><?xml version="1.0" encoding="utf-8"?>
<sst xmlns="http://schemas.openxmlformats.org/spreadsheetml/2006/main" count="4504" uniqueCount="3208">
  <si>
    <t>Count</t>
  </si>
  <si>
    <t>CountofReferantor</t>
  </si>
  <si>
    <t>CountofAccessories</t>
  </si>
  <si>
    <t>CountUploadDocument</t>
  </si>
  <si>
    <t>Status</t>
  </si>
  <si>
    <t>FT TIO</t>
  </si>
  <si>
    <t>AppNo</t>
  </si>
  <si>
    <t>Unexecuted</t>
  </si>
  <si>
    <t>Brother</t>
  </si>
  <si>
    <t>Father</t>
  </si>
  <si>
    <t>Mother</t>
  </si>
  <si>
    <t>Parent</t>
  </si>
  <si>
    <t>Friend</t>
  </si>
  <si>
    <t>Jakarta</t>
  </si>
  <si>
    <t>E-KTP</t>
  </si>
  <si>
    <t>AKTA</t>
  </si>
  <si>
    <t>Single</t>
  </si>
  <si>
    <t>Employee</t>
  </si>
  <si>
    <t>Profession Name</t>
  </si>
  <si>
    <t>Employee Establishment Date</t>
  </si>
  <si>
    <t>Male</t>
  </si>
  <si>
    <t>Tax ID No</t>
  </si>
  <si>
    <t>Nationality</t>
  </si>
  <si>
    <t>Foreigner</t>
  </si>
  <si>
    <t>Mexico</t>
  </si>
  <si>
    <t>Moldova, Republic Of</t>
  </si>
  <si>
    <t>Montserrat</t>
  </si>
  <si>
    <t>Morocco</t>
  </si>
  <si>
    <t>Mozambique</t>
  </si>
  <si>
    <t>Job Position Code</t>
  </si>
  <si>
    <t>Job Position</t>
  </si>
  <si>
    <t>Department AML Code</t>
  </si>
  <si>
    <t>LAINNYA</t>
  </si>
  <si>
    <t>Authority AML Code</t>
  </si>
  <si>
    <t>Authority AML Desc</t>
  </si>
  <si>
    <t>Copy Address</t>
  </si>
  <si>
    <t>No</t>
  </si>
  <si>
    <t>11530</t>
  </si>
  <si>
    <t>KEBON JERUK</t>
  </si>
  <si>
    <t>Dinas</t>
  </si>
  <si>
    <t>Rented</t>
  </si>
  <si>
    <t>Self - Owned</t>
  </si>
  <si>
    <t>Family</t>
  </si>
  <si>
    <t>Personal</t>
  </si>
  <si>
    <t xml:space="preserve">Authority AML </t>
  </si>
  <si>
    <t>Yes</t>
  </si>
  <si>
    <t>Company</t>
  </si>
  <si>
    <t>Customer Relationship</t>
  </si>
  <si>
    <t>Board of Director</t>
  </si>
  <si>
    <t>Koperasi</t>
  </si>
  <si>
    <t>Corporate</t>
  </si>
  <si>
    <t>Kebon jeruk</t>
  </si>
  <si>
    <t>Customer</t>
  </si>
  <si>
    <t>Referantor Type</t>
  </si>
  <si>
    <t>MO Head Name</t>
  </si>
  <si>
    <t>ANDREAS LIE</t>
  </si>
  <si>
    <t>First Installment Type</t>
  </si>
  <si>
    <t>Advance</t>
  </si>
  <si>
    <t>Weekly</t>
  </si>
  <si>
    <t>DP Source Payment Type</t>
  </si>
  <si>
    <t>PINJAMAN BANK</t>
  </si>
  <si>
    <t>Interest Type</t>
  </si>
  <si>
    <t>Float Rate</t>
  </si>
  <si>
    <t>Monthly</t>
  </si>
  <si>
    <t>Cash</t>
  </si>
  <si>
    <t>Call</t>
  </si>
  <si>
    <t>Installment Source Payment Type</t>
  </si>
  <si>
    <t>SETORAN MODAL</t>
  </si>
  <si>
    <t>Copy Address From</t>
  </si>
  <si>
    <t>Legal</t>
  </si>
  <si>
    <t>Phone 1 Area</t>
  </si>
  <si>
    <t>Phone 1 Number</t>
  </si>
  <si>
    <t>Phone 1 Extension</t>
  </si>
  <si>
    <t>Phone 2 Area</t>
  </si>
  <si>
    <t>Phone 2 Number</t>
  </si>
  <si>
    <t>Phone 2 Extension</t>
  </si>
  <si>
    <t>Phone 3 Area</t>
  </si>
  <si>
    <t>Phone 3 Number</t>
  </si>
  <si>
    <t>Phone 3 Extension</t>
  </si>
  <si>
    <t>Fax Area</t>
  </si>
  <si>
    <t>Fax Number</t>
  </si>
  <si>
    <t>Credit / Pembayaran yang Di Restrukturisasi</t>
  </si>
  <si>
    <t>Previous Agreement No</t>
  </si>
  <si>
    <t>Perpanjangan Jangka Waktu</t>
  </si>
  <si>
    <t>Economic Sector Code</t>
  </si>
  <si>
    <t>469. Rmah Tngga u/Kprluan yg Tdk Dklsfikasikan di T4 Lain-Rmah Tngga ~ Tipe diatas70</t>
  </si>
  <si>
    <t>YES</t>
  </si>
  <si>
    <t>APPI Score</t>
  </si>
  <si>
    <t>Date App Data</t>
  </si>
  <si>
    <t>Ref Master App Data Code</t>
  </si>
  <si>
    <t>Pameran</t>
  </si>
  <si>
    <t>Admin Head</t>
  </si>
  <si>
    <t>Color</t>
  </si>
  <si>
    <t>BPKP City Issuer District Code</t>
  </si>
  <si>
    <t>BPKP issue Date</t>
  </si>
  <si>
    <t>Notes</t>
  </si>
  <si>
    <t>Amount</t>
  </si>
  <si>
    <t>Self Usage</t>
  </si>
  <si>
    <t>Self Owner</t>
  </si>
  <si>
    <t>Owner Type</t>
  </si>
  <si>
    <t>Owner Profession Code</t>
  </si>
  <si>
    <t>Owner Profession Name (PERSONAL)</t>
  </si>
  <si>
    <t>Owner Profession (COMPANY)</t>
  </si>
  <si>
    <t>Owner Mobile Phone</t>
  </si>
  <si>
    <t>LEGAL</t>
  </si>
  <si>
    <t>02</t>
  </si>
  <si>
    <t>Percentage</t>
  </si>
  <si>
    <t>Multifinance</t>
  </si>
  <si>
    <t>Policy No</t>
  </si>
  <si>
    <t>Policy Name</t>
  </si>
  <si>
    <t>Insurance Notes</t>
  </si>
  <si>
    <t>Region2</t>
  </si>
  <si>
    <t>Full Tenor</t>
  </si>
  <si>
    <t>Paid in Advance</t>
  </si>
  <si>
    <t>Garda Oto Insurance</t>
  </si>
  <si>
    <t>IsFeeUseDefault</t>
  </si>
  <si>
    <t>NO</t>
  </si>
  <si>
    <t>Admin Fee</t>
  </si>
  <si>
    <t>Customer Stampduty Fee</t>
  </si>
  <si>
    <t>Main Coverage</t>
  </si>
  <si>
    <t>All Risk</t>
  </si>
  <si>
    <t>Additional Coverage</t>
  </si>
  <si>
    <t>Flood</t>
  </si>
  <si>
    <t>TPL</t>
  </si>
  <si>
    <t>Act of God</t>
  </si>
  <si>
    <t>SRCC</t>
  </si>
  <si>
    <t>Tanggung Jawab Hukum Terhadap Penumpang</t>
  </si>
  <si>
    <t>Kecelakaan Diri Untuk Penumpang</t>
  </si>
  <si>
    <t>Terrorist</t>
  </si>
  <si>
    <t>Discount</t>
  </si>
  <si>
    <t>AsWaTa Kebon Jeruk</t>
  </si>
  <si>
    <t>Premium Payment Method</t>
  </si>
  <si>
    <t>Full Capitalized</t>
  </si>
  <si>
    <t>Admin Fee Amt</t>
  </si>
  <si>
    <t>Subsidy From Type</t>
  </si>
  <si>
    <t>Supplier</t>
  </si>
  <si>
    <t>Discount Insurance</t>
  </si>
  <si>
    <t>Subsidy Source</t>
  </si>
  <si>
    <t>AP Deduction</t>
  </si>
  <si>
    <t>Discount Admin Fee</t>
  </si>
  <si>
    <t>Other Income</t>
  </si>
  <si>
    <t>Fees Use Default Value?</t>
  </si>
  <si>
    <t>Additional Admin</t>
  </si>
  <si>
    <t>Notary Fee</t>
  </si>
  <si>
    <t>Other Fee</t>
  </si>
  <si>
    <t>Fiducia Fee</t>
  </si>
  <si>
    <t>Admin Fee Capitalize Checbox</t>
  </si>
  <si>
    <t>Admin Fee Capitalize Input Amount</t>
  </si>
  <si>
    <t>Additional Admin Capitalize Checbox</t>
  </si>
  <si>
    <t>Additional Admin Capitalize Input Amount</t>
  </si>
  <si>
    <t>Notary Fee Capitalize Checbox</t>
  </si>
  <si>
    <t>Notary Fee Capitalize Input Amount</t>
  </si>
  <si>
    <t>Other Fee Capitalize Checbox</t>
  </si>
  <si>
    <t>Other Fee Capitalize Input Amount</t>
  </si>
  <si>
    <t>Fiducia Fee Capitalize Checbox</t>
  </si>
  <si>
    <t>Fiducia Fee Capitalize Input Amount</t>
  </si>
  <si>
    <t>Provision Fee Type</t>
  </si>
  <si>
    <t>Provision Fee Calculation Base</t>
  </si>
  <si>
    <t>OTR-DP + Ins Cptlz + Fee Cptlz(Excl. Provision)</t>
  </si>
  <si>
    <t>Provision Fee Percentage</t>
  </si>
  <si>
    <t>Provision Fee Amount</t>
  </si>
  <si>
    <t>Provision Fee Capitalize Checbox</t>
  </si>
  <si>
    <t>Provision Fee Capitalize Input Amount</t>
  </si>
  <si>
    <t>Rate Type</t>
  </si>
  <si>
    <t>Flat Rate</t>
  </si>
  <si>
    <t>Effective Rate</t>
  </si>
  <si>
    <t>Use Grace Period</t>
  </si>
  <si>
    <t>Grace Period Type</t>
  </si>
  <si>
    <t>Interest Only</t>
  </si>
  <si>
    <t>C:\Users\fendy.tio\Pictures\Untitled</t>
  </si>
  <si>
    <t>Document 3</t>
  </si>
  <si>
    <t>Jenis Document</t>
  </si>
  <si>
    <t>Foto Customer/ Interview</t>
  </si>
  <si>
    <t>MOU ID</t>
  </si>
  <si>
    <t>MOU123</t>
  </si>
  <si>
    <t>Authority AML</t>
  </si>
  <si>
    <t>ADMINISTRASI/TATA USAHA/PEMERINTAHAN</t>
  </si>
  <si>
    <t>Aland Islands</t>
  </si>
  <si>
    <t>COUNTRY001</t>
  </si>
  <si>
    <t>INSTITUSI ILMU AGAMA</t>
  </si>
  <si>
    <t>00590</t>
  </si>
  <si>
    <t xml:space="preserve">SEKUTU/COMMANDITER </t>
  </si>
  <si>
    <t>Local</t>
  </si>
  <si>
    <t>Acquaintance</t>
  </si>
  <si>
    <t>CV</t>
  </si>
  <si>
    <t>PRUDENTIAL</t>
  </si>
  <si>
    <t>1. Pertanian Padi</t>
  </si>
  <si>
    <t>PAMERAN</t>
  </si>
  <si>
    <t>GAJI</t>
  </si>
  <si>
    <t>Fixed Rate</t>
  </si>
  <si>
    <t>Regular Fixed</t>
  </si>
  <si>
    <t>Annualy</t>
  </si>
  <si>
    <t>Auto Debit</t>
  </si>
  <si>
    <t>Lainnya</t>
  </si>
  <si>
    <t>Region1</t>
  </si>
  <si>
    <t>CAR Asset Insurance</t>
  </si>
  <si>
    <t>AGEN / SUPPLIER / DISTRIBUTOR</t>
  </si>
  <si>
    <t>prof001</t>
  </si>
  <si>
    <t>Albania</t>
  </si>
  <si>
    <t>COUNTRY002</t>
  </si>
  <si>
    <t>INSTITUSI PENDIDIKAN</t>
  </si>
  <si>
    <t>00591</t>
  </si>
  <si>
    <t>PEMERIKSA</t>
  </si>
  <si>
    <t>Married</t>
  </si>
  <si>
    <t>Female</t>
  </si>
  <si>
    <t>Non Professional</t>
  </si>
  <si>
    <t>Commissioner</t>
  </si>
  <si>
    <t>Non Corporate</t>
  </si>
  <si>
    <t>PT</t>
  </si>
  <si>
    <t>Full Paid in Advance</t>
  </si>
  <si>
    <t>2. Pertanian Palawija Jagung</t>
  </si>
  <si>
    <t>Website</t>
  </si>
  <si>
    <t>WEBSITE</t>
  </si>
  <si>
    <t>GIAS</t>
  </si>
  <si>
    <t>Arrear</t>
  </si>
  <si>
    <t>Bimonthly</t>
  </si>
  <si>
    <t>INVESTASI</t>
  </si>
  <si>
    <t>Bank Transfer</t>
  </si>
  <si>
    <t>E-Mail</t>
  </si>
  <si>
    <t>Residence</t>
  </si>
  <si>
    <t>Penambahan Fasilitas</t>
  </si>
  <si>
    <t>Customer - Multifinance</t>
  </si>
  <si>
    <t>Comprehensive</t>
  </si>
  <si>
    <t>ARTIS / PENYANYI / PENARI</t>
  </si>
  <si>
    <t>ART</t>
  </si>
  <si>
    <t>Algeria</t>
  </si>
  <si>
    <t>COUNTRY003</t>
  </si>
  <si>
    <t>Owner</t>
  </si>
  <si>
    <t>00651</t>
  </si>
  <si>
    <t>PELAKSANA</t>
  </si>
  <si>
    <t>Widow</t>
  </si>
  <si>
    <t>Child</t>
  </si>
  <si>
    <t>Professional</t>
  </si>
  <si>
    <t>Life Insurance Branch YAN</t>
  </si>
  <si>
    <t>Paid in Advance &amp; Capitalized Mix</t>
  </si>
  <si>
    <t>3. Pertanian Palawija Ketela pohon</t>
  </si>
  <si>
    <t>TESTING</t>
  </si>
  <si>
    <t>GIIAS 2020</t>
  </si>
  <si>
    <t>Quarterly</t>
  </si>
  <si>
    <t>JUAL ASSET</t>
  </si>
  <si>
    <t>Irregular</t>
  </si>
  <si>
    <t>SMS</t>
  </si>
  <si>
    <t>Region3</t>
  </si>
  <si>
    <t>Over Tenor</t>
  </si>
  <si>
    <t>Asset Insurance Branch YAN</t>
  </si>
  <si>
    <t>Total Loss Only</t>
  </si>
  <si>
    <t>DOKTER</t>
  </si>
  <si>
    <t>DOC</t>
  </si>
  <si>
    <t>American Samoa</t>
  </si>
  <si>
    <t>COUNTRY004</t>
  </si>
  <si>
    <t>LEMBAGA BANTUAN HUKUM</t>
  </si>
  <si>
    <t>00653</t>
  </si>
  <si>
    <t>PENGAWAS</t>
  </si>
  <si>
    <t>Small Medium Enterprise</t>
  </si>
  <si>
    <t>4. Pertanian Palawija Ubi jalar</t>
  </si>
  <si>
    <t>GIIAS 2022</t>
  </si>
  <si>
    <t>Trimester</t>
  </si>
  <si>
    <t>Balloon</t>
  </si>
  <si>
    <t>PDC</t>
  </si>
  <si>
    <t>Off System</t>
  </si>
  <si>
    <t>Region4</t>
  </si>
  <si>
    <t>Partial Tenor</t>
  </si>
  <si>
    <t>Guru/Dosen</t>
  </si>
  <si>
    <t>LECT</t>
  </si>
  <si>
    <t>Andorra</t>
  </si>
  <si>
    <t>COUNTRY005</t>
  </si>
  <si>
    <t>OTHER</t>
  </si>
  <si>
    <t>LEMBAGA SWADAYA MASYARAKAT</t>
  </si>
  <si>
    <t>00659</t>
  </si>
  <si>
    <t>PERENCANA</t>
  </si>
  <si>
    <t>KPR</t>
  </si>
  <si>
    <t>Self Customer</t>
  </si>
  <si>
    <t>LIBY</t>
  </si>
  <si>
    <t>5. Pertanian Palawija Umbi-umbian lainnya</t>
  </si>
  <si>
    <t>Marketing</t>
  </si>
  <si>
    <t>Semi Annualy</t>
  </si>
  <si>
    <t>Step Up Step Down Normal</t>
  </si>
  <si>
    <t>Pick-Up</t>
  </si>
  <si>
    <t>Udin Vendor Ins Branch 01</t>
  </si>
  <si>
    <t>Konsultan/Staff Ahli</t>
  </si>
  <si>
    <t>EMP0003</t>
  </si>
  <si>
    <t>Angola</t>
  </si>
  <si>
    <t>COUNTRY006</t>
  </si>
  <si>
    <t>SWASTA NASIONAL</t>
  </si>
  <si>
    <t>00816</t>
  </si>
  <si>
    <t>ANALIS</t>
  </si>
  <si>
    <t>Shareholder</t>
  </si>
  <si>
    <t>Manulife</t>
  </si>
  <si>
    <t>6. Pertanian Palawija Kacang tanah</t>
  </si>
  <si>
    <t>Source YAN A</t>
  </si>
  <si>
    <t>PINJAMAN NON BANK</t>
  </si>
  <si>
    <t>Udin Vendor Ins Branch 02</t>
  </si>
  <si>
    <t>Legislator (DPR/DPRD/MPR/DPD)</t>
  </si>
  <si>
    <t>EMP0004</t>
  </si>
  <si>
    <t>Anguilla</t>
  </si>
  <si>
    <t>COUNTRY007</t>
  </si>
  <si>
    <t>SWASTA PMA</t>
  </si>
  <si>
    <t>00817</t>
  </si>
  <si>
    <t>Neighbour</t>
  </si>
  <si>
    <t>Prisma Raya Life Insurance BSD</t>
  </si>
  <si>
    <t>7. Pertanian Palawija Kedele</t>
  </si>
  <si>
    <t>TEST</t>
  </si>
  <si>
    <t>Parpol/Ormas</t>
  </si>
  <si>
    <t>EMP0005</t>
  </si>
  <si>
    <t>Antarctica</t>
  </si>
  <si>
    <t>COUNTRY008</t>
  </si>
  <si>
    <t>PENGAMBIL KEPUTUSAN</t>
  </si>
  <si>
    <t>KITAS</t>
  </si>
  <si>
    <t>Other</t>
  </si>
  <si>
    <t>Dilacious Life Insurance Grogol</t>
  </si>
  <si>
    <t>8. Pertanian Palawija Kacang-kacangan lainnya</t>
  </si>
  <si>
    <t>TEST2</t>
  </si>
  <si>
    <t>TABUNGAN</t>
  </si>
  <si>
    <t>TES1</t>
  </si>
  <si>
    <t>TNI/Polisi</t>
  </si>
  <si>
    <t>EMP0006</t>
  </si>
  <si>
    <t>Antigua And Barbuda</t>
  </si>
  <si>
    <t>COUNTRY009</t>
  </si>
  <si>
    <t>KOMISI KEBENARAN DAN PERSAHABATAN (KKP)</t>
  </si>
  <si>
    <t>00635</t>
  </si>
  <si>
    <t>NPWP</t>
  </si>
  <si>
    <t>tess</t>
  </si>
  <si>
    <t>9. Perkebunan Tebu dan Tanaman Pemanis Lainnya</t>
  </si>
  <si>
    <t>USAHA</t>
  </si>
  <si>
    <t>Pertahanan Sipil</t>
  </si>
  <si>
    <t>EMP0007</t>
  </si>
  <si>
    <t>Argentina</t>
  </si>
  <si>
    <t>COUNTRY010</t>
  </si>
  <si>
    <t>BADAN PERTIMBANGAN PERFILMAN NASIONAL</t>
  </si>
  <si>
    <t>00542</t>
  </si>
  <si>
    <t>SIM</t>
  </si>
  <si>
    <t>LIFE INS BCH TST</t>
  </si>
  <si>
    <t>10. Perkebunan Tembakau</t>
  </si>
  <si>
    <t>Prisma Raya Insurance Kebon Jeruk</t>
  </si>
  <si>
    <t>Keamanan/Satpam</t>
  </si>
  <si>
    <t>EMP0008</t>
  </si>
  <si>
    <t>Armenia</t>
  </si>
  <si>
    <t>COUNTRY011</t>
  </si>
  <si>
    <t>GOLONGAN 2</t>
  </si>
  <si>
    <t>BADAN PUSAT STATISTIK (BPS)</t>
  </si>
  <si>
    <t>00543</t>
  </si>
  <si>
    <t>Sibling</t>
  </si>
  <si>
    <t>LIFE INSURANCE DC GROGOL</t>
  </si>
  <si>
    <t>11. Perkebunan Karet dan Penghasil Getah Lainnya</t>
  </si>
  <si>
    <t>Dilacious Insurance</t>
  </si>
  <si>
    <t>Administrasi/Back Office</t>
  </si>
  <si>
    <t>EMP0009</t>
  </si>
  <si>
    <t>Aruba</t>
  </si>
  <si>
    <t>COUNTRY012</t>
  </si>
  <si>
    <t>BADAN REINTEGRASI ACEH (BRA)</t>
  </si>
  <si>
    <t>00544</t>
  </si>
  <si>
    <t>Sister</t>
  </si>
  <si>
    <t>DOCKY</t>
  </si>
  <si>
    <t>12. Perkebunan Tanaman Bahan Baku Tekstil dan Sejenisnya</t>
  </si>
  <si>
    <t>INS BCH TST</t>
  </si>
  <si>
    <t>Akunting/Keuangan/Analis Keuangan</t>
  </si>
  <si>
    <t>EMP0010</t>
  </si>
  <si>
    <t>Australia</t>
  </si>
  <si>
    <t>COUNTRY013</t>
  </si>
  <si>
    <t>BADAN TENAGA ATOM NASIONAL</t>
  </si>
  <si>
    <t>00545</t>
  </si>
  <si>
    <t>ENTON</t>
  </si>
  <si>
    <t>13. Perkebunan Tanaman Obat / Bahan Farmasi</t>
  </si>
  <si>
    <t>INSCO BRANCH TEST 2</t>
  </si>
  <si>
    <t>Spouse</t>
  </si>
  <si>
    <t>Customer Service/Teller</t>
  </si>
  <si>
    <t>EMP0011</t>
  </si>
  <si>
    <t>Austria</t>
  </si>
  <si>
    <t>COUNTRY014</t>
  </si>
  <si>
    <t>EFS LIFE INSBRANCH</t>
  </si>
  <si>
    <t>14. Perkebunan Tanaman Minyak Atsiri</t>
  </si>
  <si>
    <t>INSURANCE HANA PALMERAH</t>
  </si>
  <si>
    <t>Debt Collector</t>
  </si>
  <si>
    <t>EMP0012</t>
  </si>
  <si>
    <t>Azerbaijan</t>
  </si>
  <si>
    <t>COUNTRY015</t>
  </si>
  <si>
    <t>BNP2TKI</t>
  </si>
  <si>
    <t>00549</t>
  </si>
  <si>
    <t>FT LIFE INSURANCE BRANCH</t>
  </si>
  <si>
    <t>15. Perkebunan Tanaman Lainnya yang Tidak Diklasifikasikan di Tempat Lain</t>
  </si>
  <si>
    <t>MRA INSURANCE COMPANY</t>
  </si>
  <si>
    <t>Cleaning Service/Office Boy</t>
  </si>
  <si>
    <t>EMP0013</t>
  </si>
  <si>
    <t>Bahamas</t>
  </si>
  <si>
    <t>COUNTRY016</t>
  </si>
  <si>
    <t>OWN</t>
  </si>
  <si>
    <t>MRA LIFE INSCO BRANCH 1</t>
  </si>
  <si>
    <t>16. Pertanian Hortikultura Sayuran yang dipanen Sekali Bawang Merah</t>
  </si>
  <si>
    <t>FT INSURANCE BRANCH</t>
  </si>
  <si>
    <t>Guru/Dosen Swasta</t>
  </si>
  <si>
    <t>TCH</t>
  </si>
  <si>
    <t>Bahrain</t>
  </si>
  <si>
    <t>COUNTRY017</t>
  </si>
  <si>
    <t>DEWAN EKONOMI NASIONAL (DEN)</t>
  </si>
  <si>
    <t>00553</t>
  </si>
  <si>
    <t>HAA LIFEINSURANCE BRANCH</t>
  </si>
  <si>
    <t>17. Pertanian Hortikultura Sayuran yang dipanen Sekali Lainnya</t>
  </si>
  <si>
    <t>MRA INSCO 1 BRANCH</t>
  </si>
  <si>
    <t>Buruh Pabrik</t>
  </si>
  <si>
    <t>EMP0015</t>
  </si>
  <si>
    <t>Bangladesh</t>
  </si>
  <si>
    <t>COUNTRY018</t>
  </si>
  <si>
    <t>LI BRANCH 1</t>
  </si>
  <si>
    <t>18. Pertanian Hortikultura Sayuran yang dipanen Lebih dari Sekali</t>
  </si>
  <si>
    <t>EFS INSURANCE BRANCH</t>
  </si>
  <si>
    <t>Kurir/Pengantar Barang</t>
  </si>
  <si>
    <t>EMP0016</t>
  </si>
  <si>
    <t>Barbados</t>
  </si>
  <si>
    <t>COUNTRY019</t>
  </si>
  <si>
    <t>DEWAN PERS</t>
  </si>
  <si>
    <t>00557</t>
  </si>
  <si>
    <t>LIFE BRANCH TERE</t>
  </si>
  <si>
    <t>19. Pertanian Hortikultura Bunga-bungaan Anggrek</t>
  </si>
  <si>
    <t>HAA INSURHO BRANCH</t>
  </si>
  <si>
    <t>Marketing/Sales</t>
  </si>
  <si>
    <t>EMP0017</t>
  </si>
  <si>
    <t>Belarus</t>
  </si>
  <si>
    <t>COUNTRY020</t>
  </si>
  <si>
    <t>DINAS KOPERASI DAN USAHA KECIL MENENGAH</t>
  </si>
  <si>
    <t>00567</t>
  </si>
  <si>
    <t>LIFE BRANCH AGNES</t>
  </si>
  <si>
    <t>20. Pertanian Hortikultura Bunga-bungaan Lainnya</t>
  </si>
  <si>
    <t>BRANCH BEKASI 1</t>
  </si>
  <si>
    <t>Mekanik/Teknisi</t>
  </si>
  <si>
    <t>EMP0018</t>
  </si>
  <si>
    <t>Belgium</t>
  </si>
  <si>
    <t>COUNTRY021</t>
  </si>
  <si>
    <t>DINAS PENDIDIKAN , PEMUDA DAN OLAHRAGA</t>
  </si>
  <si>
    <t>00569</t>
  </si>
  <si>
    <t>21. Pertanian Tanaman Hias Lainnya</t>
  </si>
  <si>
    <t>HO BRANCH TERESA</t>
  </si>
  <si>
    <t>Pegawai Hotel/Restoran</t>
  </si>
  <si>
    <t>EMP0019</t>
  </si>
  <si>
    <t>Belize</t>
  </si>
  <si>
    <t>COUNTRY022</t>
  </si>
  <si>
    <t>DINAS PERINDUSTRIAN DAN PERDAGANGAN</t>
  </si>
  <si>
    <t>00571</t>
  </si>
  <si>
    <t>22. Pembibitan dan Pembenihan Hortikultura Sayuran dan Bunga-bungaan</t>
  </si>
  <si>
    <t>BRANCH AGNES</t>
  </si>
  <si>
    <t>Pelayan Toko/Pramuniaga/SPG</t>
  </si>
  <si>
    <t>EMP0020</t>
  </si>
  <si>
    <t>Benin</t>
  </si>
  <si>
    <t>COUNTRY023</t>
  </si>
  <si>
    <t>DINAS PERTANIAN TANAMAN PANGAN</t>
  </si>
  <si>
    <t>00574</t>
  </si>
  <si>
    <t>23. Pertanian Buah-buahan Musiman Jeruk</t>
  </si>
  <si>
    <t>Perawat/Tenaga Medis (Non Dokter)</t>
  </si>
  <si>
    <t>EMP0021</t>
  </si>
  <si>
    <t>Bermuda</t>
  </si>
  <si>
    <t>COUNTRY024</t>
  </si>
  <si>
    <t>DINAS PETERNAKAN</t>
  </si>
  <si>
    <t>00575</t>
  </si>
  <si>
    <t>24. Pertanian Buah-buahan Musiman Lainnya</t>
  </si>
  <si>
    <t>Programmer</t>
  </si>
  <si>
    <t>PRGM</t>
  </si>
  <si>
    <t>Bhutan</t>
  </si>
  <si>
    <t>COUNTRY025</t>
  </si>
  <si>
    <t>DINAS TENAGA KERJA DAN TRANSMIGRASI DAERAH</t>
  </si>
  <si>
    <t>00577</t>
  </si>
  <si>
    <t>25. Pertanian Buah-buahan Sepanjang Tahun Pisang</t>
  </si>
  <si>
    <t>Sekretaris</t>
  </si>
  <si>
    <t>EMP0023</t>
  </si>
  <si>
    <t>Bolivia</t>
  </si>
  <si>
    <t>COUNTRY026</t>
  </si>
  <si>
    <t>DIREKTORAT JENDERAL HAKI</t>
  </si>
  <si>
    <t>00580</t>
  </si>
  <si>
    <t>26. Pertanian Buah-buahan Sepanjang Tahun Lainnya</t>
  </si>
  <si>
    <t>Supir Perusahaan/Taksi</t>
  </si>
  <si>
    <t>EMP0024</t>
  </si>
  <si>
    <t>Bosnia And Herzegovina</t>
  </si>
  <si>
    <t>COUNTRY027</t>
  </si>
  <si>
    <t>DIREKTORAT PERLINDUNGAN HAK ASASI MANUSIA</t>
  </si>
  <si>
    <t>00584</t>
  </si>
  <si>
    <t>27. Perkebunan Kelapa</t>
  </si>
  <si>
    <t>Surveyor</t>
  </si>
  <si>
    <t>EMP0025</t>
  </si>
  <si>
    <t>Botswana</t>
  </si>
  <si>
    <t>COUNTRY028</t>
  </si>
  <si>
    <t>KANTOR PERPUSTAKAAN DAN ARSIP DAERAH</t>
  </si>
  <si>
    <t>00593</t>
  </si>
  <si>
    <t>28. Perkebunan Kelapa Sawit</t>
  </si>
  <si>
    <t>Wartawan</t>
  </si>
  <si>
    <t>EMP0026</t>
  </si>
  <si>
    <t>Bouvet Island</t>
  </si>
  <si>
    <t>COUNTRY029</t>
  </si>
  <si>
    <t>TIM BAKORLAK INPRES 6</t>
  </si>
  <si>
    <t>00818</t>
  </si>
  <si>
    <t>29. Perkebunan Tanaman Kopi</t>
  </si>
  <si>
    <t>MANTRI / BIDAN</t>
  </si>
  <si>
    <t>NRS</t>
  </si>
  <si>
    <t>Brazil</t>
  </si>
  <si>
    <t>COUNTRY030</t>
  </si>
  <si>
    <t>BADAN KESATUAN BANGSA, POLITIK DAN PERLINDUNGAN MASYARAKAT</t>
  </si>
  <si>
    <t>00509</t>
  </si>
  <si>
    <t>30. Perkebunan Tanaman Teh</t>
  </si>
  <si>
    <t>Notaris</t>
  </si>
  <si>
    <t>NTR</t>
  </si>
  <si>
    <t>British Indian Ocean Territory</t>
  </si>
  <si>
    <t>COUNTRY031</t>
  </si>
  <si>
    <t>BADAN KOORDINASI PENANAMAN MODAL (BKPM)</t>
  </si>
  <si>
    <t>00512</t>
  </si>
  <si>
    <t>31. Perkebunan Tanaman Coklat (Kakao)</t>
  </si>
  <si>
    <t>Brunei Darussalam</t>
  </si>
  <si>
    <t>COUNTRY032</t>
  </si>
  <si>
    <t>BADAN METEOROLOGI, KLIMATOLOGI DAN GEOFISIKA (BMKG)</t>
  </si>
  <si>
    <t>00514</t>
  </si>
  <si>
    <t>32. Perkebunan Jambu Mete</t>
  </si>
  <si>
    <t>Pengacara</t>
  </si>
  <si>
    <t>LWYR</t>
  </si>
  <si>
    <t>Bulgaria</t>
  </si>
  <si>
    <t>COUNTRY033</t>
  </si>
  <si>
    <t>BADAN NASIONAL SERTIFIKASI PROFESI (BNSP)</t>
  </si>
  <si>
    <t>00516</t>
  </si>
  <si>
    <t>33. Perkebunan Lada</t>
  </si>
  <si>
    <t>Profesi Ilegal</t>
  </si>
  <si>
    <t>PROF0007</t>
  </si>
  <si>
    <t>Burkina Faso</t>
  </si>
  <si>
    <t>COUNTRY034</t>
  </si>
  <si>
    <t>BADAN PELAKSANA APEC</t>
  </si>
  <si>
    <t>00517</t>
  </si>
  <si>
    <t>34. Perkebunan Cengkeh</t>
  </si>
  <si>
    <t>Psikiater/Psikolog</t>
  </si>
  <si>
    <t>PROF0008</t>
  </si>
  <si>
    <t>Burundi</t>
  </si>
  <si>
    <t>COUNTRY035</t>
  </si>
  <si>
    <t>BADAN PEMBERDAYAAN MASYARAKAT DAN DESA</t>
  </si>
  <si>
    <t>00519</t>
  </si>
  <si>
    <t>35. Perkebunan Tanaman Rempah Panili</t>
  </si>
  <si>
    <t>Seniman</t>
  </si>
  <si>
    <t>PROF0009</t>
  </si>
  <si>
    <t>Cambodia</t>
  </si>
  <si>
    <t>COUNTRY036</t>
  </si>
  <si>
    <t>BADAN PEMBERDAYAAN PEREMPUAN DAN KELUARGA BERENCANA</t>
  </si>
  <si>
    <t>00520</t>
  </si>
  <si>
    <t>36. Perkebunan Tanaman Rempah Pala</t>
  </si>
  <si>
    <t>Pensiunan/Purnawirawan</t>
  </si>
  <si>
    <t>NONPROF0001</t>
  </si>
  <si>
    <t>Cameroon</t>
  </si>
  <si>
    <t>COUNTRY037</t>
  </si>
  <si>
    <t>BADAN PEMBINAAN HUKUM NASIONAL</t>
  </si>
  <si>
    <t>00521</t>
  </si>
  <si>
    <t>37. Perkebunan Tanaman Rempah yang Tidak Diklasifikasikan di Tempat Lain</t>
  </si>
  <si>
    <t>Bapak/Ibu Rumah Tangga</t>
  </si>
  <si>
    <t>HM_MKR</t>
  </si>
  <si>
    <t>Canada</t>
  </si>
  <si>
    <t>COUNTRY038</t>
  </si>
  <si>
    <t>38. Pembibitan dan Budidaya Sapi Potong</t>
  </si>
  <si>
    <t>Pelajar/Mahasiswa</t>
  </si>
  <si>
    <t>CLG_STD</t>
  </si>
  <si>
    <t>Cape Verde</t>
  </si>
  <si>
    <t>COUNTRY039</t>
  </si>
  <si>
    <t>BADAN PENELITIAN DAN PENGEMBANGAN</t>
  </si>
  <si>
    <t>00524</t>
  </si>
  <si>
    <t>39. Pembibitan dan Budidaya Domba dan Kambing Potong</t>
  </si>
  <si>
    <t>Pemilik Bengkel/Reparasi</t>
  </si>
  <si>
    <t>SME0002</t>
  </si>
  <si>
    <t>Cayman Islands</t>
  </si>
  <si>
    <t>COUNTRY040</t>
  </si>
  <si>
    <t>BADAN PENELITIAN DAN PENGEMBANGAN PERTANIAN</t>
  </si>
  <si>
    <t>00525</t>
  </si>
  <si>
    <t>40. Pembibitan dan Budidaya Ternak Perah</t>
  </si>
  <si>
    <t>Penjahit/Konveksi</t>
  </si>
  <si>
    <t>SME0003</t>
  </si>
  <si>
    <t>Central African Republic</t>
  </si>
  <si>
    <t>COUNTRY041</t>
  </si>
  <si>
    <t>BADAN PENGKAJIAN EKONOMI, KEUANGAN DAN KERJASAMA INTERNASIONAL</t>
  </si>
  <si>
    <t>00535</t>
  </si>
  <si>
    <t>41. Pembibitan dan Budidaya Babi</t>
  </si>
  <si>
    <t>Pemilik Kontrakan/Kostan</t>
  </si>
  <si>
    <t>SME0004</t>
  </si>
  <si>
    <t>Chad</t>
  </si>
  <si>
    <t>COUNTRY042</t>
  </si>
  <si>
    <t>PT NINDYA KARYA (PERSERO)</t>
  </si>
  <si>
    <t>00749</t>
  </si>
  <si>
    <t>42. Pembibitan dan Budidaya Unggas</t>
  </si>
  <si>
    <t>Nelayan</t>
  </si>
  <si>
    <t>SME0005</t>
  </si>
  <si>
    <t>Chile</t>
  </si>
  <si>
    <t>COUNTRY043</t>
  </si>
  <si>
    <t>PT PAL INDONESIA (PERSERO)</t>
  </si>
  <si>
    <t>00750</t>
  </si>
  <si>
    <t>43. Kombinasi Pertanian Atau Perkebunan Dengan Peternakan (Mixed Farming)</t>
  </si>
  <si>
    <t>Pemilik Toko</t>
  </si>
  <si>
    <t>SME0006</t>
  </si>
  <si>
    <t>China</t>
  </si>
  <si>
    <t>COUNTRY044</t>
  </si>
  <si>
    <t>PT PANN MULTI FINANCE (PERSERO)</t>
  </si>
  <si>
    <t>00751</t>
  </si>
  <si>
    <t>44. Jasa Pertanian, Perkebunan dan Peternakan</t>
  </si>
  <si>
    <t>Pemilik Warung/Kios/Rumah Makan</t>
  </si>
  <si>
    <t>SME0007</t>
  </si>
  <si>
    <t>Christmas Island</t>
  </si>
  <si>
    <t>COUNTRY045</t>
  </si>
  <si>
    <t>PT PEGADAIAN(PERSERO)</t>
  </si>
  <si>
    <t>00752</t>
  </si>
  <si>
    <t>45. Perburuan Penangkapan dan Penangkaran Satwa Liar</t>
  </si>
  <si>
    <t>Pemilik Usaha Kecil dan Menengah</t>
  </si>
  <si>
    <t>SME0008</t>
  </si>
  <si>
    <t>Cocos (Keeling) Islands</t>
  </si>
  <si>
    <t>COUNTRY046</t>
  </si>
  <si>
    <t>PT PELABUHAN INDONESIA I (PERSERO)</t>
  </si>
  <si>
    <t>00753</t>
  </si>
  <si>
    <t>46. Pengusahaan Hutan Tanaman</t>
  </si>
  <si>
    <t>Profession SIT</t>
  </si>
  <si>
    <t>Profession_SIT_01</t>
  </si>
  <si>
    <t>Colombia</t>
  </si>
  <si>
    <t>COUNTRY047</t>
  </si>
  <si>
    <t>PT PELABUHAN INDONESIA II (PERSERO)</t>
  </si>
  <si>
    <t>00754</t>
  </si>
  <si>
    <t>47. Pengusahaan Hutan Alam</t>
  </si>
  <si>
    <t>Profession SIT 02 Edit</t>
  </si>
  <si>
    <t>Comoros</t>
  </si>
  <si>
    <t>COUNTRY048</t>
  </si>
  <si>
    <t>PT PELABUHAN INDONESIA III (PERSERO)</t>
  </si>
  <si>
    <t>00755</t>
  </si>
  <si>
    <t>48. Pengusahaan Hasil Hutan Selain Kayu</t>
  </si>
  <si>
    <t>Profession Regresi SIT</t>
  </si>
  <si>
    <t>PROFREG</t>
  </si>
  <si>
    <t>Congo</t>
  </si>
  <si>
    <t>COUNTRY049</t>
  </si>
  <si>
    <t>PT PELABUHAN INDONESIA IV (PERSERO)</t>
  </si>
  <si>
    <t>00756</t>
  </si>
  <si>
    <t>49. Jasa Kehutanan</t>
  </si>
  <si>
    <t>Sample</t>
  </si>
  <si>
    <t>SMPLPR</t>
  </si>
  <si>
    <t>Congo, The Democratic Republic Of The</t>
  </si>
  <si>
    <t>COUNTRY050</t>
  </si>
  <si>
    <t>PT PELAYARAN NASIONAL INDONESIA (PERSERO)</t>
  </si>
  <si>
    <t>00757</t>
  </si>
  <si>
    <t>50. Usaha Kehutanan Lainnya</t>
  </si>
  <si>
    <t>Kuli</t>
  </si>
  <si>
    <t>EMP007</t>
  </si>
  <si>
    <t>Cook Islands</t>
  </si>
  <si>
    <t>COUNTRY051</t>
  </si>
  <si>
    <t>PT PEMBANGUNAN PERUMAHAN (PERSERO)</t>
  </si>
  <si>
    <t>00758</t>
  </si>
  <si>
    <t>51. Penangkapan Ikan Tuna</t>
  </si>
  <si>
    <t>Costa Rica</t>
  </si>
  <si>
    <t>COUNTRY052</t>
  </si>
  <si>
    <t>PT PENGEMBANGAN DAERAH INDUSTRI PULAU BATAM(PERSERO)</t>
  </si>
  <si>
    <t>00759</t>
  </si>
  <si>
    <t>52. Penangkapan Ikan Lainnya</t>
  </si>
  <si>
    <t>Cote D'Ivoire</t>
  </si>
  <si>
    <t>COUNTRY053</t>
  </si>
  <si>
    <t>PT PERIKANAN NUSANTARA(PERSERO)</t>
  </si>
  <si>
    <t>00761</t>
  </si>
  <si>
    <t>53. Penangkapan Udang Laut</t>
  </si>
  <si>
    <t>Konsultan Pajak</t>
  </si>
  <si>
    <t>EMP192</t>
  </si>
  <si>
    <t>Croatia</t>
  </si>
  <si>
    <t>COUNTRY054</t>
  </si>
  <si>
    <t>54. Penangkapan Crustacea Lainnya di Laut</t>
  </si>
  <si>
    <t>Karyawan Swasta</t>
  </si>
  <si>
    <t>EMP00029</t>
  </si>
  <si>
    <t>Cuba</t>
  </si>
  <si>
    <t>COUNTRY055</t>
  </si>
  <si>
    <t>55. Perikanan Lainnya</t>
  </si>
  <si>
    <t>PEGAWAI SWASTA - DIREKTUR</t>
  </si>
  <si>
    <t>PGS_DIR</t>
  </si>
  <si>
    <t>Cyprus</t>
  </si>
  <si>
    <t>COUNTRY056</t>
  </si>
  <si>
    <t>56. Budidaya Biota Laut Udang</t>
  </si>
  <si>
    <t>PEGAWAI SWASTA - MANAGER</t>
  </si>
  <si>
    <t>PGS_MGR</t>
  </si>
  <si>
    <t>Czech Republic</t>
  </si>
  <si>
    <t>COUNTRY057</t>
  </si>
  <si>
    <t>57. Budidaya Biota Laut Tuna</t>
  </si>
  <si>
    <t>PEGAWAI SWASTA - STAF</t>
  </si>
  <si>
    <t>PGS_STF</t>
  </si>
  <si>
    <t>Denmark</t>
  </si>
  <si>
    <t>COUNTRY058</t>
  </si>
  <si>
    <t>58. Budidaya Biota Laut Rumput Laut</t>
  </si>
  <si>
    <t>PEGAWAI SWASTA - OTHER</t>
  </si>
  <si>
    <t>PGS_OTH</t>
  </si>
  <si>
    <t>Djibouti</t>
  </si>
  <si>
    <t>COUNTRY059</t>
  </si>
  <si>
    <t>59. Budidaya Biota Laut Lainnya</t>
  </si>
  <si>
    <t>PEGAWAI NEGERI - JAKSA</t>
  </si>
  <si>
    <t>PGN_JKS</t>
  </si>
  <si>
    <t>Dominica</t>
  </si>
  <si>
    <t>COUNTRY060</t>
  </si>
  <si>
    <t>60. Pembenihan Biota Laut</t>
  </si>
  <si>
    <t>PEGAWAI NEGERI - HAKIM</t>
  </si>
  <si>
    <t>PGN_HKM</t>
  </si>
  <si>
    <t>Dominican Republic</t>
  </si>
  <si>
    <t>COUNTRY061</t>
  </si>
  <si>
    <t>61. Penangkapan Ikan di Perairan Umum</t>
  </si>
  <si>
    <t>PEGAWAI NEGERI - CAMAT</t>
  </si>
  <si>
    <t>PGN_CMT</t>
  </si>
  <si>
    <t>Ecuador</t>
  </si>
  <si>
    <t>COUNTRY062</t>
  </si>
  <si>
    <t>62. Penangkapan Crustacea, Mollusca, dan Biota Lainnya di Perairan Umum</t>
  </si>
  <si>
    <t>PEGAWAI NEGERI - LAINNYA</t>
  </si>
  <si>
    <t>PGN_OTH</t>
  </si>
  <si>
    <t>Egypt</t>
  </si>
  <si>
    <t>COUNTRY063</t>
  </si>
  <si>
    <t>63. Budidaya Biota Air Tawar Udang</t>
  </si>
  <si>
    <t>PEGAWAI BUMN - DIREKTUR</t>
  </si>
  <si>
    <t>PGB_DIR</t>
  </si>
  <si>
    <t>El Salvador</t>
  </si>
  <si>
    <t>COUNTRY064</t>
  </si>
  <si>
    <t>64. Budidaya Biota Air Tawar Lainnya</t>
  </si>
  <si>
    <t>PEGAWAI BUMN - MANAGER</t>
  </si>
  <si>
    <t>PGB_MGR</t>
  </si>
  <si>
    <t>Equatorial Guinea</t>
  </si>
  <si>
    <t>COUNTRY065</t>
  </si>
  <si>
    <t>65. Budidaya Biota Air Payau Udang</t>
  </si>
  <si>
    <t>PEGAWAI BUMN - STAF</t>
  </si>
  <si>
    <t>PGB_STF</t>
  </si>
  <si>
    <t>Eritrea</t>
  </si>
  <si>
    <t>COUNTRY066</t>
  </si>
  <si>
    <t>PT PERMODALAN NASIONAL MADANI (PERSERO)</t>
  </si>
  <si>
    <t>00776</t>
  </si>
  <si>
    <t>66. Budidaya Biota Air Payau Lainnya</t>
  </si>
  <si>
    <t>PEGAWAI BUMN - LAINNYA</t>
  </si>
  <si>
    <t>PGB_OTH</t>
  </si>
  <si>
    <t>Estonia</t>
  </si>
  <si>
    <t>COUNTRY067</t>
  </si>
  <si>
    <t>PT PERTAMINA (PERSERO)</t>
  </si>
  <si>
    <t>00777</t>
  </si>
  <si>
    <t>67. Pembenihan Biota Air Tawar dan Air Payau</t>
  </si>
  <si>
    <t>PEJABAT NEGARA - TNI / POLRI</t>
  </si>
  <si>
    <t>PJN_TP</t>
  </si>
  <si>
    <t>Ethiopia</t>
  </si>
  <si>
    <t>COUNTRY068</t>
  </si>
  <si>
    <t>PT PERUSAHAAN GAS NEGARA (PERSERO)TBK</t>
  </si>
  <si>
    <t>00779</t>
  </si>
  <si>
    <t>68. Jasa Sarana Produksi Perikanan Laut</t>
  </si>
  <si>
    <t>PEJABAT NEGARA - ANGGOTA DPR / MPR</t>
  </si>
  <si>
    <t>PJN_DM</t>
  </si>
  <si>
    <t>Falkland Islands (Malvinas)</t>
  </si>
  <si>
    <t>COUNTRY069</t>
  </si>
  <si>
    <t>PT PERUSAHAAN PENGELOLA ASET (PERSERO)</t>
  </si>
  <si>
    <t>00781</t>
  </si>
  <si>
    <t>69. Jasa Sarana Produksi Perikanan Darat</t>
  </si>
  <si>
    <t>PEJABAT NEGARA - LAINNYA</t>
  </si>
  <si>
    <t>PJN_OTH</t>
  </si>
  <si>
    <t>Faroe Islands</t>
  </si>
  <si>
    <t>COUNTRY070</t>
  </si>
  <si>
    <t>PT PERUSAHAAN PERDAGANGAN INDONESIA (PERSERO)</t>
  </si>
  <si>
    <t>00782</t>
  </si>
  <si>
    <t>70. Jasa Perikanan Lainnya</t>
  </si>
  <si>
    <t>JOURNALIST</t>
  </si>
  <si>
    <t>JRNL</t>
  </si>
  <si>
    <t>Fiji</t>
  </si>
  <si>
    <t>COUNTRY071</t>
  </si>
  <si>
    <t>PT POS INDONESIA (PERSERO)</t>
  </si>
  <si>
    <t>00784</t>
  </si>
  <si>
    <t>71. Pertambangan Batubara, Penggalian Gambut, dan Gasifikasi Batubara</t>
  </si>
  <si>
    <t>OTH</t>
  </si>
  <si>
    <t>Finland</t>
  </si>
  <si>
    <t>COUNTRY072</t>
  </si>
  <si>
    <t>PT PP BERDIKARI (PERSERO)</t>
  </si>
  <si>
    <t>00785</t>
  </si>
  <si>
    <t>72. Pembuatan Briket Batubara</t>
  </si>
  <si>
    <t>APOTEKER</t>
  </si>
  <si>
    <t>PHRMC</t>
  </si>
  <si>
    <t>France</t>
  </si>
  <si>
    <t>COUNTRY073</t>
  </si>
  <si>
    <t>73. Pertambangan Minyak dan Gas Bumi</t>
  </si>
  <si>
    <t>ARSITEK</t>
  </si>
  <si>
    <t>ARCHT</t>
  </si>
  <si>
    <t>French Guiana</t>
  </si>
  <si>
    <t>COUNTRY074</t>
  </si>
  <si>
    <t>PT PUPUK INDONESIA HOLDING COMPANY (PERSERO)</t>
  </si>
  <si>
    <t>00787</t>
  </si>
  <si>
    <t>74. Pengusahaan Tenaga Panas Bumi</t>
  </si>
  <si>
    <t>French Polynesia</t>
  </si>
  <si>
    <t>COUNTRY075</t>
  </si>
  <si>
    <t>PT RAJAWALI NUSANTARA INDONESIA (PERSERO)</t>
  </si>
  <si>
    <t>00788</t>
  </si>
  <si>
    <t>75. Jasa Pertambangan Minyak dan Gas Bumi</t>
  </si>
  <si>
    <t>BIKSU</t>
  </si>
  <si>
    <t>MONK</t>
  </si>
  <si>
    <t>French Southern Territories</t>
  </si>
  <si>
    <t>COUNTRY076</t>
  </si>
  <si>
    <t>76. Pertambangan Bijih Uranium dan Thorium</t>
  </si>
  <si>
    <t>DOKTER HEWAN</t>
  </si>
  <si>
    <t>VET</t>
  </si>
  <si>
    <t>Gabon</t>
  </si>
  <si>
    <t>COUNTRY077</t>
  </si>
  <si>
    <t>PT SARANA KARYA(PERSERO)</t>
  </si>
  <si>
    <t>00791</t>
  </si>
  <si>
    <t>77. Pertambangan Pasir Besi dan Bijih Besi</t>
  </si>
  <si>
    <t>KONSULTAN</t>
  </si>
  <si>
    <t>CONS</t>
  </si>
  <si>
    <t>Gambia</t>
  </si>
  <si>
    <t>COUNTRY078</t>
  </si>
  <si>
    <t>PT SARINAH (PERSERO)</t>
  </si>
  <si>
    <t>00792</t>
  </si>
  <si>
    <t>78. Pertambangan Bijih Timah</t>
  </si>
  <si>
    <t>KONTRAKTOR</t>
  </si>
  <si>
    <t>CONTR</t>
  </si>
  <si>
    <t>Georgia</t>
  </si>
  <si>
    <t>COUNTRY079</t>
  </si>
  <si>
    <t>PT SEMEN BATURAJA (PERSERO)</t>
  </si>
  <si>
    <t>00793</t>
  </si>
  <si>
    <t>79. Pertambangan Bijih Bauksit</t>
  </si>
  <si>
    <t>NAHKODA</t>
  </si>
  <si>
    <t>CPT</t>
  </si>
  <si>
    <t>Germany</t>
  </si>
  <si>
    <t>COUNTRY080</t>
  </si>
  <si>
    <t>80. Pertambangan Bijih Tembaga</t>
  </si>
  <si>
    <t>NELAYAN</t>
  </si>
  <si>
    <t>FISHERMAN</t>
  </si>
  <si>
    <t>Ghana</t>
  </si>
  <si>
    <t>COUNTRY081</t>
  </si>
  <si>
    <t>PT SEMEN KUPANG (PERSERO)</t>
  </si>
  <si>
    <t>00795</t>
  </si>
  <si>
    <t>81. Pertambangan Bijih Nikel</t>
  </si>
  <si>
    <t>PELAUT</t>
  </si>
  <si>
    <t>SAILOR</t>
  </si>
  <si>
    <t>Gibraltar</t>
  </si>
  <si>
    <t>COUNTRY082</t>
  </si>
  <si>
    <t>PT SUCOFINDO (PERSERO)</t>
  </si>
  <si>
    <t>00796</t>
  </si>
  <si>
    <t>82. Pertambangan Emas</t>
  </si>
  <si>
    <t>PENDETA/PASTOR</t>
  </si>
  <si>
    <t>PASTOR</t>
  </si>
  <si>
    <t>Greece</t>
  </si>
  <si>
    <t>COUNTRY083</t>
  </si>
  <si>
    <t>PT SURVEY UDARA PENAS (PERSERO)</t>
  </si>
  <si>
    <t>00797</t>
  </si>
  <si>
    <t>83. Pertambangan Perak</t>
  </si>
  <si>
    <t>PENELITI</t>
  </si>
  <si>
    <t>RESC</t>
  </si>
  <si>
    <t>Greenland</t>
  </si>
  <si>
    <t>COUNTRY084</t>
  </si>
  <si>
    <t>PT SURVEYOR INDONESIA (PERSERO)</t>
  </si>
  <si>
    <t>00798</t>
  </si>
  <si>
    <t>84. Bahan Galian Lainnya yang Tidak Mengandung Bijih Besi</t>
  </si>
  <si>
    <t>PILOT</t>
  </si>
  <si>
    <t>Grenada</t>
  </si>
  <si>
    <t>COUNTRY085</t>
  </si>
  <si>
    <t>PT TASPEN (PERSERO)</t>
  </si>
  <si>
    <t>00799</t>
  </si>
  <si>
    <t>85. Penggalian Batu-batuan, Tanah Liat dan Pasir</t>
  </si>
  <si>
    <t>SOPIR</t>
  </si>
  <si>
    <t>DRIVER</t>
  </si>
  <si>
    <t>Guadeloupe</t>
  </si>
  <si>
    <t>COUNTRY086</t>
  </si>
  <si>
    <t>PT TELEKOMUNIKASI INDONESIA (PERSERO) TBK</t>
  </si>
  <si>
    <t>00800</t>
  </si>
  <si>
    <t>86. Pertambangan Mineral, Bahan Kimia dan Bahan Pupuk</t>
  </si>
  <si>
    <t>USTAD</t>
  </si>
  <si>
    <t>Guam</t>
  </si>
  <si>
    <t>COUNTRY087</t>
  </si>
  <si>
    <t>PT TIMAH (PERSERO) TBK</t>
  </si>
  <si>
    <t>00801</t>
  </si>
  <si>
    <t>87. Ekstraksi Garam</t>
  </si>
  <si>
    <t>AKUNTAN</t>
  </si>
  <si>
    <t>ACCT</t>
  </si>
  <si>
    <t>Guatemala</t>
  </si>
  <si>
    <t>COUNTRY088</t>
  </si>
  <si>
    <t>PT TWC BOROBUDUR, PRAMBANAN DAN RATU BOKO (PERSERO)</t>
  </si>
  <si>
    <t>00802</t>
  </si>
  <si>
    <t>88. Pertambangan dan Penggalian Lainnya</t>
  </si>
  <si>
    <t>PO</t>
  </si>
  <si>
    <t>Guernsey</t>
  </si>
  <si>
    <t>COUNTRY089</t>
  </si>
  <si>
    <t>PT VARUNA TIRTA PRAKASYA (PERSERO)</t>
  </si>
  <si>
    <t>00803</t>
  </si>
  <si>
    <t>89. Industri Pemotongan Hewan</t>
  </si>
  <si>
    <t>PD</t>
  </si>
  <si>
    <t>Guinea</t>
  </si>
  <si>
    <t>COUNTRY090</t>
  </si>
  <si>
    <t>PT VIRAMA KARYA (PERSERO)</t>
  </si>
  <si>
    <t>00804</t>
  </si>
  <si>
    <t>90. Industri Pengolahan dan Pengawetan Daging</t>
  </si>
  <si>
    <t>TOKO</t>
  </si>
  <si>
    <t>STORE</t>
  </si>
  <si>
    <t>Guinea-Bissau</t>
  </si>
  <si>
    <t>COUNTRY091</t>
  </si>
  <si>
    <t>PT YODYA KARYA (PERSERO)</t>
  </si>
  <si>
    <t>00806</t>
  </si>
  <si>
    <t>91. Industri Pengolahan dan Pengawetan Ikan dan Biota Perairan Lainnya</t>
  </si>
  <si>
    <t>UD</t>
  </si>
  <si>
    <t>Guyana</t>
  </si>
  <si>
    <t>COUNTRY092</t>
  </si>
  <si>
    <t>PUSAT PELAPORAN DAN ANALISIS TRANSAKSI KEUANGAN</t>
  </si>
  <si>
    <t>00807</t>
  </si>
  <si>
    <t>92. Industri Pengolahan, Pengawetan Buah-buahan dan Sayuran</t>
  </si>
  <si>
    <t>WIRASWASTA</t>
  </si>
  <si>
    <t>ENTR</t>
  </si>
  <si>
    <t>Haiti</t>
  </si>
  <si>
    <t>COUNTRY093</t>
  </si>
  <si>
    <t>PT ASKRINDO (PERSERO)</t>
  </si>
  <si>
    <t>00685</t>
  </si>
  <si>
    <t>93. Industri Minyak Mentah (Minyak Makan) dari Nabati dan Hewani</t>
  </si>
  <si>
    <t>PEDAGANG MOBIL</t>
  </si>
  <si>
    <t>PDG MB;</t>
  </si>
  <si>
    <t>Heard Island And Mcdonald Islands</t>
  </si>
  <si>
    <t>COUNTRY094</t>
  </si>
  <si>
    <t>94. lndustri Minyak Goreng dari Kelapa</t>
  </si>
  <si>
    <t>Holy See (Vatican City State)</t>
  </si>
  <si>
    <t>COUNTRY095</t>
  </si>
  <si>
    <t>PT ASURANSI JASA INDONESIA (PERSERO)</t>
  </si>
  <si>
    <t>00687</t>
  </si>
  <si>
    <t>95. Industri Minyak Goreng dari Kelapa Sawit Mentah</t>
  </si>
  <si>
    <t>Honduras</t>
  </si>
  <si>
    <t>COUNTRY096</t>
  </si>
  <si>
    <t>PT ASURANSI JASA RAHARDJA (PERSERO)</t>
  </si>
  <si>
    <t>00688</t>
  </si>
  <si>
    <t>96. Industri Minyak Goreng dari Biji Kelapa Sawit</t>
  </si>
  <si>
    <t>Hong Kong</t>
  </si>
  <si>
    <t>COUNTRY097</t>
  </si>
  <si>
    <t>PT ASURANSI JIWASRAYA (PERSERO)</t>
  </si>
  <si>
    <t>00689</t>
  </si>
  <si>
    <t>97. Industri Susu dan Makanan dari Susu</t>
  </si>
  <si>
    <t>Hungary</t>
  </si>
  <si>
    <t>COUNTRY098</t>
  </si>
  <si>
    <t>98. Industri Penggilingan Padi dan Penyosohan Beras</t>
  </si>
  <si>
    <t>Iceland</t>
  </si>
  <si>
    <t>COUNTRY099</t>
  </si>
  <si>
    <t>PT BAHANA PUI (PERSERO)</t>
  </si>
  <si>
    <t>00691</t>
  </si>
  <si>
    <t>99. lndustri Kopra</t>
  </si>
  <si>
    <t>India</t>
  </si>
  <si>
    <t>COUNTRY100</t>
  </si>
  <si>
    <t>PT BALAI PUSTAKA (PERSERO)</t>
  </si>
  <si>
    <t>00692</t>
  </si>
  <si>
    <t>100. Industri Penggilingan Lainnya</t>
  </si>
  <si>
    <t>Indonesia</t>
  </si>
  <si>
    <t>INA</t>
  </si>
  <si>
    <t>PT BALI TOURISM &amp; DEVELOPMENT CORPORATION (PERSERO)</t>
  </si>
  <si>
    <t>00693</t>
  </si>
  <si>
    <t>101. Industri Tepung dan Pati</t>
  </si>
  <si>
    <t>Iran, Islamic Republic Of</t>
  </si>
  <si>
    <t>COUNTRY102</t>
  </si>
  <si>
    <t>PT BANK MANDIRI (PERSERO) TBK</t>
  </si>
  <si>
    <t>00694</t>
  </si>
  <si>
    <t>102. Industri Pakan Ternak</t>
  </si>
  <si>
    <t>Iraq</t>
  </si>
  <si>
    <t>COUNTRY103</t>
  </si>
  <si>
    <t>PT BANK NEGARA INDONESIA (PERSERO) TBK</t>
  </si>
  <si>
    <t>00695</t>
  </si>
  <si>
    <t>103. Industri Makanan Lainnya</t>
  </si>
  <si>
    <t>Ireland</t>
  </si>
  <si>
    <t>COUNTRY104</t>
  </si>
  <si>
    <t>PT BANK RAKYAT INDONESIA (PERSERO) TBK</t>
  </si>
  <si>
    <t>00696</t>
  </si>
  <si>
    <t>104. Industri Roti dan Sejenisnya</t>
  </si>
  <si>
    <t>Isle Of Man</t>
  </si>
  <si>
    <t>COUNTRY105</t>
  </si>
  <si>
    <t>PT BANK TABUNGAN NEGARA (PERSERO) TBK</t>
  </si>
  <si>
    <t>00697</t>
  </si>
  <si>
    <t>105. Industri Gula dan Pengolahan Gula</t>
  </si>
  <si>
    <t>Israel</t>
  </si>
  <si>
    <t>COUNTRY106</t>
  </si>
  <si>
    <t>PT BANK PEMBANGUNAN DAERAH</t>
  </si>
  <si>
    <t>00698</t>
  </si>
  <si>
    <t>106. Industri Coklat dan Kernbang Gula</t>
  </si>
  <si>
    <t>Italy</t>
  </si>
  <si>
    <t>COUNTRY107</t>
  </si>
  <si>
    <t>PT BARATA INDONESIA (PERSERO)</t>
  </si>
  <si>
    <t>00699</t>
  </si>
  <si>
    <t>107. Industri Makaroni, Mie, Spagheti, Bihun, Soun dan Sejenisnya</t>
  </si>
  <si>
    <t>Jamaica</t>
  </si>
  <si>
    <t>COUNTRY108</t>
  </si>
  <si>
    <t>PT BATAN TEKNOLOGI (PERSERO)</t>
  </si>
  <si>
    <t>00700</t>
  </si>
  <si>
    <t>108. Industri Pengolahan Teh</t>
  </si>
  <si>
    <t>Japan</t>
  </si>
  <si>
    <t>COUNTRY109</t>
  </si>
  <si>
    <t>PT BHANDA GHARA REKSA (PERSERO)</t>
  </si>
  <si>
    <t>00701</t>
  </si>
  <si>
    <t>109. Industri Pengolahan Kopi</t>
  </si>
  <si>
    <t>Jersey</t>
  </si>
  <si>
    <t>COUNTRY110</t>
  </si>
  <si>
    <t>PT BINA KARYA (PERSERO)</t>
  </si>
  <si>
    <t>00702</t>
  </si>
  <si>
    <t>110. lndustri Kecap</t>
  </si>
  <si>
    <t>Jordan</t>
  </si>
  <si>
    <t>COUNTRY111</t>
  </si>
  <si>
    <t>PT BIO FARMA (PERSERO)</t>
  </si>
  <si>
    <t>00703</t>
  </si>
  <si>
    <t>111. lndustri Tempe dan Tahu</t>
  </si>
  <si>
    <t>Kazakhstan</t>
  </si>
  <si>
    <t>COUNTRY112</t>
  </si>
  <si>
    <t>PT BIRO KLASIFIKASI INDONESIA (PERSERO)</t>
  </si>
  <si>
    <t>00704</t>
  </si>
  <si>
    <t>112. lndustri Makanan yang Tidak Diklasifikasikan di Tempat Lain</t>
  </si>
  <si>
    <t>Kenya</t>
  </si>
  <si>
    <t>COUNTRY113</t>
  </si>
  <si>
    <t>113. Industri Minuman</t>
  </si>
  <si>
    <t>Kiribati</t>
  </si>
  <si>
    <t>COUNTRY114</t>
  </si>
  <si>
    <t>PT BOMA BISMA INDRA (PERSERO)</t>
  </si>
  <si>
    <t>00706</t>
  </si>
  <si>
    <t>114. lndustri Pengeringan dan Pengolahan Tembakau</t>
  </si>
  <si>
    <t>Korea</t>
  </si>
  <si>
    <t>COUNTRY115</t>
  </si>
  <si>
    <t>PT BRANTAS ABIPRAYA (PERSERO)</t>
  </si>
  <si>
    <t>00707</t>
  </si>
  <si>
    <t>115. Industri Rokok</t>
  </si>
  <si>
    <t>Kuwait</t>
  </si>
  <si>
    <t>COUNTRY116</t>
  </si>
  <si>
    <t>PT BUKIT ASAM (PERSERO) TBK</t>
  </si>
  <si>
    <t>00708</t>
  </si>
  <si>
    <t>116. Industri Bumbu Rokok Serta Kelengkapan Rokok Lainnya</t>
  </si>
  <si>
    <t>Kyrgyzstan</t>
  </si>
  <si>
    <t>COUNTRY117</t>
  </si>
  <si>
    <t>PT CAMBRICS PRIMISSIMA (PERSERO)</t>
  </si>
  <si>
    <t>00709</t>
  </si>
  <si>
    <t>117. Industri Pemintalan, Pertenunan, Pengolahan Akhir Tekstil</t>
  </si>
  <si>
    <t>Lao People'S Democratic Republic</t>
  </si>
  <si>
    <t>COUNTRY118</t>
  </si>
  <si>
    <t>PT DAHANA (PERSERO)</t>
  </si>
  <si>
    <t>00710</t>
  </si>
  <si>
    <t>118. Industri Barang Jadi Tekstil dan Permadani</t>
  </si>
  <si>
    <t>Latvia</t>
  </si>
  <si>
    <t>COUNTRY119</t>
  </si>
  <si>
    <t>PT DANAREKSA (PERSERO)</t>
  </si>
  <si>
    <t>00711</t>
  </si>
  <si>
    <t>119. Industri Perajutan Industri Perajutan</t>
  </si>
  <si>
    <t>Lebanon</t>
  </si>
  <si>
    <t>COUNTRY120</t>
  </si>
  <si>
    <t>PT DIRGANTARA INDONESIA (PERSERO)</t>
  </si>
  <si>
    <t>00712</t>
  </si>
  <si>
    <t>120. Industri Kapuk</t>
  </si>
  <si>
    <t>Lesotho</t>
  </si>
  <si>
    <t>COUNTRY121</t>
  </si>
  <si>
    <t>PT DOK &amp; PERKAPALAN KODJA BAHARI (PERSERO)</t>
  </si>
  <si>
    <t>00714</t>
  </si>
  <si>
    <t>121. Industri Pakaian Jadi dan perlengkapannya, Kecuali Pakaian Jadi Berbulu</t>
  </si>
  <si>
    <t>Liberia</t>
  </si>
  <si>
    <t>COUNTRY122</t>
  </si>
  <si>
    <t>PT DOK DAN PERKAPALAN SURABAYA (PERSERO)</t>
  </si>
  <si>
    <t>00715</t>
  </si>
  <si>
    <t>122. Industri Pakaian Jadi Barang Jadi dari Kulit Berbulu dan Pencelupan Bulu</t>
  </si>
  <si>
    <t>Libyan Arab Jamahiriya</t>
  </si>
  <si>
    <t>COUNTRY123</t>
  </si>
  <si>
    <t>PT ENERGY MANAGEMENT INDONESIA (PERSERO)</t>
  </si>
  <si>
    <t>00716</t>
  </si>
  <si>
    <t>123. Industri Kulit dan Barang dari Kulit (Termasuk Kulit Buatan)</t>
  </si>
  <si>
    <t>Liechtenstein</t>
  </si>
  <si>
    <t>COUNTRY124</t>
  </si>
  <si>
    <t>PT GARAM (PERSERO)</t>
  </si>
  <si>
    <t>00717</t>
  </si>
  <si>
    <t>124. Industri Alas Kaki</t>
  </si>
  <si>
    <t>Lithuania</t>
  </si>
  <si>
    <t>COUNTRY125</t>
  </si>
  <si>
    <t>PT GARUDA INDONESIA (PERSERO) TBK</t>
  </si>
  <si>
    <t>00718</t>
  </si>
  <si>
    <t>125. Industri Penggergajian dan Pengawetan Kayu, Rotan, Bambu, dan Sejenisnya</t>
  </si>
  <si>
    <t>Luxembourg</t>
  </si>
  <si>
    <t>COUNTRY126</t>
  </si>
  <si>
    <t>PT HOTEL INDONESIA NATOUR (PERSERO)</t>
  </si>
  <si>
    <t>00719</t>
  </si>
  <si>
    <t>126. Industri Kayu Lapis, Veneer, dan Sejenisnya</t>
  </si>
  <si>
    <t>Macao</t>
  </si>
  <si>
    <t>COUNTRY127</t>
  </si>
  <si>
    <t>PT INDOFARMA (PERSERO) TBK</t>
  </si>
  <si>
    <t>00722</t>
  </si>
  <si>
    <t>127. Industri Anyam-anyaman, Kerajinan, Ukiran dari Kayu, dan Industri Barang Lain dari Kayu</t>
  </si>
  <si>
    <t>Macedonia, The Former Yugoslav Republic Of</t>
  </si>
  <si>
    <t>COUNTRY128</t>
  </si>
  <si>
    <t>PT INDRA KARYA (PERSERO)</t>
  </si>
  <si>
    <t>00723</t>
  </si>
  <si>
    <t>128. Industri Bubur Kertas (Pulp), Kertas dan Karton / Paper Board</t>
  </si>
  <si>
    <t>Madagascar</t>
  </si>
  <si>
    <t>COUNTRY129</t>
  </si>
  <si>
    <t>PT INDUSTRI GELAS (PERSERO)</t>
  </si>
  <si>
    <t>00724</t>
  </si>
  <si>
    <t>129. Industri Kemasan dan Kotak dari Kertas dan Karton</t>
  </si>
  <si>
    <t>Malawi</t>
  </si>
  <si>
    <t>COUNTRY130</t>
  </si>
  <si>
    <t>PT INDUSTRI KAPAL INDONESIA (PERSERO)</t>
  </si>
  <si>
    <t>00725</t>
  </si>
  <si>
    <t>130. Industri Barang dari Kertas dan Kartan yang Tidak Diklasifikasikan di Tempat Lain</t>
  </si>
  <si>
    <t>Malaysia</t>
  </si>
  <si>
    <t>COUNTRY131</t>
  </si>
  <si>
    <t>PT INDUSTRI KERETA API (PERSERO)</t>
  </si>
  <si>
    <t>00726</t>
  </si>
  <si>
    <t>131. Industri Penerbitan</t>
  </si>
  <si>
    <t>Maldives</t>
  </si>
  <si>
    <t>COUNTRY132</t>
  </si>
  <si>
    <t>PT INDUSTRI TELEKOMUNIKASI INDONESIA (PERSERO)</t>
  </si>
  <si>
    <t>00728</t>
  </si>
  <si>
    <t>132. Indstr Prctkan dan Kegiatan yang Berkaitan Dengan Pencetakan Termasuk Reproduksi / Cetak Ulang</t>
  </si>
  <si>
    <t>Mali</t>
  </si>
  <si>
    <t>COUNTRY133</t>
  </si>
  <si>
    <t>PT KAWASAN INDUSTRI MAKASAR (PERSERO)</t>
  </si>
  <si>
    <t>00738</t>
  </si>
  <si>
    <t>133. Reproduksi Media Rekaman, Film, dan Video</t>
  </si>
  <si>
    <t>Malta</t>
  </si>
  <si>
    <t>COUNTRY134</t>
  </si>
  <si>
    <t>PT KAWASAN INDUSTRI MEDAN (PERSERO)</t>
  </si>
  <si>
    <t>00739</t>
  </si>
  <si>
    <t>134. Industri Barang-barang dari Batubara</t>
  </si>
  <si>
    <t>Marshall Islands</t>
  </si>
  <si>
    <t>COUNTRY135</t>
  </si>
  <si>
    <t>PT KAWASAN INDUSTRI WIJAYA KUSUMA (PERSERO)</t>
  </si>
  <si>
    <t>00740</t>
  </si>
  <si>
    <t>135. Indstr Pngilangan Mnyk Bumi, Pnglhn Gas Bumi, dan Indstr Brng2 dri Hsil Pngilangan Mnyak Bumi</t>
  </si>
  <si>
    <t>Martinique</t>
  </si>
  <si>
    <t>COUNTRY136</t>
  </si>
  <si>
    <t>PT KERETA API INDONESIA (PERSERO)</t>
  </si>
  <si>
    <t>00741</t>
  </si>
  <si>
    <t>136. Pengolahan Bahan Bakar Nuklir (Nuclear Fuel)</t>
  </si>
  <si>
    <t>Mauritania</t>
  </si>
  <si>
    <t>COUNTRY137</t>
  </si>
  <si>
    <t>PT KERTAS KRAFT ACEH (PERSERO)</t>
  </si>
  <si>
    <t>00742</t>
  </si>
  <si>
    <t>137. Industri Kimia Dasar, Kecuali Pupuk</t>
  </si>
  <si>
    <t>Mauritius</t>
  </si>
  <si>
    <t>COUNTRY138</t>
  </si>
  <si>
    <t>PT KERTAS LECES (PERSERO)</t>
  </si>
  <si>
    <t>00743</t>
  </si>
  <si>
    <t>138. Industri Pupuk</t>
  </si>
  <si>
    <t>Mayotte</t>
  </si>
  <si>
    <t>COUNTRY139</t>
  </si>
  <si>
    <t>PT KIMIA FARMA (PERSERO) TBK</t>
  </si>
  <si>
    <t>00744</t>
  </si>
  <si>
    <t>139. Industri Plastik dan Karet Buatan</t>
  </si>
  <si>
    <t>COUNTRY140</t>
  </si>
  <si>
    <t>PT KLIRING BERJANGKA INDONESIA (PERSERO)</t>
  </si>
  <si>
    <t>00745</t>
  </si>
  <si>
    <t>140. Industri Bahan Baku Pemberantas Hama dan Pemberantas Hama Termasuk Zat Pengatur Tumbuh</t>
  </si>
  <si>
    <t>Micronesia, Federated States Of</t>
  </si>
  <si>
    <t>COUNTRY141</t>
  </si>
  <si>
    <t>PT KRAKATAU STEEL (PERSERO) TBK</t>
  </si>
  <si>
    <t>00746</t>
  </si>
  <si>
    <t>141. Industri Cat, Pernis dan Lak</t>
  </si>
  <si>
    <t>COUNTRY142</t>
  </si>
  <si>
    <t>PT LEN INDUSTRI (PERSERO)</t>
  </si>
  <si>
    <t>00747</t>
  </si>
  <si>
    <t>142. Industri Farmasi dan Jamu</t>
  </si>
  <si>
    <t>Monaco</t>
  </si>
  <si>
    <t>COUNTRY143</t>
  </si>
  <si>
    <t>PT MERPATI NUSANTARA AIRLINES (PERSERO)</t>
  </si>
  <si>
    <t>00748</t>
  </si>
  <si>
    <t>143. Industri Sabun dan Bahan Pembersih Keperluan Rumah Tangga, Kosmetik dan Sejenisnya</t>
  </si>
  <si>
    <t>Mongolia</t>
  </si>
  <si>
    <t>COUNTRY144</t>
  </si>
  <si>
    <t>KOMISI INDEPENDEN PENGUSUTAN TINDAK KEKERASAN DI ACEH</t>
  </si>
  <si>
    <t>00634</t>
  </si>
  <si>
    <t>144. Industri Minyak Atsiri</t>
  </si>
  <si>
    <t>COUNTRY145</t>
  </si>
  <si>
    <t>KOMISI KEPOLISIAN NASIONAL</t>
  </si>
  <si>
    <t>00637</t>
  </si>
  <si>
    <t>145. Industri Bahan Kimia dan Barang Kimia Lainnya</t>
  </si>
  <si>
    <t>COUNTRY146</t>
  </si>
  <si>
    <t>KOMISI NASIONAL HAK ASASI MANUSIA (KOMNAS HAM)</t>
  </si>
  <si>
    <t>00638</t>
  </si>
  <si>
    <t>146. Industri Serat Buatan</t>
  </si>
  <si>
    <t>COUNTRY147</t>
  </si>
  <si>
    <t>KOMISI PEMBERANTASAN KORUPSI (KPK)</t>
  </si>
  <si>
    <t>00639</t>
  </si>
  <si>
    <t>147. Industri Pengasapan Karet</t>
  </si>
  <si>
    <t>Myanmar</t>
  </si>
  <si>
    <t>COUNTRY148</t>
  </si>
  <si>
    <t>148. Industri Remilling Karet</t>
  </si>
  <si>
    <t>Namibia</t>
  </si>
  <si>
    <t>COUNTRY149</t>
  </si>
  <si>
    <t>KOMISI PENYIARAN INDONESIA (KPI)</t>
  </si>
  <si>
    <t>00645</t>
  </si>
  <si>
    <t>149. Industri Karet Remah (Crumb Rubber)</t>
  </si>
  <si>
    <t>Nauru</t>
  </si>
  <si>
    <t>COUNTRY150</t>
  </si>
  <si>
    <t>KOMISI PERLINDUNGAN ANAK INDONESIA (KPAI)</t>
  </si>
  <si>
    <t>00646</t>
  </si>
  <si>
    <t>150. Industri Barang-barang lain dari Karet</t>
  </si>
  <si>
    <t>Nepal</t>
  </si>
  <si>
    <t>COUNTRY151</t>
  </si>
  <si>
    <t>KOMNAS PEREMPUAN</t>
  </si>
  <si>
    <t>00650</t>
  </si>
  <si>
    <t>151. Industri Barang dari Plastik</t>
  </si>
  <si>
    <t>Netherlands</t>
  </si>
  <si>
    <t>COUNTRY152</t>
  </si>
  <si>
    <t>LEMBAGA ADMINISTRASI NEGARA</t>
  </si>
  <si>
    <t>00652</t>
  </si>
  <si>
    <t>152. Industri Gelas dan Barang dari Gelas</t>
  </si>
  <si>
    <t>Netherlands Antilles</t>
  </si>
  <si>
    <t>COUNTRY153</t>
  </si>
  <si>
    <t>LEMBAGA KEBIJAKAN PENGADAAN BARANG/ JASA PEMERINTAH (LKPP)</t>
  </si>
  <si>
    <t>00655</t>
  </si>
  <si>
    <t>153. Industri Barang-barang dari Porselin</t>
  </si>
  <si>
    <t>New Caledonia</t>
  </si>
  <si>
    <t>COUNTRY154</t>
  </si>
  <si>
    <t>LEMBAGA PENJAMIN SIMPANAN (LPS)</t>
  </si>
  <si>
    <t>00657</t>
  </si>
  <si>
    <t>154. Industri Pengolahan Tanah Liat / Keramik</t>
  </si>
  <si>
    <t>New Zealand</t>
  </si>
  <si>
    <t>COUNTRY155</t>
  </si>
  <si>
    <t>OMBUDSMAN REPUBLIK INDONESIA (ORI)</t>
  </si>
  <si>
    <t>00662</t>
  </si>
  <si>
    <t>155. Industri Semen, Kapur dan Gips, Serta Barang-barang dari Semen, dan Kapur</t>
  </si>
  <si>
    <t>Nicaragua</t>
  </si>
  <si>
    <t>COUNTRY156</t>
  </si>
  <si>
    <t>PERUM JASA TIRTA I</t>
  </si>
  <si>
    <t>00667</t>
  </si>
  <si>
    <t>156. Industri Barang-barang dari Batu</t>
  </si>
  <si>
    <t>Niger</t>
  </si>
  <si>
    <t>COUNTRY157</t>
  </si>
  <si>
    <t>PERUM JASA TIRTA II</t>
  </si>
  <si>
    <t>00668</t>
  </si>
  <si>
    <t>157. Industri Barang-barang dari Asbes</t>
  </si>
  <si>
    <t>Nigeria</t>
  </si>
  <si>
    <t>COUNTRY158</t>
  </si>
  <si>
    <t>PERUM PENGANGKUTAN PENUMPANG DJAKARTA</t>
  </si>
  <si>
    <t>00671</t>
  </si>
  <si>
    <t>158. Industri Barang-barang Galian Bukan Logam Lainnya</t>
  </si>
  <si>
    <t>Niue</t>
  </si>
  <si>
    <t>COUNTRY159</t>
  </si>
  <si>
    <t>PERUM PRASARANA PERIKANAN SAMUDERA</t>
  </si>
  <si>
    <t>00675</t>
  </si>
  <si>
    <t>159. Industri Logam Dasar Besi dan Baja</t>
  </si>
  <si>
    <t>Norfolk Island</t>
  </si>
  <si>
    <t>COUNTRY160</t>
  </si>
  <si>
    <t>PERUM PRODUKSI FILM NEGARA</t>
  </si>
  <si>
    <t>00676</t>
  </si>
  <si>
    <t>160. Industri Logam Dasar Bukan Besi</t>
  </si>
  <si>
    <t>Northern Mariana Islands</t>
  </si>
  <si>
    <t>COUNTRY161</t>
  </si>
  <si>
    <t>PERUSAHAAN DAERAH AIR MINUM</t>
  </si>
  <si>
    <t>00677</t>
  </si>
  <si>
    <t>161. Industri Pengecoran Besi dan Baja</t>
  </si>
  <si>
    <t>Norway</t>
  </si>
  <si>
    <t>COUNTRY162</t>
  </si>
  <si>
    <t>PT AMARTA KARYA(PERSERO)</t>
  </si>
  <si>
    <t>00679</t>
  </si>
  <si>
    <t>162. Industri pengecoran Logam Bukan Besi dan Baja</t>
  </si>
  <si>
    <t>Oman</t>
  </si>
  <si>
    <t>COUNTRY163</t>
  </si>
  <si>
    <t>PT ANEKA TAMBANG (PERSERO) TBK</t>
  </si>
  <si>
    <t>00680</t>
  </si>
  <si>
    <t>163. Industri Barang-barang Logam Siap Pasang Untuk Bangunan, Pembuatan Tangki, dan Generator Uap</t>
  </si>
  <si>
    <t>Pakistan</t>
  </si>
  <si>
    <t>COUNTRY164</t>
  </si>
  <si>
    <t>PT ANGKASA PURA I (PERSERO)</t>
  </si>
  <si>
    <t>00681</t>
  </si>
  <si>
    <t>164. Industri Alat-alat Pertanian, Pertukangan, Pemotong, dan Peralatan lainnya dari Logam</t>
  </si>
  <si>
    <t>Palau</t>
  </si>
  <si>
    <t>COUNTRY165</t>
  </si>
  <si>
    <t>PT ANGKASA PURA II (PERSERO)</t>
  </si>
  <si>
    <t>00682</t>
  </si>
  <si>
    <t>165. Industri Barang Logam yang Tidak Diklasifikasikan di Tempat Lain</t>
  </si>
  <si>
    <t>Palestinian Territory, Occupied</t>
  </si>
  <si>
    <t>COUNTRY166</t>
  </si>
  <si>
    <t>PT ASABRI (PERSERO)</t>
  </si>
  <si>
    <t>00683</t>
  </si>
  <si>
    <t>166. Industri Mesin-mesin Umum</t>
  </si>
  <si>
    <t>Panama</t>
  </si>
  <si>
    <t>COUNTRY167</t>
  </si>
  <si>
    <t>PT ASDP INDONESIA FERRY (PERSERO)</t>
  </si>
  <si>
    <t>00684</t>
  </si>
  <si>
    <t>167. Industri Mesin Pertanian dan Kehutanan, Serta Jasa Penunjang Pemeliharaan dan Perbaikannya</t>
  </si>
  <si>
    <t>Papua New Guinea</t>
  </si>
  <si>
    <t>COUNTRY168</t>
  </si>
  <si>
    <t>KEMENTERIAN KEBUDAYAAN DAN PARIWISATA</t>
  </si>
  <si>
    <t>00604</t>
  </si>
  <si>
    <t>168. Industri Mesin-mesin Untuk Pertambangan, Penggalian dan Konstruksi</t>
  </si>
  <si>
    <t>Paraguay</t>
  </si>
  <si>
    <t>COUNTRY169</t>
  </si>
  <si>
    <t>KEMENTERIAN KOORDINATOR BIDANG KESEJAHTERAAN RAKYAT</t>
  </si>
  <si>
    <t>00610</t>
  </si>
  <si>
    <t>169. lndustri Mesin Untuk Pengolahan Makanan, Minuman dan Tembakau</t>
  </si>
  <si>
    <t>Peru</t>
  </si>
  <si>
    <t>COUNTRY170</t>
  </si>
  <si>
    <t>KEMENTERIAN KOORDINATOR BIDANG PEREKONOMIAN</t>
  </si>
  <si>
    <t>00611</t>
  </si>
  <si>
    <t>170. Industri Mesin-mesin Tekstil, Produk Tekstil, dan Barang-barang dari Kulit</t>
  </si>
  <si>
    <t>Philippines</t>
  </si>
  <si>
    <t>COUNTRY171</t>
  </si>
  <si>
    <t>KEMENTERIAN NEGARA KOPERASI DAN USAHA KECIL MENENGAH</t>
  </si>
  <si>
    <t>00614</t>
  </si>
  <si>
    <t>171. Industri Mesin-mesin Khusus Lainnya</t>
  </si>
  <si>
    <t>Pitcairn</t>
  </si>
  <si>
    <t>COUNTRY172</t>
  </si>
  <si>
    <t>KEMENTERIAN NEGARA PEMBANGUNAN DAERAH TERTINGGAL</t>
  </si>
  <si>
    <t>00616</t>
  </si>
  <si>
    <t>172. Industri Peralatan Rumah Tangga yang Tidak Diklasifikasikan di Tempat Lain</t>
  </si>
  <si>
    <t>Poland</t>
  </si>
  <si>
    <t>COUNTRY173</t>
  </si>
  <si>
    <t>KEMENTERIAN NEGARA PEMBERDAYAAN PEREMPUAN</t>
  </si>
  <si>
    <t>00617</t>
  </si>
  <si>
    <t>173. Industri Mesin dan Peralatan Kantor, Akuntansi, dan Pengolahan Data</t>
  </si>
  <si>
    <t>Portugal</t>
  </si>
  <si>
    <t>COUNTRY174</t>
  </si>
  <si>
    <t>KEMENTERIAN NEGARA PERENCANAAN PEMBANGUNAN NASIONAL / BAPP</t>
  </si>
  <si>
    <t>00619</t>
  </si>
  <si>
    <t>174. Industri Motor Listrik, Generator, dan Transformator</t>
  </si>
  <si>
    <t>Puerto Rico</t>
  </si>
  <si>
    <t>COUNTRY175</t>
  </si>
  <si>
    <t>175. Industri Peralatan Pengontrol dan Pendistribusian Listrik</t>
  </si>
  <si>
    <t>Qatar</t>
  </si>
  <si>
    <t>COUNTRY176</t>
  </si>
  <si>
    <t>BADAN PERTIMBANGAN JABATAN NASIONAL (BAPERJANAS)</t>
  </si>
  <si>
    <t>00540</t>
  </si>
  <si>
    <t>176. Industri Kabel Listrik dan Telepon</t>
  </si>
  <si>
    <t>Reunion</t>
  </si>
  <si>
    <t>COUNTRY177</t>
  </si>
  <si>
    <t>BADAN PERTIMBANGAN KEPEGAWAIAN (BAPEK)</t>
  </si>
  <si>
    <t>00541</t>
  </si>
  <si>
    <t>177. Industri Akumulator Listrik dan Batu Baterai</t>
  </si>
  <si>
    <t>Romania</t>
  </si>
  <si>
    <t>COUNTRY178</t>
  </si>
  <si>
    <t>BANK INDONESIA</t>
  </si>
  <si>
    <t>00547</t>
  </si>
  <si>
    <t>178. Industri Bola Lampu Pijar dan Lampu Penerangan</t>
  </si>
  <si>
    <t>Russian Federation</t>
  </si>
  <si>
    <t>COUNTRY179</t>
  </si>
  <si>
    <t>179. Industri Peralatan Listrik yang Tidak Diklasifikasikan di Tempat lain</t>
  </si>
  <si>
    <t>Rwanda</t>
  </si>
  <si>
    <t>COUNTRY180</t>
  </si>
  <si>
    <t>180. Industri Tabung dan Katup Elektronik Serta Komponen Elektronik lainnya</t>
  </si>
  <si>
    <t>Saint Helena</t>
  </si>
  <si>
    <t>COUNTRY181</t>
  </si>
  <si>
    <t>DEWAN PERTIMBANGAN OTONOMI DAERAH (DPOD)</t>
  </si>
  <si>
    <t>00558</t>
  </si>
  <si>
    <t>181. Industri Alat Transmisi Komunikasi</t>
  </si>
  <si>
    <t>Saint Kitts And Nevis</t>
  </si>
  <si>
    <t>COUNTRY182</t>
  </si>
  <si>
    <t>DEWAN PERTIMBANGAN PRESIDEN (WANTIMPRES)</t>
  </si>
  <si>
    <t>00559</t>
  </si>
  <si>
    <t>182. Industri Radio, Televisi, Alat-alat Rekaman Suara dan Gambar, dan Sejenisnya</t>
  </si>
  <si>
    <t>Saint Lucia</t>
  </si>
  <si>
    <t>COUNTRY183</t>
  </si>
  <si>
    <t>DEWAN TIK NASIONAL (DETIKNAS)</t>
  </si>
  <si>
    <t>00560</t>
  </si>
  <si>
    <t>183. Indstr Prltn Kedktrn n Prlatan u/ Mngkr, Mmrksa, Mnguji, n Bgian Lainnya, Kcuali Alt2 Optk</t>
  </si>
  <si>
    <t>Saint Pierre And Miquelon</t>
  </si>
  <si>
    <t>COUNTRY184</t>
  </si>
  <si>
    <t>DINAS KEBUDAYAAN DAN PARIWISATA</t>
  </si>
  <si>
    <t>00562</t>
  </si>
  <si>
    <t>184. Industri Instrumen Optik dan Peralatan Fotografi</t>
  </si>
  <si>
    <t>Saint Vincent And The Grenadines</t>
  </si>
  <si>
    <t>COUNTRY185</t>
  </si>
  <si>
    <t>DINAS KELAUTAN DAN PERIKANAN</t>
  </si>
  <si>
    <t>00564</t>
  </si>
  <si>
    <t>185. Industri Jam, Lonceng, dan Sejenisnya</t>
  </si>
  <si>
    <t>Samoa</t>
  </si>
  <si>
    <t>COUNTRY186</t>
  </si>
  <si>
    <t>DINAS KEPENDUDUKAN DAN CATATAN SIPIL</t>
  </si>
  <si>
    <t>00565</t>
  </si>
  <si>
    <t>186. Industri Kendaraan Bermotor Roda Empat Atau Lebih</t>
  </si>
  <si>
    <t>San Marino</t>
  </si>
  <si>
    <t>COUNTRY187</t>
  </si>
  <si>
    <t>DINAS KESEHATAN DAERAH</t>
  </si>
  <si>
    <t>00566</t>
  </si>
  <si>
    <t>187. Industri Karoseri Kendaraan Bermotor Roda Empat Atau Lebih</t>
  </si>
  <si>
    <t>Sao Tome And Principe</t>
  </si>
  <si>
    <t>COUNTRY188</t>
  </si>
  <si>
    <t>DINAS PERHUBUNGAN,KOMUNIKASI DAN INFORMATIKA</t>
  </si>
  <si>
    <t>00570</t>
  </si>
  <si>
    <t>188. Industri Perlengkapan dan Komponen Kendaraan Bermotor Roda Empat Atau Lebih</t>
  </si>
  <si>
    <t>Saudi Arabia</t>
  </si>
  <si>
    <t>COUNTRY189</t>
  </si>
  <si>
    <t>DINAS PERKEBUNAN</t>
  </si>
  <si>
    <t>00572</t>
  </si>
  <si>
    <t>189. Industri Pembuatan dan Perbaikan Kapal dan Perahu</t>
  </si>
  <si>
    <t>Senegal</t>
  </si>
  <si>
    <t>COUNTRY190</t>
  </si>
  <si>
    <t>DINAS SOSIAL DAERAH</t>
  </si>
  <si>
    <t>00576</t>
  </si>
  <si>
    <t>190. Industri Kereta Api, Bagian-bagian dan Perlengkapannya, Serta Perbaikan Kereta Api</t>
  </si>
  <si>
    <t>Serbia And Montenegro</t>
  </si>
  <si>
    <t>COUNTRY191</t>
  </si>
  <si>
    <t>DIREKTORAT JENDERAL LISTRIK</t>
  </si>
  <si>
    <t>00582</t>
  </si>
  <si>
    <t>191. Industri Pesawat Terbang dan Perlengkapannya Serta Perbaikan Pesawat Terbang</t>
  </si>
  <si>
    <t>Seychelles</t>
  </si>
  <si>
    <t>COUNTRY192</t>
  </si>
  <si>
    <t>DITJEN GEOLOGI DAN SUMBER DAYA MINERAL</t>
  </si>
  <si>
    <t>00585</t>
  </si>
  <si>
    <t>192. Industri Kendaraan Bermotor Roda Dua dan Tiga Serta Komponen dan Perlengkapannya</t>
  </si>
  <si>
    <t>Sierra Leone</t>
  </si>
  <si>
    <t>COUNTRY193</t>
  </si>
  <si>
    <t>KANTOR  PENANAMAN MODAL DAERAH</t>
  </si>
  <si>
    <t>00592</t>
  </si>
  <si>
    <t>193. Industri Alat Angkut yang Tidak Diklasifikasikan di Tempat Lain</t>
  </si>
  <si>
    <t>Singapore</t>
  </si>
  <si>
    <t>COUNTRY194</t>
  </si>
  <si>
    <t>KECAMATAN</t>
  </si>
  <si>
    <t>00594</t>
  </si>
  <si>
    <t>194. Industri Furnitur</t>
  </si>
  <si>
    <t>Slovakia</t>
  </si>
  <si>
    <t>COUNTRY195</t>
  </si>
  <si>
    <t>KELURAHAN</t>
  </si>
  <si>
    <t>00598</t>
  </si>
  <si>
    <t>195. Industri Pengolahan Lainnya</t>
  </si>
  <si>
    <t>Slovenia</t>
  </si>
  <si>
    <t>COUNTRY196</t>
  </si>
  <si>
    <t>KEMENKO POLHUKAM</t>
  </si>
  <si>
    <t>00599</t>
  </si>
  <si>
    <t>196. Daur Ulang Barang-barang Logam</t>
  </si>
  <si>
    <t>Solomon Islands</t>
  </si>
  <si>
    <t>COUNTRY197</t>
  </si>
  <si>
    <t>KEMENTERIAN ENERGI DAN SUMBERDAYA MINERAL</t>
  </si>
  <si>
    <t>00602</t>
  </si>
  <si>
    <t>197. Daur Ulang Barang-barang Bukan logam</t>
  </si>
  <si>
    <t>Somalia</t>
  </si>
  <si>
    <t>COUNTRY198</t>
  </si>
  <si>
    <t>UNIT KERJA PRESIDEN UNTUK PENGAWASAN DAN PENGENDALIAN PEMBANGUNAN (UKP4)</t>
  </si>
  <si>
    <t>00823</t>
  </si>
  <si>
    <t>198. Ketenagalistrikan Pedesaan</t>
  </si>
  <si>
    <t>South Africa</t>
  </si>
  <si>
    <t>COUNTRY199</t>
  </si>
  <si>
    <t>BADAN  KETAHANAN PANGAN DAN  PELAKSANA PENYULUHAN PERTANIAN</t>
  </si>
  <si>
    <t>00502</t>
  </si>
  <si>
    <t>199. Ketenagalistrikan Lainnya</t>
  </si>
  <si>
    <t>South Georgia And The South Sandwich Islands</t>
  </si>
  <si>
    <t>COUNTRY200</t>
  </si>
  <si>
    <t>BADAN ARBITRASE NASIONAL INDONESIA (BANI)</t>
  </si>
  <si>
    <t>00503</t>
  </si>
  <si>
    <t>200. Gas</t>
  </si>
  <si>
    <t>Spain</t>
  </si>
  <si>
    <t>COUNTRY201</t>
  </si>
  <si>
    <t>BADAN ARBITRASE PASAR MODAL INDONESIA (BAPMI)</t>
  </si>
  <si>
    <t>00504</t>
  </si>
  <si>
    <t>201. Uap dan Air Panas</t>
  </si>
  <si>
    <t>Sri Lanka</t>
  </si>
  <si>
    <t>COUNTRY202</t>
  </si>
  <si>
    <t>BADAN PEMERIKSA KEUANGAN</t>
  </si>
  <si>
    <t>00522</t>
  </si>
  <si>
    <t>202. Pengadaan dan Penyaluran Air Bersih</t>
  </si>
  <si>
    <t>Sudan</t>
  </si>
  <si>
    <t>COUNTRY203</t>
  </si>
  <si>
    <t>BADAN PENGAWAS KEUANGAN DAN PEMBANGUNAN (BPKP)</t>
  </si>
  <si>
    <t>00527</t>
  </si>
  <si>
    <t>203. Penyiapan Tanah Pemukiman Transmigrasi (PTPT)</t>
  </si>
  <si>
    <t>Suriname</t>
  </si>
  <si>
    <t>COUNTRY204</t>
  </si>
  <si>
    <t>204. Pencetakan Lahan Sawah</t>
  </si>
  <si>
    <t>Svalbard And Jan Mayen</t>
  </si>
  <si>
    <t>COUNTRY205</t>
  </si>
  <si>
    <t>BADAN PENGEMBANGAN EKSPOR NASIONAL</t>
  </si>
  <si>
    <t>00533</t>
  </si>
  <si>
    <t>205. Penyiapan Lahan Lainnya</t>
  </si>
  <si>
    <t>Swaziland</t>
  </si>
  <si>
    <t>COUNTRY206</t>
  </si>
  <si>
    <t>BADAN PENGKAJIAN DAN PENERAPAN</t>
  </si>
  <si>
    <t>00534</t>
  </si>
  <si>
    <t>206. Konstruksi Gedung dan Bangunan Sipil</t>
  </si>
  <si>
    <t>Sweden</t>
  </si>
  <si>
    <t>COUNTRY207</t>
  </si>
  <si>
    <t>BADAN PERENCANAAN PEMBANGUNAN DAERAH</t>
  </si>
  <si>
    <t>00536</t>
  </si>
  <si>
    <t>207. Konstruksi Perumahan Sederhana - Bank Tabungan Negara</t>
  </si>
  <si>
    <t>Switzerland</t>
  </si>
  <si>
    <t>COUNTRY208</t>
  </si>
  <si>
    <t>BADAN PERENCANAAN PEMBANGUNAN NASIONAL</t>
  </si>
  <si>
    <t>00537</t>
  </si>
  <si>
    <t>208. Konstruksi Perumahan Sederhana - Perumnas</t>
  </si>
  <si>
    <t>Syrian Arab Republic</t>
  </si>
  <si>
    <t>COUNTRY209</t>
  </si>
  <si>
    <t>BADAN PERTAHANAN NASIONAL</t>
  </si>
  <si>
    <t>00538</t>
  </si>
  <si>
    <t>209. Konstruksi Perumahan Sederhana - Lainnya Tipe s.d. 21</t>
  </si>
  <si>
    <t>Taiwan, Province Of China</t>
  </si>
  <si>
    <t>COUNTRY210</t>
  </si>
  <si>
    <t>PT PERKEBUNAN NUSANTARA III (PERSERO)</t>
  </si>
  <si>
    <t>00764</t>
  </si>
  <si>
    <t>210. Konstruksi Perumahan Sederhana - Lainnya Tipe 22 s.d. 70</t>
  </si>
  <si>
    <t>Tajikistan</t>
  </si>
  <si>
    <t>COUNTRY211</t>
  </si>
  <si>
    <t>211. Konstruksi Perumahan Menengah, Besar, Mewah (Tipe Diatas 70)</t>
  </si>
  <si>
    <t>Tanzania, United Republic Of</t>
  </si>
  <si>
    <t>COUNTRY212</t>
  </si>
  <si>
    <t>PT PERTANI (PERSERO)</t>
  </si>
  <si>
    <t>00778</t>
  </si>
  <si>
    <t>212. Konstruksi Gedung Perkantoran</t>
  </si>
  <si>
    <t>Thailand</t>
  </si>
  <si>
    <t>COUNTRY213</t>
  </si>
  <si>
    <t>PT PERUSAHAAN LISTRIK NEGARA (PERSERO)</t>
  </si>
  <si>
    <t>00780</t>
  </si>
  <si>
    <t>213. Konstruksi Gedung Industri</t>
  </si>
  <si>
    <t>Timor-Leste</t>
  </si>
  <si>
    <t>COUNTRY214</t>
  </si>
  <si>
    <t>PT PINDAD (PERSERO)</t>
  </si>
  <si>
    <t>00783</t>
  </si>
  <si>
    <t>214. Konstruksi Gedung Perbelanjaan Pasar Inpres</t>
  </si>
  <si>
    <t>Togo</t>
  </si>
  <si>
    <t>COUNTRY215</t>
  </si>
  <si>
    <t>PT WIJAYA KARYA (PERSERO) TBK</t>
  </si>
  <si>
    <t>00805</t>
  </si>
  <si>
    <t>215. Konstruksi Gedung Perbelanjaan Lainnya</t>
  </si>
  <si>
    <t>Tokelau</t>
  </si>
  <si>
    <t>COUNTRY216</t>
  </si>
  <si>
    <t>RUMAH SAKIT UMUM DAERAH</t>
  </si>
  <si>
    <t>00808</t>
  </si>
  <si>
    <t>216. Konstruksi Gedung Lainnya</t>
  </si>
  <si>
    <t>Tonga</t>
  </si>
  <si>
    <t>COUNTRY217</t>
  </si>
  <si>
    <t>SATUAN POLISI PAMONG PRAJA</t>
  </si>
  <si>
    <t>00809</t>
  </si>
  <si>
    <t>217. Bangunan Jalan Raya</t>
  </si>
  <si>
    <t>Trinidad And Tobago</t>
  </si>
  <si>
    <t>COUNTRY218</t>
  </si>
  <si>
    <t>PT HUTAMA KARYA (PERSERO)</t>
  </si>
  <si>
    <t>00720</t>
  </si>
  <si>
    <t>218. Bangunan Jalan Tol</t>
  </si>
  <si>
    <t>Tunisia</t>
  </si>
  <si>
    <t>COUNTRY219</t>
  </si>
  <si>
    <t>PT INDAH KARYA (PERSERO)</t>
  </si>
  <si>
    <t>00721</t>
  </si>
  <si>
    <t>219. Bangunan Jalan Jembatan dan Landasan</t>
  </si>
  <si>
    <t>Turkey</t>
  </si>
  <si>
    <t>COUNTRY220</t>
  </si>
  <si>
    <t>PT INDUSTRI SANDANG NUSANTARA (PERSERO)</t>
  </si>
  <si>
    <t>00727</t>
  </si>
  <si>
    <t>220. Bangunan Jalan dan Jembatan Kereta Api</t>
  </si>
  <si>
    <t>Turkmenistan</t>
  </si>
  <si>
    <t>COUNTRY221</t>
  </si>
  <si>
    <t>221. Bangunan Pengairan (Irigasi)</t>
  </si>
  <si>
    <t>Turks And Caicos Islands</t>
  </si>
  <si>
    <t>COUNTRY222</t>
  </si>
  <si>
    <t>222. Bangunan Dermaga (Pelabuhan)</t>
  </si>
  <si>
    <t>Tuvalu</t>
  </si>
  <si>
    <t>COUNTRY223</t>
  </si>
  <si>
    <t>223. Bangunan Sipil Lainnya</t>
  </si>
  <si>
    <t>Uganda</t>
  </si>
  <si>
    <t>COUNTRY224</t>
  </si>
  <si>
    <t>224. Konstruksi Bangunan Listrik Pedesaan</t>
  </si>
  <si>
    <t>Ukraine</t>
  </si>
  <si>
    <t>COUNTRY225</t>
  </si>
  <si>
    <t>225. Konstruksi Bangunan Elektrikal dan Komunikasi Lainnya</t>
  </si>
  <si>
    <t>United Arab Emirates</t>
  </si>
  <si>
    <t>COUNTRY226</t>
  </si>
  <si>
    <t>PT ISTAKA KARYA(PERSERO)</t>
  </si>
  <si>
    <t>00734</t>
  </si>
  <si>
    <t>226. Konstruksi Khusus</t>
  </si>
  <si>
    <t>United Kingdom</t>
  </si>
  <si>
    <t>COUNTRY227</t>
  </si>
  <si>
    <t>227. Instalasi Gedung</t>
  </si>
  <si>
    <t>United States</t>
  </si>
  <si>
    <t>COUNTRY228</t>
  </si>
  <si>
    <t>PT JASA MARGA (PERSERO) TBK</t>
  </si>
  <si>
    <t>00736</t>
  </si>
  <si>
    <t>228. Instalasi Bangunan Sipil</t>
  </si>
  <si>
    <t>United States Minor Outlying Islands</t>
  </si>
  <si>
    <t>COUNTRY229</t>
  </si>
  <si>
    <t>PT KAWASAN BERIKAT NUSANTARA (PERSERO)</t>
  </si>
  <si>
    <t>00737</t>
  </si>
  <si>
    <t>229. Penyelesaian Konstruksi Gedung</t>
  </si>
  <si>
    <t>Uruguay</t>
  </si>
  <si>
    <t>COUNTRY230</t>
  </si>
  <si>
    <t>KEMENTERIAN PERTANIAN</t>
  </si>
  <si>
    <t>00628</t>
  </si>
  <si>
    <t>230. Penghancur Bangunan Dengan Operatornya</t>
  </si>
  <si>
    <t>Uzbekistan</t>
  </si>
  <si>
    <t>COUNTRY231</t>
  </si>
  <si>
    <t>231. Penjualan Mobil</t>
  </si>
  <si>
    <t>Vanuatu</t>
  </si>
  <si>
    <t>COUNTRY232</t>
  </si>
  <si>
    <t>KOMISI KEJAKSAAN REPUBLIK INDONESIA</t>
  </si>
  <si>
    <t>00636</t>
  </si>
  <si>
    <t>232. Penjualan Suku Cadang dan Aksesoris Mobil</t>
  </si>
  <si>
    <t>Venezuela</t>
  </si>
  <si>
    <t>COUNTRY233</t>
  </si>
  <si>
    <t>233. Penjualan Sepeda Motor</t>
  </si>
  <si>
    <t>Viet Nam</t>
  </si>
  <si>
    <t>COUNTRY234</t>
  </si>
  <si>
    <t>KOMISI YUDISIAL (KY)</t>
  </si>
  <si>
    <t>00647</t>
  </si>
  <si>
    <t>234. Penjualan Suku Cadang dan Aksesoris Sepeda Motor</t>
  </si>
  <si>
    <t>Virgin Islands, British</t>
  </si>
  <si>
    <t>COUNTRY235</t>
  </si>
  <si>
    <t>KOMITE NASIONAL KESELAMATAN TRANSPORTASI (KNKT)</t>
  </si>
  <si>
    <t>00648</t>
  </si>
  <si>
    <t>235. Perdagangan Eceran Bahan Bakar Kendaraan</t>
  </si>
  <si>
    <t>Virgin Islands, U.S.</t>
  </si>
  <si>
    <t>COUNTRY236</t>
  </si>
  <si>
    <t>LEMBAGA PEMBIAYAAN EKSPOR INDONESIA (LPEI)</t>
  </si>
  <si>
    <t>00656</t>
  </si>
  <si>
    <t>236. Perdagangan Besar Berdasarkan Balas Jasa (Fee) Atau Kontrak</t>
  </si>
  <si>
    <t>Wallis And Futuna</t>
  </si>
  <si>
    <t>COUNTRY237</t>
  </si>
  <si>
    <t>LEMBAGA SENSOR FILM (LSF)</t>
  </si>
  <si>
    <t>00658</t>
  </si>
  <si>
    <t>237. Perdagangan Jagung</t>
  </si>
  <si>
    <t>Western Sahara</t>
  </si>
  <si>
    <t>COUNTRY238</t>
  </si>
  <si>
    <t>MAHKAMAH KONSTITUSI RI</t>
  </si>
  <si>
    <t>00660</t>
  </si>
  <si>
    <t>238. Perdagangan Tembakau</t>
  </si>
  <si>
    <t>Yemen</t>
  </si>
  <si>
    <t>COUNTRY239</t>
  </si>
  <si>
    <t>PERUM DAMRI</t>
  </si>
  <si>
    <t>00665</t>
  </si>
  <si>
    <t>239. Perdagangan Karet</t>
  </si>
  <si>
    <t>Zambia</t>
  </si>
  <si>
    <t>COUNTRY240</t>
  </si>
  <si>
    <t>PERUM JAMKRINDO</t>
  </si>
  <si>
    <t>00666</t>
  </si>
  <si>
    <t>240. Perdagangan Cengkeh</t>
  </si>
  <si>
    <t>Zimbabwe</t>
  </si>
  <si>
    <t>COUNTRY241</t>
  </si>
  <si>
    <t>PERUM PEMBANGUNAN PERUMAHAN NASIONAL</t>
  </si>
  <si>
    <t>00670</t>
  </si>
  <si>
    <t>241. Perdagangan Lada</t>
  </si>
  <si>
    <t>PERUM PERCETAKAN NEGARA INDONESIA</t>
  </si>
  <si>
    <t>00672</t>
  </si>
  <si>
    <t>242. Perdagangan Kelapa dan Kelapa Sawit</t>
  </si>
  <si>
    <t>PERUM PERCETAKAN UANG REPUBLIK INDONESIA</t>
  </si>
  <si>
    <t>00673</t>
  </si>
  <si>
    <t>243. Perdagangan Kapas</t>
  </si>
  <si>
    <t>PT ADHI KARYA (PERSERO) TBK</t>
  </si>
  <si>
    <t>00678</t>
  </si>
  <si>
    <t>244. Perdagangan Besar Dalam Negeri Hasil Pertanian Lainnya</t>
  </si>
  <si>
    <t>KEMENTERIAN AGAMA</t>
  </si>
  <si>
    <t>00600</t>
  </si>
  <si>
    <t>245. Perdagangan Besar Dalam Negeri Binatang Hidup</t>
  </si>
  <si>
    <t>BADAN LINGKUNGAN HIDUP</t>
  </si>
  <si>
    <t>00513</t>
  </si>
  <si>
    <t>246. Perdagangan Besar Dalam Negeri Hasil Perikanan</t>
  </si>
  <si>
    <t>KEMENTERIAN KEHUTANAN</t>
  </si>
  <si>
    <t>00605</t>
  </si>
  <si>
    <t>247. Perdagangan Kayu</t>
  </si>
  <si>
    <t>KEMENTERIAN KELAUTAN DAN PERIKANAN</t>
  </si>
  <si>
    <t>00606</t>
  </si>
  <si>
    <t>248. Perdagangan Besar Dalam Negeri Hasil Kehutanan dan Perburuan Lainnya</t>
  </si>
  <si>
    <t>KEMENTERIAN KESEHATAN</t>
  </si>
  <si>
    <t>00607</t>
  </si>
  <si>
    <t>249. Perdagangan Dalam Negeri Beras</t>
  </si>
  <si>
    <t>KEMENTERIAN KEUANGAN</t>
  </si>
  <si>
    <t>00608</t>
  </si>
  <si>
    <t>250. Perdagangan Dalam Negeri Gula</t>
  </si>
  <si>
    <t>KEMENTERIAN KOMUNIKASI DAN INFORMATIKA</t>
  </si>
  <si>
    <t>00609</t>
  </si>
  <si>
    <t>251. Perdagangan Dalam Negeri Kopi</t>
  </si>
  <si>
    <t>KEMENTERIAN LUAR NEGERI</t>
  </si>
  <si>
    <t>00612</t>
  </si>
  <si>
    <t>252. Perdagangan Dalam Negeri Teh</t>
  </si>
  <si>
    <t>KEMENTERIAN NEGARA BUMN</t>
  </si>
  <si>
    <t>00613</t>
  </si>
  <si>
    <t>253. Perdagangan Dalam Negeri Garam</t>
  </si>
  <si>
    <t>254. Perdagangan Dalam Negeri Minyak Kelapa Sawit</t>
  </si>
  <si>
    <t>KEMENTERIAN NEGARA PENDAYAGUNAAN APARATUR NEGARA</t>
  </si>
  <si>
    <t>00618</t>
  </si>
  <si>
    <t>255. Perdagangan Dalam Negeri Kopra</t>
  </si>
  <si>
    <t>256. Perdagangan Dalam Negeri Rokok</t>
  </si>
  <si>
    <t>BUPATI/KABUPATEN</t>
  </si>
  <si>
    <t>00550</t>
  </si>
  <si>
    <t>257. Perdagangan Dalam Negeri Makanan, Minuman dan Tembakau Lainnya</t>
  </si>
  <si>
    <t>258. Perdagangan Besar Tekstil, Pakaian Jadi, dan Kulit</t>
  </si>
  <si>
    <t>DINAS  PENDAPATAN DAERAH</t>
  </si>
  <si>
    <t>00561</t>
  </si>
  <si>
    <t>259. Perdagangan Besar Barang-barang Keperluan Rumah Tangga lainnya</t>
  </si>
  <si>
    <t>DINAS KEHUTANAN</t>
  </si>
  <si>
    <t>00563</t>
  </si>
  <si>
    <t>260. Perdagangan Besar Bahan Bakar Gas, Cair, dan Padat, Serta Produk Sejenis</t>
  </si>
  <si>
    <t>DINAS PEKERJAAN UMUM</t>
  </si>
  <si>
    <t>00568</t>
  </si>
  <si>
    <t>261. Perdagangan Besar Logam dan Bijih Logam</t>
  </si>
  <si>
    <t>DINAS PERTAMBANGAN DAN ENERGI</t>
  </si>
  <si>
    <t>00573</t>
  </si>
  <si>
    <t>262. Perdagangan Dalam Negeri Semen</t>
  </si>
  <si>
    <t>263. Perdagangan Dalam Negeri Besi Beton</t>
  </si>
  <si>
    <t>DIREKTORAT JENDERAL BEA DAN CUKAI</t>
  </si>
  <si>
    <t>00579</t>
  </si>
  <si>
    <t>264. Perdagangan Dalam Negeri Bahan-bahan Konstruksi Lainnya</t>
  </si>
  <si>
    <t>DIREKTORAT JENDERAL IMIGRASI</t>
  </si>
  <si>
    <t>00581</t>
  </si>
  <si>
    <t>265. Perdagangan Dalam Negeri Pupuk dan Obat Hama</t>
  </si>
  <si>
    <t>DIREKTORAT JENDERAL PAJAK</t>
  </si>
  <si>
    <t>00583</t>
  </si>
  <si>
    <t>266. Perdagangan Dalam Negeri Barang Antara Lainnya</t>
  </si>
  <si>
    <t>DITJEN PERMASYARAKATAN</t>
  </si>
  <si>
    <t>00586</t>
  </si>
  <si>
    <t>267. Perdagangan Besar Mesin-mesin, Suku Cadang dan Perlengkapannya</t>
  </si>
  <si>
    <t>DPR</t>
  </si>
  <si>
    <t>00587</t>
  </si>
  <si>
    <t>268. Perdagangan Dalam Negeri Kertas Koran</t>
  </si>
  <si>
    <t>DPRD</t>
  </si>
  <si>
    <t>00588</t>
  </si>
  <si>
    <t>269. Perdagangan Dalam Negeri yang Tidak Diklasifikasikan di Tempat Lain</t>
  </si>
  <si>
    <t>GUBERNUR/PEMPROV</t>
  </si>
  <si>
    <t>00589</t>
  </si>
  <si>
    <t>270. Perdagangan Eceran Berbagai Macam Barang yang Didominasi Makanan, Minuman dan Tembakau</t>
  </si>
  <si>
    <t>KEJAKSAAN NEGERI</t>
  </si>
  <si>
    <t>00595</t>
  </si>
  <si>
    <t>271. Perdgngan Eceran Berbgai Mcam Brang yang Ddominasi Oleh Brang Bkan Mkanan, Mnuman dan Tmbakau</t>
  </si>
  <si>
    <t>KEJAKSAAN TINGGI</t>
  </si>
  <si>
    <t>00596</t>
  </si>
  <si>
    <t>272. Perdagangan Eceran Komoditi Makanan dari Hasil Pertanian</t>
  </si>
  <si>
    <t>KEJAKSAN AGUNG</t>
  </si>
  <si>
    <t>00597</t>
  </si>
  <si>
    <t>273. Perdagangan Eceran Komoditi Makanan, Minuman, Atau Tembakau Hasil Industri Pengolahan</t>
  </si>
  <si>
    <t>KEMENTERIAN DALAM NEGERI (IPDN)</t>
  </si>
  <si>
    <t>00601</t>
  </si>
  <si>
    <t>274. Perdagangan Eceran Bahan Kimia, Farmasi, Kosmetik, dan Alat Laboratorium</t>
  </si>
  <si>
    <t>KEMENTERIAN HUKUM DAN HAM</t>
  </si>
  <si>
    <t>00603</t>
  </si>
  <si>
    <t>275. Perdagangan Eceran Tekstil, Pakaian Jadi, Alas Kaki, dan Barang Keperluan Pribadi</t>
  </si>
  <si>
    <t>SETJEN BPK</t>
  </si>
  <si>
    <t>00813</t>
  </si>
  <si>
    <t>276. Perdagangan Eceran Perlengkapan Rumah Tangga dan Perlengkapan Dapur</t>
  </si>
  <si>
    <t>SJDI HUKUM DEPARTEMEN KEUANGAN</t>
  </si>
  <si>
    <t>00814</t>
  </si>
  <si>
    <t>277. Perdagangan Eceran Bahan Konstruksi</t>
  </si>
  <si>
    <t>STAF AHLI</t>
  </si>
  <si>
    <t>00815</t>
  </si>
  <si>
    <t>278. Perdagangan Eceran Bahan Bakar dan Minyak Pelumas</t>
  </si>
  <si>
    <t>TIM PENGEMBANGAN INDUSTRI HANKAM</t>
  </si>
  <si>
    <t>00819</t>
  </si>
  <si>
    <t>279. Perdgngn Ecran Krtas,Brng2 dri Krtas,Alt Tls,Brng Ctkan,Alt Olhrga,Alt Msik,Alt Ftgrfi,Kmptr</t>
  </si>
  <si>
    <t>TNI ANGKATAN DARAT</t>
  </si>
  <si>
    <t>00820</t>
  </si>
  <si>
    <t>280. Perdgngn Ecran Msin2 (Kcuali Mbil dan Spda Mtor) n Sku Cdng (Ondrdl), Trmsk Alt2 Trnsprtasi</t>
  </si>
  <si>
    <t>TNI ANGKATAN LAUT</t>
  </si>
  <si>
    <t>00821</t>
  </si>
  <si>
    <t>281. Perdagangan Eceran Barang-barang Kerajinan, Mainan Anak-anak, dan Lukisan</t>
  </si>
  <si>
    <t>TNI ANGKATAN UDARA</t>
  </si>
  <si>
    <t>00822</t>
  </si>
  <si>
    <t>282. Perdagangan Eceran Komoditi Lainnya (Bukan Makanan, Minuman, Atau Tembakau)</t>
  </si>
  <si>
    <t>WALIKOTA/KOTAMADYA</t>
  </si>
  <si>
    <t>00824</t>
  </si>
  <si>
    <t>283. Perdagangan Eceran Barang Bekas</t>
  </si>
  <si>
    <t>BADAN INSPEKTORAT</t>
  </si>
  <si>
    <t>00505</t>
  </si>
  <si>
    <t>284. Perdagangan Eceran Kaki Lima Komoditi dari Hasil Pertanian</t>
  </si>
  <si>
    <t>BADAN INTELEJEN NEGARA</t>
  </si>
  <si>
    <t>00506</t>
  </si>
  <si>
    <t>285. Perdagangan Eceran Kaki Lima Komoditi Makanan, Minuman Hasil Industri Pengolahan</t>
  </si>
  <si>
    <t>BADAN KEPEGAWAIAN DAERAH</t>
  </si>
  <si>
    <t>00507</t>
  </si>
  <si>
    <t>286. Perdagangan Eceran Kaki Lima Bahan Kimia, Frmasi, Kosmetik, dan Alat Laboratorium</t>
  </si>
  <si>
    <t>BADAN KEPEGAWAIAN NEGARA</t>
  </si>
  <si>
    <t>00508</t>
  </si>
  <si>
    <t>287. Perdagangan Eceran Kaki Lima Tekstil, Pakaian Jadi, Alas Kaki, dan Barang Keperluan Pribadi</t>
  </si>
  <si>
    <t>BADAN KOORDINASI KELUARGA BERENCANA NASIONAL</t>
  </si>
  <si>
    <t>00510</t>
  </si>
  <si>
    <t>288. Perdagangan Eceran Kaki Lima Perlengkapan Rumah Tangga dan Perlengkapan Dapur</t>
  </si>
  <si>
    <t>289. Perdagangan Eceran Kaki Lima Bahan Bakar dan Pelumas</t>
  </si>
  <si>
    <t>BADAN NARKOTIKA NASIONAL (BNN)</t>
  </si>
  <si>
    <t>00515</t>
  </si>
  <si>
    <t>290. Perdgngn Ecran Kki Lirna Krts,Brg2 dr Krts,AltTls,BrgCtkn,AltOlhRg,AltMsk,AltFtgrfi n Kmptr</t>
  </si>
  <si>
    <t>BADAN PELAKSANA KEGIATAN USAHA HULU MINYAK DAN GAS BUMI (BP MIGAS)</t>
  </si>
  <si>
    <t>00518</t>
  </si>
  <si>
    <t>291. Perdagangan Eceran Kaki Lima barang-barang kerajinan, mainan anak-anak, dan Iukisan</t>
  </si>
  <si>
    <t>BADAN PENGATUR HILIR MINYAK DAN GAS BUMI (BPH MIGAS)</t>
  </si>
  <si>
    <t>00526</t>
  </si>
  <si>
    <t>292. Perdagangan Eceran Kaki Lima Barang-Barang Bekas</t>
  </si>
  <si>
    <t>BADAN PENGAWAS PASAR MODAL</t>
  </si>
  <si>
    <t>00528</t>
  </si>
  <si>
    <t>293. Perdagangan Eceran Kaki Lima Lainnya</t>
  </si>
  <si>
    <t>BADAN PENGAWAS TENAGA NUKLIR</t>
  </si>
  <si>
    <t>00529</t>
  </si>
  <si>
    <t>294. Perdagangan Eceran Melalui Media</t>
  </si>
  <si>
    <t>295. Perdagangan Eceran Keliling</t>
  </si>
  <si>
    <t>BADAN PENGAWASAN OBAT DAN MAKANAN (BPOM)</t>
  </si>
  <si>
    <t>00531</t>
  </si>
  <si>
    <t>296. Perdagangan Ekspor Berdasarkan Balas Jasa (Fee) Atau Kontrak</t>
  </si>
  <si>
    <t>BADAN PERTANAHAN NEGARA (BPN)</t>
  </si>
  <si>
    <t>00539</t>
  </si>
  <si>
    <t>297. Perdagangan Ekspor Biji Kelapa Sawit</t>
  </si>
  <si>
    <t>PT SANG HYANG SERI (PERSERO)</t>
  </si>
  <si>
    <t>00790</t>
  </si>
  <si>
    <t>298. Perdagangan Ekspor Hasil Tanaman Pangan dan Perkebunan</t>
  </si>
  <si>
    <t>SEKRETARIAT DAERAH</t>
  </si>
  <si>
    <t>00810</t>
  </si>
  <si>
    <t>299. Perdagangan Ekspor Bahan Baku Hasil Pertanian Lainnya</t>
  </si>
  <si>
    <t>SEKRETARIAT DPR/DPRD/DPD</t>
  </si>
  <si>
    <t>00811</t>
  </si>
  <si>
    <t>300. Perdagangan Ekspor Binatang Hidup</t>
  </si>
  <si>
    <t>SEKRETARIAT MAHKAMAH AGUNG</t>
  </si>
  <si>
    <t>00812</t>
  </si>
  <si>
    <t>301. Perdagangan Ekspor Hasil Perikanan</t>
  </si>
  <si>
    <t>PT DJAKARTA LLOYD (PERSERO)</t>
  </si>
  <si>
    <t>00713</t>
  </si>
  <si>
    <t>302. Perdagangan Ekspor Kayu</t>
  </si>
  <si>
    <t>303. Perdagangan Ekspor Rotan</t>
  </si>
  <si>
    <t>KEMENTERIAN PEKERJAAN UMUM</t>
  </si>
  <si>
    <t>00622</t>
  </si>
  <si>
    <t>304. Perdagangan Ekspor Hasil Hutan Selain Kayu dan Rotan</t>
  </si>
  <si>
    <t>KEMENTERIAN PENDIDIKAN NASIONAL</t>
  </si>
  <si>
    <t>00623</t>
  </si>
  <si>
    <t>305. Perdagangan Ekspor Udang Olahan</t>
  </si>
  <si>
    <t>KEMENTERIAN PERDAGANGAN</t>
  </si>
  <si>
    <t>00624</t>
  </si>
  <si>
    <t>306. Perdagangan Ekspor Teh</t>
  </si>
  <si>
    <t>KEMENTERIAN PERHUBUNGAN</t>
  </si>
  <si>
    <t>00625</t>
  </si>
  <si>
    <t>307. Perdagangan Ekspor Kopi Bubuk</t>
  </si>
  <si>
    <t>KEMENTERIAN PERINDUSTRIAN</t>
  </si>
  <si>
    <t>00626</t>
  </si>
  <si>
    <t>308. Perdagangan Ekspor Tembakau</t>
  </si>
  <si>
    <t>KEMENTERIAN PERTAHANAN</t>
  </si>
  <si>
    <t>00627</t>
  </si>
  <si>
    <t>309. Perdagangan Ekspor Makanan dan Minuman Lainnya</t>
  </si>
  <si>
    <t>KEMENTERIAN SEKRETARIS NEGARA</t>
  </si>
  <si>
    <t>00629</t>
  </si>
  <si>
    <t>310. Perdagangan Ekspor Tekstil</t>
  </si>
  <si>
    <t>KEMENTERIAN SOSIAL</t>
  </si>
  <si>
    <t>00630</t>
  </si>
  <si>
    <t>311. Perdagangan Ekspor Pakaian Jadi</t>
  </si>
  <si>
    <t>KEMENTERIAN TENAGA KERJA DAN TRANSMIGRASI</t>
  </si>
  <si>
    <t>00631</t>
  </si>
  <si>
    <t>312. Perdagangan Ekspor Kulit</t>
  </si>
  <si>
    <t>KEPOLISIAN REPUBLIK INDONESIA</t>
  </si>
  <si>
    <t>00632</t>
  </si>
  <si>
    <t>313. Perdagangan Ekspor Barang-barang Keperluan Rumah Tangga Lainnya</t>
  </si>
  <si>
    <t>KOMISI PEMILIHAN UMUM (KPU)</t>
  </si>
  <si>
    <t>00641</t>
  </si>
  <si>
    <t>314. Perdagangan Ekspor Bahan Bakar Gas, Cair, dan Padat Serta Produk Sejenis</t>
  </si>
  <si>
    <t>315. Perdagangan Ekspor Bijih Timah</t>
  </si>
  <si>
    <t>KOMISI PENGAWAS PERSAINGAN USAHA (KPPU)</t>
  </si>
  <si>
    <t>00644</t>
  </si>
  <si>
    <t>316. Perdagangan Ekspor Bijih Logam Selain Timah</t>
  </si>
  <si>
    <t>KOMITE OLAHRAGA NASIONAL INDONESIA (KONI)</t>
  </si>
  <si>
    <t>00649</t>
  </si>
  <si>
    <t>317. Perdagangan Ekspor Batu Bara</t>
  </si>
  <si>
    <t>LEMBAGA KANTOR BERITA ANTARA</t>
  </si>
  <si>
    <t>00654</t>
  </si>
  <si>
    <t>318. Perdagangan Ekspor Logam dan Bijih Logam (hasil Pertambangan dan Penggalian) Lainnya</t>
  </si>
  <si>
    <t>MPR</t>
  </si>
  <si>
    <t>00661</t>
  </si>
  <si>
    <t>319. Perdagangan Ekspor Kayu Lapis</t>
  </si>
  <si>
    <t>PENGADILAN</t>
  </si>
  <si>
    <t>00663</t>
  </si>
  <si>
    <t>320. Perdagangan Ekspor Bahan-bahan Konstruksi (kecuali Bahan Hasil Penggalian) Lainnya</t>
  </si>
  <si>
    <t>PERUM BULOG</t>
  </si>
  <si>
    <t>00664</t>
  </si>
  <si>
    <t>321. Perdgngn Ekspor Prduk Antra (Intrmediate Prducts), Brang2Bkas dan Sisa2 Tak Trpakai (Scrap)</t>
  </si>
  <si>
    <t>322. Perdagangan Ekspor Mesin-mesin, Suku Cadang dan Perlengkapannya</t>
  </si>
  <si>
    <t>PERUM PERHUTANI(PERSERO)</t>
  </si>
  <si>
    <t>00674</t>
  </si>
  <si>
    <t>323. Perdagangan Ekspor Kayu Gergajian</t>
  </si>
  <si>
    <t>324. Perdagangan Ekspor Kopi Bijian</t>
  </si>
  <si>
    <t>325. Perdagangan Ekspor Tembakau</t>
  </si>
  <si>
    <t>326. Perdagangan Ekspor Karet</t>
  </si>
  <si>
    <t>327. Perdagangan Ekspor Lada</t>
  </si>
  <si>
    <t>328. Perdagangan Ekspor Minyak Kelapa Sawit Mentah</t>
  </si>
  <si>
    <t>329. Perdagangan Ekspor Minyak Biji Kelapa Sawit</t>
  </si>
  <si>
    <t>00831</t>
  </si>
  <si>
    <t>330. Perdagangan Ekspor Bungkil Kopra</t>
  </si>
  <si>
    <t>00832</t>
  </si>
  <si>
    <t>331. Perdagangan Ekspor Hasil Pertanian, Perkebunan, dan Kehutanan Lainnya</t>
  </si>
  <si>
    <t>00833</t>
  </si>
  <si>
    <t>332. Perdagangan Ekspor Hewan yang Sudah Diolah</t>
  </si>
  <si>
    <t>00834</t>
  </si>
  <si>
    <t>333. Perdagangan Ekspor Bahan Makanan Lainnya</t>
  </si>
  <si>
    <t>00835</t>
  </si>
  <si>
    <t>334. Perdagangan Ekspor Hasil Tambang Setengah Jadi</t>
  </si>
  <si>
    <t>00836</t>
  </si>
  <si>
    <t>335. Perdagangan Ekspor Barang Setengah Jadi Lainnya</t>
  </si>
  <si>
    <t>00837</t>
  </si>
  <si>
    <t>336. Perdagangan Ekspor Barang Kerajinan dari Kayu dan Rotan</t>
  </si>
  <si>
    <t>00838</t>
  </si>
  <si>
    <t>337. Perdagangan Ekspor Barang Kerajinan selain dari Kayu dan Rotan</t>
  </si>
  <si>
    <t>338. Perdagangan Ekspor Jasa Konstruksi</t>
  </si>
  <si>
    <t>339. Perdagangan Ekspor yang Tidak Diklasifikasikan di Tempat Lain</t>
  </si>
  <si>
    <t>340. Perdagangan Impor Berdasarkan Balas Jasa (Fee) Atau Kontrak</t>
  </si>
  <si>
    <t>341. Perdagangan Impor Cengkeh</t>
  </si>
  <si>
    <t>342. Perdagangan Impor Biji Gandum</t>
  </si>
  <si>
    <t>343. Perdagangan Impor Jagung</t>
  </si>
  <si>
    <t>344. Perdagangan Impor Kacang Kedelai</t>
  </si>
  <si>
    <t>345. Perdagangan Impor Bahan Baku Hasil Pertanian, dan Binatang Hidup Lainnya</t>
  </si>
  <si>
    <t>346. Perdagangan Impor Beras</t>
  </si>
  <si>
    <t>347. Perdagangan Impor Gula</t>
  </si>
  <si>
    <t>348. Perdagangan Impor Makanan, Minuman, dan Tembakau Lainnya</t>
  </si>
  <si>
    <t>349. Perdagangan Impor Tekstil, Pakaian Jadi, dan Kulit</t>
  </si>
  <si>
    <t>350. Perdagangan Impor Barang-barang Keperluan Rumah Tangga lainnya</t>
  </si>
  <si>
    <t>351. Perdagangan Impor Bahan Bakar Gas, Cair, dan Padat Serta Produk Sejenis</t>
  </si>
  <si>
    <t>352. Perdagangan Impor Logam dan Bijih Logam</t>
  </si>
  <si>
    <t>353. Perdagangan Impor Besi Beton</t>
  </si>
  <si>
    <t>354. Perdagangan Impor Bahan-bahan Konstruksi Lainnya</t>
  </si>
  <si>
    <t>355. Perdagangan Impor Pupuk dan Obat Hama</t>
  </si>
  <si>
    <t>356. Perdagangan Impor Farmasi</t>
  </si>
  <si>
    <t>357. Perdagangan Impor Barang Antara Lainnya</t>
  </si>
  <si>
    <t>358. Perdagangan Impor Suku Cadang Industri</t>
  </si>
  <si>
    <t>359. Perdagangan Impor Suku Cadang Mesin-mesin, Suku Cadang dan Perlengkapannya Lainnya</t>
  </si>
  <si>
    <t>360. Perdagangan Impor Lainnya</t>
  </si>
  <si>
    <t>361. Hotel Bintang</t>
  </si>
  <si>
    <t>362. Hotel Melati</t>
  </si>
  <si>
    <t>363. Jasa Akomodasi Lainnya</t>
  </si>
  <si>
    <t>364. Restoran / Rumah Makan</t>
  </si>
  <si>
    <t>365. Penyediaan Makan Minum Lainnya</t>
  </si>
  <si>
    <t>366. Angkutan Jalan Rel</t>
  </si>
  <si>
    <t>367. Angkutan Jalan Dalam Trayek Untuk Penumpang</t>
  </si>
  <si>
    <t>368. Angkutan Jalan Tidak Dalam Trayek Untuk Penumpang</t>
  </si>
  <si>
    <t>369. Angkutan Jalan Untuk Barang</t>
  </si>
  <si>
    <t>370. Angkutan Dengan Saluran Pipa</t>
  </si>
  <si>
    <t>371. Angkutan Laut Domestik</t>
  </si>
  <si>
    <t>372. Angkutan Laut Internasional</t>
  </si>
  <si>
    <t>373. Angkutan Sungai dan Danau</t>
  </si>
  <si>
    <t>374. Angkutan Penyeberangan Domestik</t>
  </si>
  <si>
    <t>375. Angkutan Udara Berjadwal</t>
  </si>
  <si>
    <t>376. Angkutan Udara Tidak Berjadwal</t>
  </si>
  <si>
    <t>377. Angkutan Udara Khusus</t>
  </si>
  <si>
    <t>378. Jasa Pelayanan Bongkar Muat Barang</t>
  </si>
  <si>
    <t>379. Pergudangan, Jasa Cold Storage, dan Jasa Wilayah Berikat</t>
  </si>
  <si>
    <t>380. Jasa Penunjang Angkutan Kecuali Jasa Bongkar Muat dan Pergudangan</t>
  </si>
  <si>
    <t>381. Jasa Perjalanan Wisata</t>
  </si>
  <si>
    <t>382. Jasa Pengiriman dan Pengepakan</t>
  </si>
  <si>
    <t>383. Pos Nasional, Unit Pelayanan Pos dan Jasa Kurir</t>
  </si>
  <si>
    <t>384. Jaringan Telekomunikasi</t>
  </si>
  <si>
    <t>385. Jasa Telekomunikasi</t>
  </si>
  <si>
    <t>386. Telekomunikasi Khusus</t>
  </si>
  <si>
    <t>387. Perantara Moneter (Bank)</t>
  </si>
  <si>
    <t>388. Perantara Keuangan Lainnya (Non Bank) Leasing</t>
  </si>
  <si>
    <t>389. Perantara Keuangan Lainnya (Non Bank) Selain Leasing</t>
  </si>
  <si>
    <t>390. Asuransi dan Dana Pensiun</t>
  </si>
  <si>
    <t>391. Jasa Penunjang Perantara Keuangan Kecuali Asuransi dan Dana Pensiun</t>
  </si>
  <si>
    <t>392. Jasa Penukaran Mata Uang atau Pedagang Valuta Asing (Money Changer)</t>
  </si>
  <si>
    <t>393. Jasa Penunjang Perantara Keuangan Lainnya</t>
  </si>
  <si>
    <t>394. Jasa Penunjang Asuransi dan dana Pensiun</t>
  </si>
  <si>
    <t>395. Real Estate Perumahan Sederhana - Perumnas</t>
  </si>
  <si>
    <t>396. Real Estate Perumahan Sederhana - Selain Perumnas s.d. Tipe 21</t>
  </si>
  <si>
    <t>397. Real Estate Perumahan Sederhana - Selain Perumnas s.d. Tipe 22 s.d. 70</t>
  </si>
  <si>
    <t>398. Real Estate Perumahan Menengah, Besar Atau Mewah (Tipe Diatas 70)</t>
  </si>
  <si>
    <t>399. Real Estate Perumahan Flat / Apartemen</t>
  </si>
  <si>
    <t>400. Real Estate Gedung Perbelanjaan (Mal, Plaza)</t>
  </si>
  <si>
    <t>401. Real Estate Gedung Perkantoran</t>
  </si>
  <si>
    <t>402. Real Estate Gedung Rumah Toko (Ruko) atau Rumah Kantor (Rukan)</t>
  </si>
  <si>
    <t>403. Real Estate Lainnya</t>
  </si>
  <si>
    <t>404. Real Estate Atas Dasar Balas Jasa (Fee) Atau Kontrak</t>
  </si>
  <si>
    <t>405. Kawasan Pariwisata dan Penyediaan Sarana Wisata Tirta Kawasan Pariwisata</t>
  </si>
  <si>
    <t>406. Persewaan Alat Transportasi Darat</t>
  </si>
  <si>
    <t>407. Persewaan Alat Transportasi Air</t>
  </si>
  <si>
    <t>408. Persewaan Alat Transportasi Udara</t>
  </si>
  <si>
    <t>409. Persewaan Mesin Pertanian dan Peralatannya</t>
  </si>
  <si>
    <t>410. Persewaan Mesin Konstruksi dan Teknik Sipil dan Peralatannya</t>
  </si>
  <si>
    <t>411. Persewaan Mesin Kantor dan Peralatannya (Termasuk Komputer)</t>
  </si>
  <si>
    <t>412. Persewaan Mesin Lainnya dan Peralatannya yang Tidak Diklasifikasikan di Tempat Lain</t>
  </si>
  <si>
    <t>413. Perswaan Brang-brang Kperluan Rmah Tngga dan Prbadi yng Tdak Dklasfikasikan di Tmpat Lain</t>
  </si>
  <si>
    <t>414. Jasa Konsultasi Piranti Keras (Hardware Consulting)</t>
  </si>
  <si>
    <t>415. Jasa Konsultasi Piranti Lunak (Software Consulting)</t>
  </si>
  <si>
    <t>416. Pengolahan Data</t>
  </si>
  <si>
    <t>417. Jasa Kegiatan Data Base</t>
  </si>
  <si>
    <t>418. Perawatan dan Reparasi Mesin-mesin Kantor, Akuntansi, dan Komputer</t>
  </si>
  <si>
    <t>419. Kegiatan Lain yang Berkaitan Dengan Komputer</t>
  </si>
  <si>
    <t>420. Penelitian dan Pengembangan Ilmu Pengetahuan Alam dan Teknologi</t>
  </si>
  <si>
    <t>421. Penelitian dan Pengembangan Ilmu Pengetahuan Sosial dan Humaniora</t>
  </si>
  <si>
    <t>422. Jsa Hkum, Akntansi dan Pmbukuan, Knsultasi Pjak, Pneltian Pasar, n Knsultasi Bsnis n Mnajmen</t>
  </si>
  <si>
    <t>423. Jasa Konsultasi Arsitek, Kegiatan Teknik dan Rekayasa, Serta Analisis dan Testing</t>
  </si>
  <si>
    <t>424. Jasa Periklanan</t>
  </si>
  <si>
    <t>425. Jasa Perusahaan Lainnya yang Tidak Diklasifikasikan di Tempat Lain</t>
  </si>
  <si>
    <t>426. Administrasi Pemerintahan, dan Kebijaksanaan Ekonomi dan Sosial</t>
  </si>
  <si>
    <t>427. Hubungan Luar Negeri, Pertahanan, dan Keamanan</t>
  </si>
  <si>
    <t>428. Jaminan Sosial Wajib</t>
  </si>
  <si>
    <t>429. Jasa Pendidikan Dasar</t>
  </si>
  <si>
    <t>430. Jasa Pendidikan Menengah</t>
  </si>
  <si>
    <t>431. Jasa Pendidikan Tinggi</t>
  </si>
  <si>
    <t>432. Jasa Pendidikan Lainnya</t>
  </si>
  <si>
    <t>433. Jasa Kesehatan Manusia - Rumah sakit</t>
  </si>
  <si>
    <t>434. Jasa Kesehatan Manusia - Poliklinik / Rumah Bersalin</t>
  </si>
  <si>
    <t>435. Jasa Kesehatan Manusia - Tempat Perawatan / Pengobatan</t>
  </si>
  <si>
    <t>436. Jasa Kesehatan Manusia - Profesi Dokter</t>
  </si>
  <si>
    <t>437. Jasa Kesehatan Hewan</t>
  </si>
  <si>
    <t>438. Jasa Kegiatan Sosial</t>
  </si>
  <si>
    <t>439. Jasa Kebersihan</t>
  </si>
  <si>
    <t>440. Organisasi Bisnis, Pengusaha dan Profesional</t>
  </si>
  <si>
    <t>441. Organisasi Buruh</t>
  </si>
  <si>
    <t>442. Organisasi Lainnya</t>
  </si>
  <si>
    <t>443. Kegiatan Perfilman, Radio, Televisi, dan Hiburan Lainnya</t>
  </si>
  <si>
    <t>444. Kegiatan Kantor Berita</t>
  </si>
  <si>
    <t>445. Perpustakaan, Arsip, Museum, dan Kegiatan Kebudayaan Lainnya</t>
  </si>
  <si>
    <t>446. Jasa Kegiatan Lainnya</t>
  </si>
  <si>
    <t>447. Jasa Perorangan yang Melayani Rumah Tangga</t>
  </si>
  <si>
    <t>448. Badan Internasional dan Badan Ekstra Internasional Lainnya</t>
  </si>
  <si>
    <t>449. Kegiatan yang Belum Jelas Batasannya Perorangan</t>
  </si>
  <si>
    <t>450. Kegiatan yang Belum Jelas Batasannya Badan Usaha</t>
  </si>
  <si>
    <t>451. Rumah Tangga untuk Pemilikan Rumah Tinggal</t>
  </si>
  <si>
    <t>452. Rumah Tangga untuk Pemilikan Rumah Tinggal s.d. Tipe 21</t>
  </si>
  <si>
    <t>453. Rumah Tangga untuk Pemilikan Rumah Tinggal Tipe 22 s.d. 70</t>
  </si>
  <si>
    <t>454. Rumah Tangga untuk Pemilikan Rumah Tinggal Tipe Diatas 70</t>
  </si>
  <si>
    <t>455. Rumah Tangga untuk Pemilikan Flat atau Apartemen s.d. Tipe 21</t>
  </si>
  <si>
    <t>456. Rumah Tangga untuk Pemilikan Flat atau Apartemen Tipe 22 s.d. 70</t>
  </si>
  <si>
    <t>457. Rumah Tangga untuk Pemilikan Flat atau Apartemen Tipe Diatas 70</t>
  </si>
  <si>
    <t>458. Rumah Tangga untuk Pemilikan Rumah Toko (Ruko) atau Rumah Kantor (Rukan)</t>
  </si>
  <si>
    <t>459. Rumah Tangga untuk Pemilikan Mobil Roda Empat</t>
  </si>
  <si>
    <t>460. Rumah Tangga untuk Pemilikan Sepeda Bermotor</t>
  </si>
  <si>
    <t>461. Rumah Tangga untuk Pemilikan Truk dan Kendaraan Bermotor Roda Enam atau Lebih</t>
  </si>
  <si>
    <t>462. Rumah Tangga untuk Pemilikan Kendaraan Bermotor Lainnya</t>
  </si>
  <si>
    <t>463. Rumah Tangga untuk Pemilikan Furnitur dan Peralatan Rumah Tangga</t>
  </si>
  <si>
    <t>464. Rumah Tangga untuk Pemilikan Televisi, Radio, dan Alat Elektronik</t>
  </si>
  <si>
    <t>465. Rumah Tangga untuk Pemilikan Komputer dan Alat Komunikasi</t>
  </si>
  <si>
    <t>466. Rumah Tangga untuk Pemilikan Peralatan Lainnya</t>
  </si>
  <si>
    <t>467. Rmah Tngga u/ Kprluan yg Tdak Dklsfikasikn di T4 Lain-Rmah Tngga ~ s.dTipe21</t>
  </si>
  <si>
    <t>468. Rmah Tngga u/ Kprluan yg Tdak Dklsfikasikan di T4 Lain-Rmah Tngga ~ Tpe 22s.d70</t>
  </si>
  <si>
    <t>470. Rmah Tngga u/ Kprluan yg Tdk Dklsfikasikan di T4 Lain-Rmah Tngga ~ s.d Tpe 21</t>
  </si>
  <si>
    <t>471. Rmah Tngga u/ Kprluan yg Tdk Dklsfikasikan di T4 Lain-Rmah Tngga ~ Tpe 22-70</t>
  </si>
  <si>
    <t>472. Rmah Tngga u/ Kperluan yg Tdk Dklsfikasikan di T4 Lain-Rmh Tngga u/ ~ Tipe diats 70</t>
  </si>
  <si>
    <t>473. Rmah Tngga u/ Kprluan yg Tdak Dklsfikasikan di T4 Lain-Rmah Tngga ~ Ruko/Rukan</t>
  </si>
  <si>
    <t>474. Rumah Tangga Untuk Keperluan yang tidak diklasifikasikan di tempat lain</t>
  </si>
  <si>
    <t>475. Bukan Lapangan Usaha Lainnya</t>
  </si>
  <si>
    <t>Agency</t>
  </si>
  <si>
    <t>Gross</t>
  </si>
  <si>
    <t>ID Expired Date</t>
  </si>
  <si>
    <t>Input By</t>
  </si>
  <si>
    <t>Input Data</t>
  </si>
  <si>
    <t>JAKARTA BARAT</t>
  </si>
  <si>
    <t>KARTU TANDA MAHASISWA</t>
  </si>
  <si>
    <t>Required Yes Uncheck</t>
  </si>
  <si>
    <t>Required No Check</t>
  </si>
  <si>
    <t>Expired Date Document</t>
  </si>
  <si>
    <t>Expired Date</t>
  </si>
  <si>
    <t>Waived Check</t>
  </si>
  <si>
    <t>Provision Fee %</t>
  </si>
  <si>
    <t>Insurance Income Amt</t>
  </si>
  <si>
    <t>Insurance Income %</t>
  </si>
  <si>
    <t>Life Insurance Income Amt</t>
  </si>
  <si>
    <t>Life Insurance Income %</t>
  </si>
  <si>
    <t>Packet Amt</t>
  </si>
  <si>
    <t>Packet %</t>
  </si>
  <si>
    <t>Referantor Commission Data</t>
  </si>
  <si>
    <t>Delete (Referantor Name)</t>
  </si>
  <si>
    <t>Admin Fee %</t>
  </si>
  <si>
    <t>Provision Fee Amt</t>
  </si>
  <si>
    <t>Input Persentase bisa dibuat dalam format desimal</t>
  </si>
  <si>
    <t>Note Allocate Commission From</t>
  </si>
  <si>
    <t>Allocation Type</t>
  </si>
  <si>
    <t>Supplier Commission Data</t>
  </si>
  <si>
    <t>Delete Supplier Name</t>
  </si>
  <si>
    <t>Upping Rate Amt</t>
  </si>
  <si>
    <t>Upping Rate %</t>
  </si>
  <si>
    <t>Supplier Employee Commission Data</t>
  </si>
  <si>
    <t>Delete (Supp Employee Name)</t>
  </si>
  <si>
    <t>Delete (Supp Employee Position)</t>
  </si>
  <si>
    <t>Bagian Allocate Commission from karena dinamis (sesuai rule) maka dapat ditambahkan field yang belum ada pada section masing-masing. Dengan cara menambahkan field tersebut dibawah fee/income terakhir (dengan format sama yaitu amt dan dilanjutkan dengan %)</t>
  </si>
  <si>
    <t>Note Penggunaan Delimiter pada sheet ini (Tab Commission Data)</t>
  </si>
  <si>
    <t>Secara default:
-Jika required yes, check akan tercentang. 
-Jika required no, check tidak akan tercentang
-Waive tidak tercentang
Apabila ingin menginput diluar default, maka perlu mengisi tabel di atas, jika tidak maka tabel diatas dapat dikosongkan</t>
  </si>
  <si>
    <t>- Delimiter menggunakan ; 
- Apabila data tidak ingin diganti/ ingin menggunakan nilai default pada CONFINS secara parsial, tetap harus menggunakan delimiter
- Jika misalnya ada 3 list, dan user hanya ingin input fee pada list terakhir dan sisanya default maka diisi ";;nilaiterakhir" (tanpa petik) delimiter tetap digunakan meskipun data pertama dan kedua tidak ingin diganti/menggunakan nilai default
-Jika tidak ingin mengganti/ ingin menggunakan nilai default pada CONFINS secara keseluruhan list pada suatu fee/income commission, dapat mengosongkan field amt/% (tanpa delimiter)</t>
  </si>
  <si>
    <t>ID Expired Date (MM/DD/YYYY)</t>
  </si>
  <si>
    <t>JOB POSITION CODE</t>
  </si>
  <si>
    <t>001</t>
  </si>
  <si>
    <t>COUNTRY NAME</t>
  </si>
  <si>
    <t>COUNTRY CODE</t>
  </si>
  <si>
    <t>...</t>
  </si>
  <si>
    <t>DEPARTMENT AML</t>
  </si>
  <si>
    <t>DEPARTMENT AML CODE</t>
  </si>
  <si>
    <t>AUTHORITY AML</t>
  </si>
  <si>
    <t>AUTHORITY AML2</t>
  </si>
  <si>
    <t>ID TYPE</t>
  </si>
  <si>
    <t>MARITAL STATUS</t>
  </si>
  <si>
    <t>NATIONALITY</t>
  </si>
  <si>
    <t>OWNERSHIP</t>
  </si>
  <si>
    <t>GUARANTOR_RELATIONSHIP_PERSONAL</t>
  </si>
  <si>
    <t>GENDER</t>
  </si>
  <si>
    <t>CUSTOMER MODEL PERSONAL</t>
  </si>
  <si>
    <t>GUARANTOR_RELATIONSHIP_COMPANY</t>
  </si>
  <si>
    <t>CUSTOMER MODEL COMPANY</t>
  </si>
  <si>
    <t>COMPANY TYPE</t>
  </si>
  <si>
    <t>LIFE INSCO BRANCH NAME</t>
  </si>
  <si>
    <t>ECONOMIC SECTOR NAME</t>
  </si>
  <si>
    <t>ECONOMIC SECTOR CODE</t>
  </si>
  <si>
    <t>011110</t>
  </si>
  <si>
    <t>011121</t>
  </si>
  <si>
    <t>011122</t>
  </si>
  <si>
    <t>011123</t>
  </si>
  <si>
    <t>011124</t>
  </si>
  <si>
    <t>011125</t>
  </si>
  <si>
    <t>011126</t>
  </si>
  <si>
    <t>011129</t>
  </si>
  <si>
    <t>011130</t>
  </si>
  <si>
    <t>011140</t>
  </si>
  <si>
    <t>011150</t>
  </si>
  <si>
    <t>011160</t>
  </si>
  <si>
    <t>011170</t>
  </si>
  <si>
    <t>011180</t>
  </si>
  <si>
    <t>011190</t>
  </si>
  <si>
    <t>011211</t>
  </si>
  <si>
    <t>011219</t>
  </si>
  <si>
    <t>011220</t>
  </si>
  <si>
    <t>011231</t>
  </si>
  <si>
    <t>011239</t>
  </si>
  <si>
    <t>011240</t>
  </si>
  <si>
    <t>011250</t>
  </si>
  <si>
    <t>011311</t>
  </si>
  <si>
    <t>011319</t>
  </si>
  <si>
    <t>011321</t>
  </si>
  <si>
    <t>011329</t>
  </si>
  <si>
    <t>011330</t>
  </si>
  <si>
    <t>011340</t>
  </si>
  <si>
    <t>011351</t>
  </si>
  <si>
    <t>011352</t>
  </si>
  <si>
    <t>011353</t>
  </si>
  <si>
    <t>011360</t>
  </si>
  <si>
    <t>011370</t>
  </si>
  <si>
    <t>011380</t>
  </si>
  <si>
    <t>011391</t>
  </si>
  <si>
    <t>011392</t>
  </si>
  <si>
    <t>011399</t>
  </si>
  <si>
    <t>012110</t>
  </si>
  <si>
    <t>012191</t>
  </si>
  <si>
    <t>012192</t>
  </si>
  <si>
    <t>012210</t>
  </si>
  <si>
    <t>012291</t>
  </si>
  <si>
    <t>013000</t>
  </si>
  <si>
    <t>014000</t>
  </si>
  <si>
    <t>015000</t>
  </si>
  <si>
    <t>020100</t>
  </si>
  <si>
    <t>020200</t>
  </si>
  <si>
    <t>020300</t>
  </si>
  <si>
    <t>020400</t>
  </si>
  <si>
    <t>020500</t>
  </si>
  <si>
    <t>050111</t>
  </si>
  <si>
    <t>050119</t>
  </si>
  <si>
    <t>050121</t>
  </si>
  <si>
    <t>050122</t>
  </si>
  <si>
    <t>050190</t>
  </si>
  <si>
    <t>050211</t>
  </si>
  <si>
    <t>050212</t>
  </si>
  <si>
    <t>050213</t>
  </si>
  <si>
    <t>050219</t>
  </si>
  <si>
    <t>050220</t>
  </si>
  <si>
    <t>050310</t>
  </si>
  <si>
    <t>050320</t>
  </si>
  <si>
    <t>050411</t>
  </si>
  <si>
    <t>050419</t>
  </si>
  <si>
    <t>050421</t>
  </si>
  <si>
    <t>050429</t>
  </si>
  <si>
    <t>050490</t>
  </si>
  <si>
    <t>050510</t>
  </si>
  <si>
    <t>050580</t>
  </si>
  <si>
    <t>050590</t>
  </si>
  <si>
    <t>101000</t>
  </si>
  <si>
    <t>102000</t>
  </si>
  <si>
    <t>111010</t>
  </si>
  <si>
    <t>111020</t>
  </si>
  <si>
    <t>112000</t>
  </si>
  <si>
    <t>120000</t>
  </si>
  <si>
    <t>131000</t>
  </si>
  <si>
    <t>132010</t>
  </si>
  <si>
    <t>132020</t>
  </si>
  <si>
    <t>132030</t>
  </si>
  <si>
    <t>132040</t>
  </si>
  <si>
    <t>132061</t>
  </si>
  <si>
    <t>132062</t>
  </si>
  <si>
    <t>132090</t>
  </si>
  <si>
    <t>141000</t>
  </si>
  <si>
    <t>142100</t>
  </si>
  <si>
    <t>142200</t>
  </si>
  <si>
    <t>142900</t>
  </si>
  <si>
    <t>151110</t>
  </si>
  <si>
    <t>151120</t>
  </si>
  <si>
    <t>151200</t>
  </si>
  <si>
    <t>151300</t>
  </si>
  <si>
    <t>151410</t>
  </si>
  <si>
    <t>151430</t>
  </si>
  <si>
    <t>151440</t>
  </si>
  <si>
    <t>151450</t>
  </si>
  <si>
    <t>152000</t>
  </si>
  <si>
    <t>153110</t>
  </si>
  <si>
    <t>153180</t>
  </si>
  <si>
    <t>153190</t>
  </si>
  <si>
    <t>153200</t>
  </si>
  <si>
    <t>153300</t>
  </si>
  <si>
    <t>154000</t>
  </si>
  <si>
    <t>154100</t>
  </si>
  <si>
    <t>154200</t>
  </si>
  <si>
    <t>154300</t>
  </si>
  <si>
    <t>154400</t>
  </si>
  <si>
    <t>154911</t>
  </si>
  <si>
    <t>154912</t>
  </si>
  <si>
    <t>154930</t>
  </si>
  <si>
    <t>154940</t>
  </si>
  <si>
    <t>154990</t>
  </si>
  <si>
    <t>155000</t>
  </si>
  <si>
    <t>160010</t>
  </si>
  <si>
    <t>160050</t>
  </si>
  <si>
    <t>160090</t>
  </si>
  <si>
    <t>171000</t>
  </si>
  <si>
    <t>172000</t>
  </si>
  <si>
    <t>173000</t>
  </si>
  <si>
    <t>174000</t>
  </si>
  <si>
    <t>181000</t>
  </si>
  <si>
    <t>182000</t>
  </si>
  <si>
    <t>191000</t>
  </si>
  <si>
    <t>192000</t>
  </si>
  <si>
    <t>201000</t>
  </si>
  <si>
    <t>202100</t>
  </si>
  <si>
    <t>202900</t>
  </si>
  <si>
    <t>210100</t>
  </si>
  <si>
    <t>210200</t>
  </si>
  <si>
    <t>210900</t>
  </si>
  <si>
    <t>221000</t>
  </si>
  <si>
    <t>222000</t>
  </si>
  <si>
    <t>223000</t>
  </si>
  <si>
    <t>231000</t>
  </si>
  <si>
    <t>232000</t>
  </si>
  <si>
    <t>233000</t>
  </si>
  <si>
    <t>241100</t>
  </si>
  <si>
    <t>241200</t>
  </si>
  <si>
    <t>241300</t>
  </si>
  <si>
    <t>242100</t>
  </si>
  <si>
    <t>242200</t>
  </si>
  <si>
    <t>242300</t>
  </si>
  <si>
    <t>242400</t>
  </si>
  <si>
    <t>242940</t>
  </si>
  <si>
    <t>242990</t>
  </si>
  <si>
    <t>243000</t>
  </si>
  <si>
    <t>251210</t>
  </si>
  <si>
    <t>251220</t>
  </si>
  <si>
    <t>251230</t>
  </si>
  <si>
    <t>251900</t>
  </si>
  <si>
    <t>252000</t>
  </si>
  <si>
    <t>261000</t>
  </si>
  <si>
    <t>262000</t>
  </si>
  <si>
    <t>263000</t>
  </si>
  <si>
    <t>264000</t>
  </si>
  <si>
    <t>265000</t>
  </si>
  <si>
    <t>266000</t>
  </si>
  <si>
    <t>269000</t>
  </si>
  <si>
    <t>271000</t>
  </si>
  <si>
    <t>272000</t>
  </si>
  <si>
    <t>273100</t>
  </si>
  <si>
    <t>273200</t>
  </si>
  <si>
    <t>281000</t>
  </si>
  <si>
    <t>289300</t>
  </si>
  <si>
    <t>289900</t>
  </si>
  <si>
    <t>291000</t>
  </si>
  <si>
    <t>292100</t>
  </si>
  <si>
    <t>292400</t>
  </si>
  <si>
    <t>292500</t>
  </si>
  <si>
    <t>292600</t>
  </si>
  <si>
    <t>292900</t>
  </si>
  <si>
    <t>293000</t>
  </si>
  <si>
    <t>300000</t>
  </si>
  <si>
    <t>311000</t>
  </si>
  <si>
    <t>312000</t>
  </si>
  <si>
    <t>313000</t>
  </si>
  <si>
    <t>314000</t>
  </si>
  <si>
    <t>315000</t>
  </si>
  <si>
    <t>319000</t>
  </si>
  <si>
    <t>321000</t>
  </si>
  <si>
    <t>322000</t>
  </si>
  <si>
    <t>323000</t>
  </si>
  <si>
    <t>331000</t>
  </si>
  <si>
    <t>332000</t>
  </si>
  <si>
    <t>333000</t>
  </si>
  <si>
    <t>341000</t>
  </si>
  <si>
    <t>342000</t>
  </si>
  <si>
    <t>343000</t>
  </si>
  <si>
    <t>351000</t>
  </si>
  <si>
    <t>352000</t>
  </si>
  <si>
    <t>353000</t>
  </si>
  <si>
    <t>359100</t>
  </si>
  <si>
    <t>359900</t>
  </si>
  <si>
    <t>361000</t>
  </si>
  <si>
    <t>369000</t>
  </si>
  <si>
    <t>371000</t>
  </si>
  <si>
    <t>372000</t>
  </si>
  <si>
    <t>401001</t>
  </si>
  <si>
    <t>401002</t>
  </si>
  <si>
    <t>402000</t>
  </si>
  <si>
    <t>403000</t>
  </si>
  <si>
    <t>410000</t>
  </si>
  <si>
    <t>451001</t>
  </si>
  <si>
    <t>451002</t>
  </si>
  <si>
    <t>451009</t>
  </si>
  <si>
    <t>452000</t>
  </si>
  <si>
    <t>452111</t>
  </si>
  <si>
    <t>452112</t>
  </si>
  <si>
    <t>452113</t>
  </si>
  <si>
    <t>452114</t>
  </si>
  <si>
    <t>452115</t>
  </si>
  <si>
    <t>452120</t>
  </si>
  <si>
    <t>452130</t>
  </si>
  <si>
    <t>452141</t>
  </si>
  <si>
    <t>452149</t>
  </si>
  <si>
    <t>452190</t>
  </si>
  <si>
    <t>452211</t>
  </si>
  <si>
    <t>452212</t>
  </si>
  <si>
    <t>452213</t>
  </si>
  <si>
    <t>452220</t>
  </si>
  <si>
    <t>452240</t>
  </si>
  <si>
    <t>452270</t>
  </si>
  <si>
    <t>452290</t>
  </si>
  <si>
    <t>452301</t>
  </si>
  <si>
    <t>452309</t>
  </si>
  <si>
    <t>452400</t>
  </si>
  <si>
    <t>453100</t>
  </si>
  <si>
    <t>453200</t>
  </si>
  <si>
    <t>454000</t>
  </si>
  <si>
    <t>455000</t>
  </si>
  <si>
    <t>501000</t>
  </si>
  <si>
    <t>502000</t>
  </si>
  <si>
    <t>503001</t>
  </si>
  <si>
    <t>503002</t>
  </si>
  <si>
    <t>504000</t>
  </si>
  <si>
    <t>511000</t>
  </si>
  <si>
    <t>512111</t>
  </si>
  <si>
    <t>512112</t>
  </si>
  <si>
    <t>512113</t>
  </si>
  <si>
    <t>512114</t>
  </si>
  <si>
    <t>512115</t>
  </si>
  <si>
    <t>512116</t>
  </si>
  <si>
    <t>512117</t>
  </si>
  <si>
    <t>512119</t>
  </si>
  <si>
    <t>512120</t>
  </si>
  <si>
    <t>512130</t>
  </si>
  <si>
    <t>512141</t>
  </si>
  <si>
    <t>512149</t>
  </si>
  <si>
    <t>512201</t>
  </si>
  <si>
    <t>512202</t>
  </si>
  <si>
    <t>512203</t>
  </si>
  <si>
    <t>512204</t>
  </si>
  <si>
    <t>512205</t>
  </si>
  <si>
    <t>512206</t>
  </si>
  <si>
    <t>512207</t>
  </si>
  <si>
    <t>512208</t>
  </si>
  <si>
    <t>512209</t>
  </si>
  <si>
    <t>513100</t>
  </si>
  <si>
    <t>513900</t>
  </si>
  <si>
    <t>514100</t>
  </si>
  <si>
    <t>514200</t>
  </si>
  <si>
    <t>514301</t>
  </si>
  <si>
    <t>514302</t>
  </si>
  <si>
    <t>514309</t>
  </si>
  <si>
    <t>514901</t>
  </si>
  <si>
    <t>514909</t>
  </si>
  <si>
    <t>515000</t>
  </si>
  <si>
    <t>519001</t>
  </si>
  <si>
    <t>519009</t>
  </si>
  <si>
    <t>521100</t>
  </si>
  <si>
    <t>521900</t>
  </si>
  <si>
    <t>522100</t>
  </si>
  <si>
    <t>522200</t>
  </si>
  <si>
    <t>523100</t>
  </si>
  <si>
    <t>523200</t>
  </si>
  <si>
    <t>523300</t>
  </si>
  <si>
    <t>523400</t>
  </si>
  <si>
    <t>523500</t>
  </si>
  <si>
    <t>523600</t>
  </si>
  <si>
    <t>523700</t>
  </si>
  <si>
    <t>523800</t>
  </si>
  <si>
    <t>523900</t>
  </si>
  <si>
    <t>524000</t>
  </si>
  <si>
    <t>525100</t>
  </si>
  <si>
    <t>525200</t>
  </si>
  <si>
    <t>525300</t>
  </si>
  <si>
    <t>525400</t>
  </si>
  <si>
    <t>525500</t>
  </si>
  <si>
    <t>525600</t>
  </si>
  <si>
    <t>525700</t>
  </si>
  <si>
    <t>525800</t>
  </si>
  <si>
    <t>525900</t>
  </si>
  <si>
    <t>526000</t>
  </si>
  <si>
    <t>527100</t>
  </si>
  <si>
    <t>527200</t>
  </si>
  <si>
    <t>531000</t>
  </si>
  <si>
    <t>532111</t>
  </si>
  <si>
    <t>532112</t>
  </si>
  <si>
    <t>532119</t>
  </si>
  <si>
    <t>532120</t>
  </si>
  <si>
    <t>532130</t>
  </si>
  <si>
    <t>532141</t>
  </si>
  <si>
    <t>532142</t>
  </si>
  <si>
    <t>532149</t>
  </si>
  <si>
    <t>532201</t>
  </si>
  <si>
    <t>532202</t>
  </si>
  <si>
    <t>532203</t>
  </si>
  <si>
    <t>532204</t>
  </si>
  <si>
    <t>532209</t>
  </si>
  <si>
    <t>533101</t>
  </si>
  <si>
    <t>533102</t>
  </si>
  <si>
    <t>533103</t>
  </si>
  <si>
    <t>533900</t>
  </si>
  <si>
    <t>534100</t>
  </si>
  <si>
    <t>534201</t>
  </si>
  <si>
    <t>534202</t>
  </si>
  <si>
    <t>534203</t>
  </si>
  <si>
    <t>534209</t>
  </si>
  <si>
    <t>534301</t>
  </si>
  <si>
    <t>534309</t>
  </si>
  <si>
    <t>534900</t>
  </si>
  <si>
    <t>535000</t>
  </si>
  <si>
    <t>539011</t>
  </si>
  <si>
    <t>539012</t>
  </si>
  <si>
    <t>539013</t>
  </si>
  <si>
    <t>539014</t>
  </si>
  <si>
    <t>539015</t>
  </si>
  <si>
    <t>539016</t>
  </si>
  <si>
    <t>539017</t>
  </si>
  <si>
    <t>539018</t>
  </si>
  <si>
    <t>539019</t>
  </si>
  <si>
    <t>539021</t>
  </si>
  <si>
    <t>539022</t>
  </si>
  <si>
    <t>539023</t>
  </si>
  <si>
    <t>539029</t>
  </si>
  <si>
    <t>539031</t>
  </si>
  <si>
    <t>539032</t>
  </si>
  <si>
    <t>539034</t>
  </si>
  <si>
    <t>539039</t>
  </si>
  <si>
    <t>541000</t>
  </si>
  <si>
    <t>542101</t>
  </si>
  <si>
    <t>542102</t>
  </si>
  <si>
    <t>542103</t>
  </si>
  <si>
    <t>542104</t>
  </si>
  <si>
    <t>542109</t>
  </si>
  <si>
    <t>542201</t>
  </si>
  <si>
    <t>542202</t>
  </si>
  <si>
    <t>542209</t>
  </si>
  <si>
    <t>543100</t>
  </si>
  <si>
    <t>543900</t>
  </si>
  <si>
    <t>544100</t>
  </si>
  <si>
    <t>544200</t>
  </si>
  <si>
    <t>544301</t>
  </si>
  <si>
    <t>544309</t>
  </si>
  <si>
    <t>544901</t>
  </si>
  <si>
    <t>544902</t>
  </si>
  <si>
    <t>544909</t>
  </si>
  <si>
    <t>545001</t>
  </si>
  <si>
    <t>545009</t>
  </si>
  <si>
    <t>549000</t>
  </si>
  <si>
    <t>551100</t>
  </si>
  <si>
    <t>551200</t>
  </si>
  <si>
    <t>551900</t>
  </si>
  <si>
    <t>552100</t>
  </si>
  <si>
    <t>552009</t>
  </si>
  <si>
    <t>601000</t>
  </si>
  <si>
    <t>602100</t>
  </si>
  <si>
    <t>602200</t>
  </si>
  <si>
    <t>602300</t>
  </si>
  <si>
    <t>603000</t>
  </si>
  <si>
    <t>611100</t>
  </si>
  <si>
    <t>611200</t>
  </si>
  <si>
    <t>612100</t>
  </si>
  <si>
    <t>612200</t>
  </si>
  <si>
    <t>621000</t>
  </si>
  <si>
    <t>622000</t>
  </si>
  <si>
    <t>623000</t>
  </si>
  <si>
    <t>631000</t>
  </si>
  <si>
    <t>632000</t>
  </si>
  <si>
    <t>633000</t>
  </si>
  <si>
    <t>634000</t>
  </si>
  <si>
    <t>635000</t>
  </si>
  <si>
    <t>641000</t>
  </si>
  <si>
    <t>642000</t>
  </si>
  <si>
    <t>643000</t>
  </si>
  <si>
    <t>644000</t>
  </si>
  <si>
    <t>651000</t>
  </si>
  <si>
    <t>659001</t>
  </si>
  <si>
    <t>659009</t>
  </si>
  <si>
    <t>660000</t>
  </si>
  <si>
    <t>671000</t>
  </si>
  <si>
    <t>671001</t>
  </si>
  <si>
    <t>671002</t>
  </si>
  <si>
    <t>672000</t>
  </si>
  <si>
    <t>701001</t>
  </si>
  <si>
    <t>701002</t>
  </si>
  <si>
    <t>701003</t>
  </si>
  <si>
    <t>701004</t>
  </si>
  <si>
    <t>701005</t>
  </si>
  <si>
    <t>701006</t>
  </si>
  <si>
    <t>701007</t>
  </si>
  <si>
    <t>701008</t>
  </si>
  <si>
    <t>701009</t>
  </si>
  <si>
    <t>702000</t>
  </si>
  <si>
    <t>703000</t>
  </si>
  <si>
    <t>711100</t>
  </si>
  <si>
    <t>711200</t>
  </si>
  <si>
    <t>711300</t>
  </si>
  <si>
    <t>712100</t>
  </si>
  <si>
    <t>712200</t>
  </si>
  <si>
    <t>712300</t>
  </si>
  <si>
    <t>712900</t>
  </si>
  <si>
    <t>713000</t>
  </si>
  <si>
    <t>721000</t>
  </si>
  <si>
    <t>722000</t>
  </si>
  <si>
    <t>723000</t>
  </si>
  <si>
    <t>724000</t>
  </si>
  <si>
    <t>725000</t>
  </si>
  <si>
    <t>729000</t>
  </si>
  <si>
    <t>731000</t>
  </si>
  <si>
    <t>732000</t>
  </si>
  <si>
    <t>741000</t>
  </si>
  <si>
    <t>742000</t>
  </si>
  <si>
    <t>743000</t>
  </si>
  <si>
    <t>749000</t>
  </si>
  <si>
    <t>751000</t>
  </si>
  <si>
    <t>752000</t>
  </si>
  <si>
    <t>753000</t>
  </si>
  <si>
    <t>801000</t>
  </si>
  <si>
    <t>802000</t>
  </si>
  <si>
    <t>803000</t>
  </si>
  <si>
    <t>804000</t>
  </si>
  <si>
    <t>851001</t>
  </si>
  <si>
    <t>851002</t>
  </si>
  <si>
    <t>851003</t>
  </si>
  <si>
    <t>851004</t>
  </si>
  <si>
    <t>852000</t>
  </si>
  <si>
    <t>853000</t>
  </si>
  <si>
    <t>900000</t>
  </si>
  <si>
    <t>910000</t>
  </si>
  <si>
    <t>912000</t>
  </si>
  <si>
    <t>919000</t>
  </si>
  <si>
    <t>921000</t>
  </si>
  <si>
    <t>922000</t>
  </si>
  <si>
    <t>923000</t>
  </si>
  <si>
    <t>930000</t>
  </si>
  <si>
    <t>950000</t>
  </si>
  <si>
    <t>990000</t>
  </si>
  <si>
    <t>000001</t>
  </si>
  <si>
    <t>000002</t>
  </si>
  <si>
    <t>001100</t>
  </si>
  <si>
    <t>001110</t>
  </si>
  <si>
    <t>001120</t>
  </si>
  <si>
    <t>001130</t>
  </si>
  <si>
    <t>001210</t>
  </si>
  <si>
    <t>001220</t>
  </si>
  <si>
    <t>001230</t>
  </si>
  <si>
    <t>001300</t>
  </si>
  <si>
    <t>002100</t>
  </si>
  <si>
    <t>002200</t>
  </si>
  <si>
    <t>002300</t>
  </si>
  <si>
    <t>002900</t>
  </si>
  <si>
    <t>003100</t>
  </si>
  <si>
    <t>003200</t>
  </si>
  <si>
    <t>003300</t>
  </si>
  <si>
    <t>003900</t>
  </si>
  <si>
    <t>004120</t>
  </si>
  <si>
    <t>004130</t>
  </si>
  <si>
    <t>004140</t>
  </si>
  <si>
    <t>004150</t>
  </si>
  <si>
    <t>004160</t>
  </si>
  <si>
    <t>004170</t>
  </si>
  <si>
    <t>004180</t>
  </si>
  <si>
    <t>004900</t>
  </si>
  <si>
    <t>009000</t>
  </si>
  <si>
    <t>REF MASTER APPDATA DESCRIPTION</t>
  </si>
  <si>
    <t>REF MASTER APPDATA CODE</t>
  </si>
  <si>
    <t>APPLICATION SOURCE</t>
  </si>
  <si>
    <t>FIRST INSTALLMENT TYPE</t>
  </si>
  <si>
    <t>PAYMENT FREQUENCY</t>
  </si>
  <si>
    <t>Biweekly</t>
  </si>
  <si>
    <t>DP SOURCE PAYMENT TYPE</t>
  </si>
  <si>
    <t xml:space="preserve">PELUNASAN HUTANG </t>
  </si>
  <si>
    <t>INSTALLMENT SCHEME</t>
  </si>
  <si>
    <t>Step Up Step Down Leasing</t>
  </si>
  <si>
    <t>Step Up Step Down Cummulative</t>
  </si>
  <si>
    <t>FLOATING PERIOD</t>
  </si>
  <si>
    <t>WOP</t>
  </si>
  <si>
    <t>CUSTOMER NOTIFICATION BY</t>
  </si>
  <si>
    <t>INSTALLMENT SOURCE PAYMENT TYPE</t>
  </si>
  <si>
    <t>COPY ADDRESS FROM APP DATA PERSONAL</t>
  </si>
  <si>
    <t>Emergency</t>
  </si>
  <si>
    <t>Job</t>
  </si>
  <si>
    <t>Mailing</t>
  </si>
  <si>
    <t>Other Business</t>
  </si>
  <si>
    <t>Residence 2</t>
  </si>
  <si>
    <t>TAX</t>
  </si>
  <si>
    <t>Previous Job</t>
  </si>
  <si>
    <t>CHARACTERISTIC OF CREDIT</t>
  </si>
  <si>
    <t>WAY OF RESTRUCTURE</t>
  </si>
  <si>
    <t>EMERGENCY</t>
  </si>
  <si>
    <t>JOB</t>
  </si>
  <si>
    <t>MAILING</t>
  </si>
  <si>
    <t>OTH_BIZ</t>
  </si>
  <si>
    <t>RESIDENCE</t>
  </si>
  <si>
    <t>RESIDENCE2</t>
  </si>
  <si>
    <t>PREV_JOB</t>
  </si>
  <si>
    <t>COPY ADDRESS FROM ASSET DATA PERSONAL</t>
  </si>
  <si>
    <t>INSURED BY</t>
  </si>
  <si>
    <t>ASSET REGION</t>
  </si>
  <si>
    <t>COVER PERIOD</t>
  </si>
  <si>
    <t>PAYMENT TYPE</t>
  </si>
  <si>
    <t>INSCO BRANCH NAME</t>
  </si>
  <si>
    <t>ATTA3</t>
  </si>
  <si>
    <t>ASDAD</t>
  </si>
  <si>
    <t>INSURANCE MAIN COVERAGE</t>
  </si>
  <si>
    <t>ASSET INSCO SHA28</t>
  </si>
  <si>
    <t>LIFE INSCO SHA28</t>
  </si>
  <si>
    <t>DINAS</t>
  </si>
  <si>
    <t>YES PARTIAL</t>
  </si>
  <si>
    <t>Customer Main Data</t>
  </si>
  <si>
    <t>Attribute</t>
  </si>
  <si>
    <t>Legal Address</t>
  </si>
  <si>
    <t>Profession_SIT_02</t>
  </si>
  <si>
    <t>Family Main Data</t>
  </si>
  <si>
    <t>Guarantor Main Data</t>
  </si>
  <si>
    <t>Sales Information</t>
  </si>
  <si>
    <t>Application Information</t>
  </si>
  <si>
    <t>Mailing Address</t>
  </si>
  <si>
    <t>Restructuring Data</t>
  </si>
  <si>
    <t>Application Attribute</t>
  </si>
  <si>
    <t>Supplier Info</t>
  </si>
  <si>
    <t>Asset Information</t>
  </si>
  <si>
    <t>Asset Attribute</t>
  </si>
  <si>
    <t>Asset User</t>
  </si>
  <si>
    <t>Asset Owner</t>
  </si>
  <si>
    <t>Insurance Information</t>
  </si>
  <si>
    <t>Insurance Fee</t>
  </si>
  <si>
    <t>Insurance Coverage</t>
  </si>
  <si>
    <t>Total Premium</t>
  </si>
  <si>
    <t>Life Insurance Info</t>
  </si>
  <si>
    <t>Life Insurance Subject</t>
  </si>
  <si>
    <t>Life Insurance Fee</t>
  </si>
  <si>
    <t>Subsidy</t>
  </si>
  <si>
    <t>Fees</t>
  </si>
  <si>
    <t>Financial Data</t>
  </si>
  <si>
    <t>YES/NO Option</t>
  </si>
  <si>
    <t>OWNERSHIP CODE</t>
  </si>
  <si>
    <t>FAMILY</t>
  </si>
  <si>
    <t>OWNED</t>
  </si>
  <si>
    <t>RENTED</t>
  </si>
  <si>
    <t>ATPM</t>
  </si>
  <si>
    <t>Insurance</t>
  </si>
  <si>
    <t>OTR-DP</t>
  </si>
  <si>
    <t>Subsidy Allocation</t>
  </si>
  <si>
    <t>Subsidy Rate</t>
  </si>
  <si>
    <t>Subsidy DP</t>
  </si>
  <si>
    <t>-</t>
  </si>
  <si>
    <t>Incentive Deduction</t>
  </si>
  <si>
    <t>AR To ATPM</t>
  </si>
  <si>
    <t>AR To Insco</t>
  </si>
  <si>
    <t>SPAF</t>
  </si>
  <si>
    <t>SUBVENTION</t>
  </si>
  <si>
    <t>Provision Calculation Base</t>
  </si>
  <si>
    <t>Roll Over</t>
  </si>
  <si>
    <t>Value Type</t>
  </si>
  <si>
    <t>Jika action yang dipilih merupakan 'Select' Maka Katalon akan select data pada index ke-1</t>
  </si>
  <si>
    <t>TEST INSURANCE BRANCH</t>
  </si>
  <si>
    <t>RAT1</t>
  </si>
  <si>
    <t>SHA 92</t>
  </si>
  <si>
    <t>RAT12</t>
  </si>
  <si>
    <t>RAT2</t>
  </si>
  <si>
    <t>UDIN LIFE INS BRANCH</t>
  </si>
  <si>
    <t>TESTING BRANCH</t>
  </si>
  <si>
    <t>RYAN1LIFEBRANCH</t>
  </si>
  <si>
    <t>08</t>
  </si>
  <si>
    <t>JL. Jakarta Barat No 20B</t>
  </si>
  <si>
    <t>JL. Kenangka No 88G</t>
  </si>
  <si>
    <t>WRY SATU NIKAH</t>
  </si>
  <si>
    <t>NYENGSERET</t>
  </si>
  <si>
    <t>ASTANA ANYAR</t>
  </si>
  <si>
    <t>A SUPPLIER SALES</t>
  </si>
  <si>
    <t>A ADMIN MRA</t>
  </si>
  <si>
    <t>REGION1</t>
  </si>
  <si>
    <t>BLACK BOX</t>
  </si>
  <si>
    <t>MRA CF4W PROD OFFERING</t>
  </si>
  <si>
    <t>;;;;;</t>
  </si>
  <si>
    <t>Fraud Checking</t>
  </si>
  <si>
    <t>RATS8</t>
  </si>
  <si>
    <t>RYAN APP</t>
  </si>
  <si>
    <t>RATSSZ9</t>
  </si>
  <si>
    <t>JOB PROFESSION NONPROF</t>
  </si>
  <si>
    <t>JOB PROFESSION SME</t>
  </si>
  <si>
    <t>JOB PROFESSION EMP</t>
  </si>
  <si>
    <t>JOB PROFESSION PROF</t>
  </si>
  <si>
    <t>JOB POSITION NAME</t>
  </si>
  <si>
    <t>Director</t>
  </si>
  <si>
    <t>Manager</t>
  </si>
  <si>
    <t>BENDAHARA ORGANISASI</t>
  </si>
  <si>
    <t>KOMISARIS</t>
  </si>
  <si>
    <t>KOMISARIS UTAMA</t>
  </si>
  <si>
    <t>DIREKTUR</t>
  </si>
  <si>
    <t>GOLONGAN 1</t>
  </si>
  <si>
    <t>GOLONGAN 3</t>
  </si>
  <si>
    <t>GOLONGAN 4</t>
  </si>
  <si>
    <t>KETUA ORGANISASI</t>
  </si>
  <si>
    <t>MANAGER / DEPT. HEAD</t>
  </si>
  <si>
    <t>OWNER (PEMILIK USAHA)</t>
  </si>
  <si>
    <t>PRESIDEN DIREKTUR</t>
  </si>
  <si>
    <t>PERWIRA TINGGI</t>
  </si>
  <si>
    <t>PERWIRA MENENGAH</t>
  </si>
  <si>
    <t>PERWIRA PERTAMA</t>
  </si>
  <si>
    <t>BINTARA TINGGI</t>
  </si>
  <si>
    <t>BINTARA</t>
  </si>
  <si>
    <t>TAMTAMA</t>
  </si>
  <si>
    <t>STAFF</t>
  </si>
  <si>
    <t>SEKRETARIS ORGANISASI</t>
  </si>
  <si>
    <t>SUPERVISOR / SECTION HEAD</t>
  </si>
  <si>
    <t>WAKIL PRESIDEN DIREKTUR</t>
  </si>
  <si>
    <t>WAKIL KETUA ORGANISASI</t>
  </si>
  <si>
    <t>GENERAL MANAGER / DIV. HEAD</t>
  </si>
  <si>
    <t>DIRECTOR</t>
  </si>
  <si>
    <t>MANAGER</t>
  </si>
  <si>
    <t>OWNER</t>
  </si>
  <si>
    <t>TR_ORG</t>
  </si>
  <si>
    <t>COMSY</t>
  </si>
  <si>
    <t>COMSY_MAIN</t>
  </si>
  <si>
    <t>DIR</t>
  </si>
  <si>
    <t>GOL_1</t>
  </si>
  <si>
    <t>GOL_2</t>
  </si>
  <si>
    <t>GOL_3</t>
  </si>
  <si>
    <t>GOL_4</t>
  </si>
  <si>
    <t>CHM</t>
  </si>
  <si>
    <t>MGR_DH</t>
  </si>
  <si>
    <t>PRES_DIR</t>
  </si>
  <si>
    <t>OFF_HR</t>
  </si>
  <si>
    <t>OFF_MR</t>
  </si>
  <si>
    <t>OFF_LR</t>
  </si>
  <si>
    <t>BIN_HR</t>
  </si>
  <si>
    <t>BIN</t>
  </si>
  <si>
    <t>TAM</t>
  </si>
  <si>
    <t>SEC</t>
  </si>
  <si>
    <t>SPV</t>
  </si>
  <si>
    <t>VICE_PRES_DIR</t>
  </si>
  <si>
    <t>VICE_CHM</t>
  </si>
  <si>
    <t>GM</t>
  </si>
  <si>
    <t>BALI</t>
  </si>
  <si>
    <t>1231233451233451</t>
  </si>
  <si>
    <t>Bandung</t>
  </si>
  <si>
    <t>WRY SATU</t>
  </si>
  <si>
    <t>JL ASDA</t>
  </si>
  <si>
    <t>ASTRAMF</t>
  </si>
  <si>
    <t>Commercial</t>
  </si>
  <si>
    <t>RED</t>
  </si>
  <si>
    <t>BANDUNG, KOTA.</t>
  </si>
  <si>
    <t>1000;1000;1000;1000;1000;1000</t>
  </si>
  <si>
    <t>New</t>
  </si>
  <si>
    <t>TDP Paid at MF</t>
  </si>
  <si>
    <t>MRA SUPPLIER COMPANY</t>
  </si>
  <si>
    <t xml:space="preserve">Sheet ini digunakan untuk mengecek status save dari tiap anggota family data </t>
  </si>
  <si>
    <t xml:space="preserve">Sheet ini digunakan untuk mengecek status save dari tab family data </t>
  </si>
  <si>
    <t>1;1;1;1;1;1</t>
  </si>
  <si>
    <t>1.2;2;1;2;1;2</t>
  </si>
  <si>
    <t>1;1;3;1.5;4;6</t>
  </si>
  <si>
    <t>1;1;2;3;4;5</t>
  </si>
  <si>
    <t>2;1;3;1;2;3</t>
  </si>
  <si>
    <t>Capitalized</t>
  </si>
  <si>
    <t>Paid By</t>
  </si>
  <si>
    <t>Sum Insured (%)</t>
  </si>
  <si>
    <t>Sum Insured Amount</t>
  </si>
  <si>
    <t>Sum Insured Amount Flood</t>
  </si>
  <si>
    <t>Sum Insured Amount TPL</t>
  </si>
  <si>
    <t>Sum Insured Amount Act of God</t>
  </si>
  <si>
    <t>Sum Insured Amount Tanggung Jawab Hukum Terhadap Penumpang</t>
  </si>
  <si>
    <t>Sum Insured Amount SRCC</t>
  </si>
  <si>
    <t>Sum Insured Amount Kecelakaan Diri Untuk Penumpang</t>
  </si>
  <si>
    <t>Sum Insured Amount Terrorist</t>
  </si>
  <si>
    <t>Section atau arraynya dapat dikosongkan jika tidak ada yang diubah dari default Insurance Coverage yang tampil pada CONFINS</t>
  </si>
  <si>
    <t>Catatan dalam mengisi Section Generated Insurance Table</t>
  </si>
  <si>
    <t>Discount Amount (Paid By MF)</t>
  </si>
  <si>
    <t>Override Subsidy Discount Insurance Amount?</t>
  </si>
  <si>
    <t xml:space="preserve">Jika ingin mengisi Section Generated Insurance Table, wajib menggunakan delimiter atau pemisah ; sebanyak </t>
  </si>
  <si>
    <t>Year num yang terbentuk sebanyak</t>
  </si>
  <si>
    <t>Edit Generated Insurance Table</t>
  </si>
  <si>
    <t xml:space="preserve">Existing Excel sheet ini dapat menambahkan field baru pada subsection additional coverage (section Insurance Coverage dan Edit Generated Insurance Table) dan subsection sum insured amount (section Edit Generated Insurance Table). Penambahan field HARUS dilakukan sejajar, dalam arti jika menambahkan pada additional coverage, pada sum insured amount juga harus ditambahkan field tersebut. </t>
  </si>
  <si>
    <t>PAMERAN MOBIL MRA</t>
  </si>
  <si>
    <t>MOONVEIL</t>
  </si>
  <si>
    <t>PLANAR2</t>
  </si>
  <si>
    <t>IIMS 2023</t>
  </si>
  <si>
    <t>081293123702</t>
  </si>
  <si>
    <t>toni</t>
  </si>
  <si>
    <t>812479126472164</t>
  </si>
  <si>
    <t>mama toni</t>
  </si>
  <si>
    <t>toni@gmail.com</t>
  </si>
  <si>
    <t>CV sejahtera</t>
  </si>
  <si>
    <t>213817598636402</t>
  </si>
  <si>
    <t>1;1;0.5;2</t>
  </si>
  <si>
    <t>3;2;1;2.5</t>
  </si>
  <si>
    <t>6;3;0.85;3.33</t>
  </si>
  <si>
    <t>5;4;1.3;1.25</t>
  </si>
  <si>
    <t>MRA ASSET MOBIL.MOBIL 2.MOBIL 3</t>
  </si>
  <si>
    <t>AGENCY BINTANG COMPANY</t>
  </si>
  <si>
    <t>Main Premi Rate</t>
  </si>
  <si>
    <t>Additional Premi Rate</t>
  </si>
  <si>
    <t>Flood Premi Rate</t>
  </si>
  <si>
    <t>TPL Premi Rate</t>
  </si>
  <si>
    <t>Act of God Premi Rate</t>
  </si>
  <si>
    <t>SRCC Premi Rate</t>
  </si>
  <si>
    <t>Tanggung Jawab Hukum Terhadap Penumpang Premi Rate</t>
  </si>
  <si>
    <t>Kecelakaan Diri Untuk Penumpang Premi Rate</t>
  </si>
  <si>
    <t>Terrorist Premi Rate</t>
  </si>
  <si>
    <t>Rate</t>
  </si>
  <si>
    <t>Theft &amp; Robbery</t>
  </si>
  <si>
    <t>Sum Insured Amount Theft &amp; Robbery</t>
  </si>
  <si>
    <t>Loading</t>
  </si>
  <si>
    <t>Sum Insured Amount Loading</t>
  </si>
  <si>
    <t>kebon jeruk</t>
  </si>
  <si>
    <t>jakarta barat</t>
  </si>
  <si>
    <t>KENNEDY</t>
  </si>
  <si>
    <t>JONI</t>
  </si>
  <si>
    <t>TONI;CV SEJAHTERA</t>
  </si>
  <si>
    <t>Reason Failed</t>
  </si>
  <si>
    <t>Objective</t>
  </si>
  <si>
    <t>09/12/2003</t>
  </si>
  <si>
    <t>09/12/2004</t>
  </si>
  <si>
    <t>11533</t>
  </si>
  <si>
    <t>11534</t>
  </si>
  <si>
    <t>JL AKOLAS 2</t>
  </si>
  <si>
    <t>REGION2</t>
  </si>
  <si>
    <t>6478501</t>
  </si>
  <si>
    <t>MRA LIFE INSCO BRANCH 2</t>
  </si>
  <si>
    <t>Document 4</t>
  </si>
  <si>
    <t>Document 5</t>
  </si>
  <si>
    <t>MOU124</t>
  </si>
  <si>
    <t>MOU125</t>
  </si>
  <si>
    <t>Document 6</t>
  </si>
  <si>
    <t>MOU126</t>
  </si>
  <si>
    <t>1;1;1;1;1;3</t>
  </si>
  <si>
    <t>1;1;1;1;1;4</t>
  </si>
  <si>
    <t>1000;1000;1000;1000;1000;1001</t>
  </si>
  <si>
    <t>1000;1000;1000;1000;1000;1002</t>
  </si>
  <si>
    <t>1000;1000;1000;1000;1000;1003</t>
  </si>
  <si>
    <t>0.8;1.3;2;2;2;4</t>
  </si>
  <si>
    <t>0.8;1.3;2;2;2;5</t>
  </si>
  <si>
    <t>1.2;2;1;2;1;3</t>
  </si>
  <si>
    <t>1.2;2;1;2;1;4</t>
  </si>
  <si>
    <t>1.2;2;1;2;1;5</t>
  </si>
  <si>
    <t>1;1;3;1.5;4;7</t>
  </si>
  <si>
    <t>1;1;3;1.5;4;8</t>
  </si>
  <si>
    <t>1;1;3;1.5;4;9</t>
  </si>
  <si>
    <t>1;1;2;3;4;6</t>
  </si>
  <si>
    <t>1;1;2;3;4;7</t>
  </si>
  <si>
    <t>1;1;2;3;4;8</t>
  </si>
  <si>
    <t>2;1;3;1;2;4</t>
  </si>
  <si>
    <t>2;1;3;1;2;5</t>
  </si>
  <si>
    <t>2;1;3;1;2;6</t>
  </si>
  <si>
    <t>1;2;3;4;1;4</t>
  </si>
  <si>
    <t>1;2;3;4;1;5</t>
  </si>
  <si>
    <t>1;1;1;3</t>
  </si>
  <si>
    <t>1;1;1;4</t>
  </si>
  <si>
    <t>1;1;0.5;3</t>
  </si>
  <si>
    <t>1;1;0.5;4</t>
  </si>
  <si>
    <t>1;1;0.5;5</t>
  </si>
  <si>
    <t>3;2;1;2.6</t>
  </si>
  <si>
    <t>3;2;1;2.7</t>
  </si>
  <si>
    <t>3;2;1;2.8</t>
  </si>
  <si>
    <t>6;3;0.85;3.34</t>
  </si>
  <si>
    <t>6;3;0.85;3.35</t>
  </si>
  <si>
    <t>6;3;0.85;3.36</t>
  </si>
  <si>
    <t>5;4;1.3;1.26</t>
  </si>
  <si>
    <t>5;4;1.3;1.27</t>
  </si>
  <si>
    <t>5;4;1.3;1.28</t>
  </si>
  <si>
    <t>JOB PROFESSION</t>
  </si>
  <si>
    <t>ANGKATAN UDARA</t>
  </si>
  <si>
    <t>AU</t>
  </si>
  <si>
    <t>MILITER ANGKATAN DARAT</t>
  </si>
  <si>
    <t xml:space="preserve">AD </t>
  </si>
  <si>
    <t>VETERAN</t>
  </si>
  <si>
    <t>899</t>
  </si>
  <si>
    <t xml:space="preserve">ASSET INS BRANCH 1 ADMS  </t>
  </si>
  <si>
    <t>ADMS LIFE INS BRANCH 1</t>
  </si>
  <si>
    <t>$Customer No</t>
  </si>
  <si>
    <t>$Customer Name</t>
  </si>
  <si>
    <t>$ID No (by LookUp)</t>
  </si>
  <si>
    <t>$Customer Legal Name</t>
  </si>
  <si>
    <t>$Birth Place</t>
  </si>
  <si>
    <t>$ID Type</t>
  </si>
  <si>
    <t>$Marital Status</t>
  </si>
  <si>
    <t>$Mobile Phone</t>
  </si>
  <si>
    <t>$Customer Model</t>
  </si>
  <si>
    <t>$Gender</t>
  </si>
  <si>
    <t>$Birth Date</t>
  </si>
  <si>
    <t>$ID No (by Input Data)</t>
  </si>
  <si>
    <t>$Mother Maiden Name</t>
  </si>
  <si>
    <t>$Email</t>
  </si>
  <si>
    <t>$Address</t>
  </si>
  <si>
    <t>$RT</t>
  </si>
  <si>
    <t>$RW</t>
  </si>
  <si>
    <t>$Zipcode</t>
  </si>
  <si>
    <t>$Kecamatan</t>
  </si>
  <si>
    <t>$Kelurahan</t>
  </si>
  <si>
    <t>$City</t>
  </si>
  <si>
    <t>$OwnerShip Status</t>
  </si>
  <si>
    <t>$Department AML</t>
  </si>
  <si>
    <t>Is Mandatory Complete</t>
  </si>
  <si>
    <t>$Customer Relation</t>
  </si>
  <si>
    <t>$Family Legal Name</t>
  </si>
  <si>
    <t>$Profession Code</t>
  </si>
  <si>
    <t>$Birth Date (MM/DD/YYYY)</t>
  </si>
  <si>
    <t>$Country Code</t>
  </si>
  <si>
    <t>$Country</t>
  </si>
  <si>
    <t>$Department AML Code</t>
  </si>
  <si>
    <t>$Department AML Desc</t>
  </si>
  <si>
    <t>$ZipCode</t>
  </si>
  <si>
    <t>$Ownership</t>
  </si>
  <si>
    <t>$Guarantor Relationship</t>
  </si>
  <si>
    <t>$Guarantor Legal Name</t>
  </si>
  <si>
    <t>$Ownership Status</t>
  </si>
  <si>
    <t>$Customer Relationship</t>
  </si>
  <si>
    <t>$Tax ID No</t>
  </si>
  <si>
    <t>$Company Type</t>
  </si>
  <si>
    <t>$Referantor Category</t>
  </si>
  <si>
    <t>$Referantor Name</t>
  </si>
  <si>
    <t>$Bank Account (Index)</t>
  </si>
  <si>
    <t>$Tax Calculation Method</t>
  </si>
  <si>
    <t>$MO Code</t>
  </si>
  <si>
    <t>$MO Name</t>
  </si>
  <si>
    <t>$Application Source</t>
  </si>
  <si>
    <t>$Payment Frequency</t>
  </si>
  <si>
    <t>$Tenor</t>
  </si>
  <si>
    <t>$Floating Period</t>
  </si>
  <si>
    <t>$Installment Scheme</t>
  </si>
  <si>
    <t>$Way Of Payment</t>
  </si>
  <si>
    <t>$Customer Bank Account (Index)</t>
  </si>
  <si>
    <t>$Customer Notification By</t>
  </si>
  <si>
    <t>$Kota</t>
  </si>
  <si>
    <t>$Characteristic of Credit</t>
  </si>
  <si>
    <t>$Way of Restructure</t>
  </si>
  <si>
    <t>$Economic Sector Description</t>
  </si>
  <si>
    <t>$Blacklist APPI</t>
  </si>
  <si>
    <t>$Ref Master App Data Description</t>
  </si>
  <si>
    <t>$Jumlah Asset</t>
  </si>
  <si>
    <t>Asset Owner &amp; Asset Location Address</t>
  </si>
  <si>
    <t>$Supplier Code</t>
  </si>
  <si>
    <t>$Supplier Name</t>
  </si>
  <si>
    <t>$Sales Person</t>
  </si>
  <si>
    <t>$Asset Code</t>
  </si>
  <si>
    <t>$Asset Condition</t>
  </si>
  <si>
    <t>$Asset Price</t>
  </si>
  <si>
    <t>$Asset Usage</t>
  </si>
  <si>
    <t>$Manufacturing Year</t>
  </si>
  <si>
    <t>$Down Payment Type</t>
  </si>
  <si>
    <t>$Down Payment %</t>
  </si>
  <si>
    <t>$Down Payment Amt</t>
  </si>
  <si>
    <t>$Chasis Number</t>
  </si>
  <si>
    <t>$Engine Number</t>
  </si>
  <si>
    <t>$License Plate Number</t>
  </si>
  <si>
    <t>$Serial 4</t>
  </si>
  <si>
    <t>$Serial 5</t>
  </si>
  <si>
    <t>$Asset Region</t>
  </si>
  <si>
    <t>$User Name</t>
  </si>
  <si>
    <t>$User Relationship</t>
  </si>
  <si>
    <t>$Owner Type</t>
  </si>
  <si>
    <t>$Owner Name</t>
  </si>
  <si>
    <t>$Owner Relationship</t>
  </si>
  <si>
    <t>$Owner ID Type</t>
  </si>
  <si>
    <t>$Owner ID No</t>
  </si>
  <si>
    <t>$Copy Address From</t>
  </si>
  <si>
    <t>$Check Rapindo</t>
  </si>
  <si>
    <t>$AppNo</t>
  </si>
  <si>
    <t>$Customer Action</t>
  </si>
  <si>
    <t>$Family Name</t>
  </si>
  <si>
    <t>$Family Action</t>
  </si>
  <si>
    <t>$Guarantor Name</t>
  </si>
  <si>
    <t>$Guarantor Action</t>
  </si>
  <si>
    <t>Is Complete Mandatory</t>
  </si>
  <si>
    <t>$Accessories Code</t>
  </si>
  <si>
    <t>$Accessories Name</t>
  </si>
  <si>
    <t>$Accessories Price</t>
  </si>
  <si>
    <t>$Insured By</t>
  </si>
  <si>
    <t>$Insco Branch Name</t>
  </si>
  <si>
    <t>$Coverage Amount</t>
  </si>
  <si>
    <t>$Start Date</t>
  </si>
  <si>
    <t>$End Date</t>
  </si>
  <si>
    <t>$Cover Period</t>
  </si>
  <si>
    <t>$Payment Type</t>
  </si>
  <si>
    <t>$Insurance Length</t>
  </si>
  <si>
    <t>$Main Coverage</t>
  </si>
  <si>
    <t>$Flood</t>
  </si>
  <si>
    <t>$TPL</t>
  </si>
  <si>
    <t>$Act of God</t>
  </si>
  <si>
    <t>$SRCC</t>
  </si>
  <si>
    <t>$Tanggung Jawab Hukum Terhadap Penumpang</t>
  </si>
  <si>
    <t>$Kecelakaan Diri Untuk Penumpang</t>
  </si>
  <si>
    <t>$Terrorist</t>
  </si>
  <si>
    <t>$Theft &amp; Robbery</t>
  </si>
  <si>
    <t>$Is Cover Life Insurance</t>
  </si>
  <si>
    <t>$Life Insco Branch Name</t>
  </si>
  <si>
    <t>$Premium Payment Method</t>
  </si>
  <si>
    <t>$Capitalized Premium Percentage</t>
  </si>
  <si>
    <t>$Subject Customer</t>
  </si>
  <si>
    <t>$Subject Guarantor</t>
  </si>
  <si>
    <t>$Subject Spouse</t>
  </si>
  <si>
    <t xml:space="preserve">$Guarantor Name </t>
  </si>
  <si>
    <t>$Admin Fee Amt</t>
  </si>
  <si>
    <t>$Subsidy From Type</t>
  </si>
  <si>
    <t>$Subsid From Value</t>
  </si>
  <si>
    <t>$Allocation From</t>
  </si>
  <si>
    <t>$Subsidy Source</t>
  </si>
  <si>
    <t>$Subsidy Value Type</t>
  </si>
  <si>
    <t>$Subsidy Value Amount</t>
  </si>
  <si>
    <t>$Subsidy Value Percentage</t>
  </si>
  <si>
    <t>$Grace Period</t>
  </si>
  <si>
    <t>$Grace Period Type</t>
  </si>
  <si>
    <t>$Promise Date</t>
  </si>
  <si>
    <t>$Document path</t>
  </si>
  <si>
    <t>$Nama Document</t>
  </si>
  <si>
    <t>$Customer</t>
  </si>
  <si>
    <t>$Take Action</t>
  </si>
  <si>
    <t>$Family</t>
  </si>
  <si>
    <t>$Guarantor</t>
  </si>
  <si>
    <t>USER5</t>
  </si>
  <si>
    <t>REYNARD</t>
  </si>
  <si>
    <t>0002SB20211103134</t>
  </si>
  <si>
    <t>MO Notes</t>
  </si>
  <si>
    <t>Capitalize if GS_Value Partial</t>
  </si>
  <si>
    <t>Full Capitalize Amount</t>
  </si>
  <si>
    <t>Capitalize Amount</t>
  </si>
  <si>
    <t>CountofFamily</t>
  </si>
  <si>
    <t>CountofGuarantorPersonal</t>
  </si>
  <si>
    <t>CountofGuarantorCompany</t>
  </si>
  <si>
    <t>Role</t>
  </si>
  <si>
    <t>Note</t>
  </si>
  <si>
    <t>$Reserve Fund 1</t>
  </si>
  <si>
    <t>$Reserve Fund 2</t>
  </si>
  <si>
    <t>$Reserve Fund 3</t>
  </si>
  <si>
    <t>$Reserve Fund 4</t>
  </si>
  <si>
    <t>$Reserve Fund 5</t>
  </si>
  <si>
    <t>Reserve Fund Amt</t>
  </si>
  <si>
    <t>Jika ada penambahan field, ditempatkan pada row sesuai dengan urutan pada rule file dengan nama field diawali dengan $</t>
  </si>
  <si>
    <t>Select ApplicationInProcess</t>
  </si>
  <si>
    <t>Negative Check</t>
  </si>
  <si>
    <t>$Copy App no</t>
  </si>
  <si>
    <t>Copy App</t>
  </si>
  <si>
    <t>$Product Offering Code</t>
  </si>
  <si>
    <t>3;2;1;3;2;1</t>
  </si>
  <si>
    <t>Agency Bintang COMPANY</t>
  </si>
  <si>
    <t>FT SUPPLIER BARU</t>
  </si>
  <si>
    <t>CAMERA PARKING</t>
  </si>
  <si>
    <t>JL KBN</t>
  </si>
  <si>
    <t>checksortpaging</t>
  </si>
  <si>
    <t>checkstoreDB</t>
  </si>
  <si>
    <t>06/27/2022</t>
  </si>
  <si>
    <t>checkRule</t>
  </si>
  <si>
    <t>Edit AppNo</t>
  </si>
  <si>
    <t>CopyApp</t>
  </si>
  <si>
    <t>C:\Users\jeremy.andreas\Pictures\Untitled</t>
  </si>
  <si>
    <t>checkAppView</t>
  </si>
  <si>
    <t>0821321839125</t>
  </si>
  <si>
    <t>LookUp</t>
  </si>
  <si>
    <t>Edit</t>
  </si>
  <si>
    <t>1;1;1;1</t>
  </si>
  <si>
    <t>Supplier Rate</t>
  </si>
  <si>
    <t>Asset Document</t>
  </si>
  <si>
    <t>Received</t>
  </si>
  <si>
    <t>Document No</t>
  </si>
  <si>
    <t>Document Notes</t>
  </si>
  <si>
    <t>Total</t>
  </si>
  <si>
    <t>Total Calculation DP Percentage</t>
  </si>
  <si>
    <t>Total Calculation DP Amount</t>
  </si>
  <si>
    <t>Total Fee</t>
  </si>
  <si>
    <t>Total Asset Price</t>
  </si>
  <si>
    <t>Total Asset Price + Accessories Price</t>
  </si>
  <si>
    <t>0002CUST20211204000</t>
  </si>
  <si>
    <t>1234567890111222</t>
  </si>
  <si>
    <t>Calculate Fee Result</t>
  </si>
  <si>
    <t>Calculate DP Result</t>
  </si>
  <si>
    <t>Rounding</t>
  </si>
  <si>
    <t>Calculate Result</t>
  </si>
  <si>
    <t>Total Asset Price Incl Accessory</t>
  </si>
  <si>
    <t>Total Asset Accesory Price</t>
  </si>
  <si>
    <t>Total Fee Capitalized</t>
  </si>
  <si>
    <t>Total Insurance Capitalized</t>
  </si>
  <si>
    <t>DP Asset &amp; Accessory</t>
  </si>
  <si>
    <t>DP Nett</t>
  </si>
  <si>
    <t>Total Subsidy DP</t>
  </si>
  <si>
    <t>Calculation Provision Amount</t>
  </si>
  <si>
    <t>Calculation Result From Simulation File</t>
  </si>
  <si>
    <t xml:space="preserve">TDP </t>
  </si>
  <si>
    <t>NTF</t>
  </si>
  <si>
    <t>Installment Amount</t>
  </si>
  <si>
    <t>Total Interest</t>
  </si>
  <si>
    <t>Total AR</t>
  </si>
  <si>
    <t>Gross Yield</t>
  </si>
  <si>
    <t>Calculation Provision Percentage</t>
  </si>
  <si>
    <t>abc</t>
  </si>
  <si>
    <t>U0005</t>
  </si>
  <si>
    <t>MRA_BLACKBOX</t>
  </si>
  <si>
    <t>Cross Application / Agreement Information</t>
  </si>
  <si>
    <t>Agreement No</t>
  </si>
  <si>
    <t>Application No</t>
  </si>
  <si>
    <t>Customer Name</t>
  </si>
  <si>
    <t>0004AGR20211103603;0002AGR20211206782</t>
  </si>
  <si>
    <t>0004APP20211100002;0002APP20211205472</t>
  </si>
  <si>
    <t>MRA LIANA;SY FATUI</t>
  </si>
  <si>
    <t>Edit NAP Back to Step</t>
  </si>
  <si>
    <t>budi@gmail.com</t>
  </si>
  <si>
    <t>AVX</t>
  </si>
  <si>
    <t>Return Commission &amp; Reserved Fund</t>
  </si>
  <si>
    <t>Return To</t>
  </si>
  <si>
    <t>Return Reason</t>
  </si>
  <si>
    <t>Return Notes</t>
  </si>
  <si>
    <t>Return Flag</t>
  </si>
  <si>
    <t>Edit Application Data</t>
  </si>
  <si>
    <t>Data is incomplete</t>
  </si>
  <si>
    <t>Test Note</t>
  </si>
  <si>
    <t>Other Reason</t>
  </si>
  <si>
    <t>Tes Catatan</t>
  </si>
  <si>
    <t>Done</t>
  </si>
  <si>
    <t>Return Execution Notes</t>
  </si>
  <si>
    <t>def</t>
  </si>
  <si>
    <t>0812912471237</t>
  </si>
  <si>
    <t>01/19/2000</t>
  </si>
  <si>
    <t>JAKARTA</t>
  </si>
  <si>
    <t>JALAN JAYA NO 99</t>
  </si>
  <si>
    <t>081293871232</t>
  </si>
  <si>
    <t>081293123703</t>
  </si>
  <si>
    <t>081293123704</t>
  </si>
  <si>
    <t>PELANGI UTAMA</t>
  </si>
  <si>
    <t>0002CUST20200600138</t>
  </si>
  <si>
    <t>Multifinance Employee</t>
  </si>
  <si>
    <t>MARIA JANE</t>
  </si>
  <si>
    <t>Nett</t>
  </si>
  <si>
    <t>DRAGUN KANIA</t>
  </si>
  <si>
    <t>1231233451233431</t>
  </si>
  <si>
    <t>JL ASDAHA</t>
  </si>
  <si>
    <t>0002SB20211203142</t>
  </si>
  <si>
    <t>MRA_PARKING CAMERA</t>
  </si>
  <si>
    <t>yes;no;yes;yes;no</t>
  </si>
  <si>
    <t>100000;200000;300000;250000;150000</t>
  </si>
  <si>
    <t>3;5.2;1;2;2.1</t>
  </si>
  <si>
    <t>1;3;3.2;4;5</t>
  </si>
  <si>
    <t>50000;200000;100000;20000;10000</t>
  </si>
  <si>
    <t>5000;20000;10000;7500;15000</t>
  </si>
  <si>
    <t>7;10;2.33;8.8;5.5</t>
  </si>
  <si>
    <t>2;1;3.33;4;1</t>
  </si>
  <si>
    <t>customer;multifinance;customer;customer;customer</t>
  </si>
  <si>
    <t>95;90;80;75;70</t>
  </si>
  <si>
    <t>all risk;comprehensive;total loss only;all risk;all risk</t>
  </si>
  <si>
    <t>no;yes;yes;yes;no</t>
  </si>
  <si>
    <t>yes;no;no;yes;no</t>
  </si>
  <si>
    <t>no;yes;no;yes;yes</t>
  </si>
  <si>
    <t>yes;yes;no;yes;no</t>
  </si>
  <si>
    <t>no;yes;yes;no;yes</t>
  </si>
  <si>
    <t>no;yes;no;no;no</t>
  </si>
  <si>
    <t>yes;yes;no;yes;yes</t>
  </si>
  <si>
    <t>1;0;2;1;1</t>
  </si>
  <si>
    <t>2;1;0;1;1</t>
  </si>
  <si>
    <t>3;4;5;1;1</t>
  </si>
  <si>
    <t>1;2;0;1;1</t>
  </si>
  <si>
    <t>1;0;1;1;1</t>
  </si>
  <si>
    <t>0;1;0;1;1</t>
  </si>
  <si>
    <t>1;1;1;1;1</t>
  </si>
  <si>
    <t>1;1;0;0;0</t>
  </si>
  <si>
    <t>2.5;2;1.25;1;0.75</t>
  </si>
  <si>
    <t>Supplier;Supplier;Multifinance</t>
  </si>
  <si>
    <t>MRA SUPPLIER COMPANY;MRA SUPPLIER COMPANY;</t>
  </si>
  <si>
    <t>Subsidy DP;Discount Insurance;Discount Admin Fee</t>
  </si>
  <si>
    <t>AP Deduction;AP Deduction;Other Income</t>
  </si>
  <si>
    <t>Amount;Amount;Percentage</t>
  </si>
  <si>
    <t>0;;5</t>
  </si>
  <si>
    <t>Agency Bintang COMPANY;MARIA JANE;DRAGUN KANIA</t>
  </si>
  <si>
    <t>MAMA TONI</t>
  </si>
  <si>
    <t>09/12/2000</t>
  </si>
  <si>
    <t>02/15/2001</t>
  </si>
  <si>
    <t>IBU FT TIO</t>
  </si>
  <si>
    <t>Pelangi Utama</t>
  </si>
  <si>
    <t>000132354365456</t>
  </si>
  <si>
    <t>8219391231412</t>
  </si>
  <si>
    <t>1284769124848122</t>
  </si>
  <si>
    <t>Testing</t>
  </si>
  <si>
    <t>TONI</t>
  </si>
  <si>
    <t>Moskow</t>
  </si>
  <si>
    <t>10/04/2000</t>
  </si>
  <si>
    <t>1234567890987650</t>
  </si>
  <si>
    <t>JL Sudirman 5</t>
  </si>
  <si>
    <t>002</t>
  </si>
  <si>
    <t>fttio@yahoo.com</t>
  </si>
  <si>
    <t>FT SANI</t>
  </si>
  <si>
    <t>3190923920380002</t>
  </si>
  <si>
    <t>0002CUST20211204062</t>
  </si>
  <si>
    <t>1233815719864873</t>
  </si>
  <si>
    <t>IBU MERY</t>
  </si>
  <si>
    <t>D10@gmail.com</t>
  </si>
  <si>
    <t>005</t>
  </si>
  <si>
    <t>02/01/1995</t>
  </si>
  <si>
    <t>JALAN ABADI NO 74</t>
  </si>
  <si>
    <t>003</t>
  </si>
  <si>
    <t>FT KENT</t>
  </si>
  <si>
    <t>2839287392833293</t>
  </si>
  <si>
    <t>0002CUST20211226042</t>
  </si>
  <si>
    <t>FT COMPANY</t>
  </si>
  <si>
    <t>0002CUST20211204070</t>
  </si>
  <si>
    <t>DIO</t>
  </si>
  <si>
    <t>213721293203024</t>
  </si>
  <si>
    <t>No;Yes</t>
  </si>
  <si>
    <t>FT KENT;FT COMPANY</t>
  </si>
  <si>
    <t>;Select SimilarData</t>
  </si>
  <si>
    <t>customer;customer;customer;customer;customer</t>
  </si>
  <si>
    <t>2.5;2.25;1.5;1;0.5</t>
  </si>
  <si>
    <t>3;2;1;3;2;2</t>
  </si>
  <si>
    <t>1000;1000;1000</t>
  </si>
  <si>
    <t>NOMOR POKOK WAJIB PAJAK (NPWP)</t>
  </si>
  <si>
    <t>KARTU TANDA PENDUDUK (KTP) PEMOHON</t>
  </si>
  <si>
    <t>REKENING TELEPHONE</t>
  </si>
  <si>
    <t>15000;20000;0</t>
  </si>
  <si>
    <t>YASPAROV</t>
  </si>
  <si>
    <t>DIO ANDRSON</t>
  </si>
  <si>
    <t>SUCCESS</t>
  </si>
  <si>
    <t>6786500</t>
  </si>
  <si>
    <t>19814500</t>
  </si>
  <si>
    <t>222rgv21sdd</t>
  </si>
  <si>
    <t>sfhd4dra46h66</t>
  </si>
  <si>
    <t>21gjiev56st321</t>
  </si>
  <si>
    <t>k13a3Xg3gt4513</t>
  </si>
  <si>
    <t>ond2D1v3cx13</t>
  </si>
  <si>
    <t>21871000</t>
  </si>
  <si>
    <t>15000;6786500;0</t>
  </si>
  <si>
    <t>14.692175</t>
  </si>
  <si>
    <t>DP Nett Percentage</t>
  </si>
  <si>
    <t>Provision Fee Calculation</t>
  </si>
  <si>
    <t>Is Vat</t>
  </si>
  <si>
    <t>FT EMP</t>
  </si>
  <si>
    <t>02/02/1999</t>
  </si>
  <si>
    <t>2732839402928374</t>
  </si>
  <si>
    <t>mama emp</t>
  </si>
  <si>
    <t>ftemp@gmail.com</t>
  </si>
  <si>
    <t>FT MARRY</t>
  </si>
  <si>
    <t>2839102938274625</t>
  </si>
  <si>
    <t>mama ft marry</t>
  </si>
  <si>
    <t>ftmarry@gmail.com</t>
  </si>
  <si>
    <t>283823923923849</t>
  </si>
  <si>
    <t>mama ft tio</t>
  </si>
  <si>
    <t>fttio@gmail.com</t>
  </si>
  <si>
    <t>ft tio</t>
  </si>
  <si>
    <t>Yes;Yes</t>
  </si>
  <si>
    <t>0002APP20221206128</t>
  </si>
  <si>
    <t>FAILED</t>
  </si>
  <si>
    <t>Failed Store DB</t>
  </si>
  <si>
    <t>0002APP20221206129</t>
  </si>
  <si>
    <t>FT MARRY;FT COMPANY</t>
  </si>
  <si>
    <t>Select SimilarData;Select ApplicationInProcess</t>
  </si>
  <si>
    <t>Failed Verify Match / Equal</t>
  </si>
  <si>
    <t>Failed Data Lookup Tidak Sesuai DB</t>
  </si>
  <si>
    <t>WARNING</t>
  </si>
  <si>
    <t>Failed Delete[SUBSIDY RATE]</t>
  </si>
  <si>
    <t>TESTE</t>
  </si>
  <si>
    <t>KIRIN LIFE INSURANCE LTD</t>
  </si>
  <si>
    <t>LIFE INSURANCE BRANCH</t>
  </si>
  <si>
    <t>TEST BRANCH CODE</t>
  </si>
  <si>
    <t>Even Principle</t>
  </si>
  <si>
    <t>VIRTUAL ACCOUNT</t>
  </si>
  <si>
    <t>Prepaid</t>
  </si>
  <si>
    <t>KIRIN INSURANCE</t>
  </si>
  <si>
    <t>ASS INS BRANCH</t>
  </si>
  <si>
    <t>TEST INSURANCE BRANCH 11</t>
  </si>
  <si>
    <t>TESTP</t>
  </si>
  <si>
    <t>TESTP1</t>
  </si>
  <si>
    <t>TESTS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</si>
</sst>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7">
    <numFmt numFmtId="44" formatCode="_(&quot;$&quot;* #,##0.00_);_(&quot;$&quot;* \(#,##0.00\);_(&quot;$&quot;* &quot;-&quot;??_);_(@_)"/>
    <numFmt numFmtId="43" formatCode="_(* #,##0.00_);_(* \(#,##0.00\);_(* &quot;-&quot;??_);_(@_)"/>
    <numFmt numFmtId="164" formatCode="mm/dd/yyyy;@"/>
    <numFmt numFmtId="165" formatCode="_(* #,##0_);_(* \(#,##0\);_(* &quot;-&quot;??_);_(@_)"/>
    <numFmt numFmtId="166" formatCode="#,##0.000000_);\(#,##0.000000\)"/>
    <numFmt numFmtId="167" formatCode="#,##0.000000"/>
    <numFmt numFmtId="168" formatCode="0.000000"/>
  </numFmts>
  <fonts count="17" x14ac:knownFonts="1">
    <font>
      <sz val="11"/>
      <color theme="1"/>
      <name val="Calibri"/>
      <family val="2"/>
      <scheme val="minor"/>
    </font>
    <font>
      <u/>
      <sz val="11"/>
      <color theme="10"/>
      <name val="Calibri"/>
      <family val="2"/>
      <scheme val="minor"/>
    </font>
    <font>
      <sz val="9"/>
      <color indexed="81"/>
      <name val="Tahoma"/>
      <family val="2"/>
    </font>
    <font>
      <b/>
      <sz val="9"/>
      <color indexed="81"/>
      <name val="Tahoma"/>
      <family val="2"/>
    </font>
    <font>
      <sz val="9"/>
      <color rgb="FF212529"/>
      <name val="Arial"/>
      <family val="2"/>
    </font>
    <font>
      <b/>
      <sz val="11"/>
      <color theme="1"/>
      <name val="Calibri"/>
      <family val="2"/>
      <scheme val="minor"/>
    </font>
    <font>
      <sz val="11"/>
      <name val="Calibri"/>
      <family val="2"/>
      <scheme val="minor"/>
    </font>
    <font>
      <sz val="11"/>
      <color rgb="FF000000"/>
      <name val="Calibri"/>
      <family val="2"/>
    </font>
    <font>
      <sz val="11"/>
      <color theme="1"/>
      <name val="Calibri"/>
      <family val="2"/>
      <scheme val="minor"/>
    </font>
    <font>
      <b/>
      <sz val="11"/>
      <color theme="0"/>
      <name val="Calibri"/>
      <family val="2"/>
      <scheme val="minor"/>
    </font>
    <font>
      <b/>
      <sz val="11"/>
      <color theme="0"/>
      <name val="Calibri"/>
      <family val="2"/>
    </font>
    <font>
      <sz val="11"/>
      <color theme="0"/>
      <name val="Calibri"/>
      <family val="2"/>
      <scheme val="minor"/>
    </font>
    <font>
      <sz val="11"/>
      <color rgb="FF242424"/>
      <name val="Segoe UI"/>
      <family val="2"/>
    </font>
    <font>
      <sz val="9"/>
      <color theme="1"/>
      <name val="Arial"/>
      <family val="2"/>
    </font>
    <font>
      <sz val="9"/>
      <color indexed="81"/>
      <name val="Tahoma"/>
      <charset val="1"/>
    </font>
    <font>
      <b/>
      <sz val="9"/>
      <color indexed="81"/>
      <name val="Tahoma"/>
      <charset val="1"/>
    </font>
    <font>
      <sz val="11"/>
      <name val="Segoe UI"/>
      <family val="2"/>
    </font>
  </fonts>
  <fills count="16">
    <fill>
      <patternFill patternType="none"/>
    </fill>
    <fill>
      <patternFill patternType="gray125"/>
    </fill>
    <fill>
      <patternFill patternType="solid">
        <fgColor theme="9"/>
        <bgColor indexed="64"/>
      </patternFill>
    </fill>
    <fill>
      <patternFill patternType="solid">
        <fgColor theme="1"/>
        <bgColor indexed="64"/>
      </patternFill>
    </fill>
    <fill>
      <patternFill patternType="solid">
        <fgColor rgb="FF00B050"/>
        <bgColor indexed="64"/>
      </patternFill>
    </fill>
    <fill>
      <patternFill patternType="solid">
        <fgColor theme="0"/>
        <bgColor indexed="64"/>
      </patternFill>
    </fill>
    <fill>
      <patternFill patternType="solid">
        <fgColor theme="9" tint="0.39997558519241921"/>
        <bgColor indexed="64"/>
      </patternFill>
    </fill>
    <fill>
      <patternFill patternType="solid">
        <fgColor theme="4" tint="0.39997558519241921"/>
        <bgColor indexed="64"/>
      </patternFill>
    </fill>
    <fill>
      <patternFill patternType="solid">
        <fgColor theme="5" tint="0.39997558519241921"/>
        <bgColor indexed="64"/>
      </patternFill>
    </fill>
    <fill>
      <patternFill patternType="solid">
        <fgColor theme="7" tint="0.39997558519241921"/>
        <bgColor indexed="64"/>
      </patternFill>
    </fill>
    <fill>
      <patternFill patternType="solid">
        <fgColor theme="8" tint="0.59999389629810485"/>
        <bgColor indexed="64"/>
      </patternFill>
    </fill>
    <fill>
      <patternFill patternType="solid">
        <fgColor theme="7" tint="0.39997558519241921"/>
        <bgColor rgb="FF000000"/>
      </patternFill>
    </fill>
    <fill>
      <patternFill patternType="solid">
        <fgColor theme="4" tint="0.39997558519241921"/>
        <bgColor rgb="FF000000"/>
      </patternFill>
    </fill>
    <fill>
      <patternFill patternType="solid">
        <fgColor rgb="FFFFFFFF"/>
        <bgColor indexed="64"/>
      </patternFill>
    </fill>
    <fill>
      <patternFill patternType="solid">
        <fgColor theme="6" tint="0.59999389629810485"/>
        <bgColor indexed="64"/>
      </patternFill>
    </fill>
    <fill>
      <patternFill patternType="solid">
        <fgColor theme="2" tint="-0.499984740745262"/>
        <bgColor indexed="64"/>
      </patternFill>
    </fill>
  </fills>
  <borders count="24">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theme="9" tint="0.39997558519241921"/>
      </left>
      <right style="thin">
        <color theme="9" tint="0.39997558519241921"/>
      </right>
      <top style="thin">
        <color theme="9" tint="0.39997558519241921"/>
      </top>
      <bottom style="thin">
        <color theme="9" tint="0.39997558519241921"/>
      </bottom>
      <diagonal/>
    </border>
    <border>
      <left/>
      <right/>
      <top/>
      <bottom style="thin">
        <color theme="9" tint="0.39997558519241921"/>
      </bottom>
      <diagonal/>
    </border>
    <border>
      <left style="thin">
        <color indexed="64"/>
      </left>
      <right/>
      <top/>
      <bottom/>
      <diagonal/>
    </border>
    <border>
      <left/>
      <right/>
      <top style="thin">
        <color indexed="64"/>
      </top>
      <bottom style="thin">
        <color indexed="64"/>
      </bottom>
      <diagonal/>
    </border>
    <border>
      <left style="thin">
        <color indexed="64"/>
      </left>
      <right style="thin">
        <color indexed="64"/>
      </right>
      <top style="thin">
        <color indexed="64"/>
      </top>
      <bottom style="thick">
        <color indexed="64"/>
      </bottom>
      <diagonal/>
    </border>
    <border>
      <left style="thin">
        <color indexed="64"/>
      </left>
      <right style="thin">
        <color indexed="64"/>
      </right>
      <top style="thick">
        <color indexed="64"/>
      </top>
      <bottom style="thick">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theme="1"/>
      </left>
      <right style="thin">
        <color theme="1"/>
      </right>
      <top style="thin">
        <color theme="1"/>
      </top>
      <bottom style="thin">
        <color theme="1"/>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style="thin">
        <color indexed="64"/>
      </right>
      <top style="thick">
        <color indexed="64"/>
      </top>
      <bottom style="thin">
        <color indexed="64"/>
      </bottom>
      <diagonal/>
    </border>
    <border>
      <left/>
      <right/>
      <top/>
      <bottom style="thick">
        <color indexed="64"/>
      </bottom>
      <diagonal/>
    </border>
    <border>
      <left/>
      <right style="thin">
        <color indexed="64"/>
      </right>
      <top/>
      <bottom style="thick">
        <color indexed="64"/>
      </bottom>
      <diagonal/>
    </border>
    <border>
      <left style="medium">
        <color rgb="FFDEE2E6"/>
      </left>
      <right style="medium">
        <color rgb="FFDEE2E6"/>
      </right>
      <top style="medium">
        <color rgb="FFDEE2E6"/>
      </top>
      <bottom style="medium">
        <color rgb="FFDEE2E6"/>
      </bottom>
      <diagonal/>
    </border>
  </borders>
  <cellStyleXfs count="4">
    <xf numFmtId="0" fontId="0" fillId="0" borderId="0"/>
    <xf numFmtId="0" fontId="1" fillId="0" borderId="0" applyNumberFormat="0" applyFill="0" applyBorder="0" applyAlignment="0" applyProtection="0"/>
    <xf numFmtId="43" fontId="8" fillId="0" borderId="0" applyFont="0" applyFill="0" applyBorder="0" applyAlignment="0" applyProtection="0"/>
    <xf numFmtId="44" fontId="8" fillId="0" borderId="0" applyFont="0" applyFill="0" applyBorder="0" applyAlignment="0" applyProtection="0"/>
  </cellStyleXfs>
  <cellXfs count="195">
    <xf numFmtId="0" fontId="0" fillId="0" borderId="0" xfId="0"/>
    <xf numFmtId="0" fontId="0" fillId="0" borderId="1" xfId="0" applyBorder="1"/>
    <xf numFmtId="0" fontId="0" fillId="0" borderId="1" xfId="0" quotePrefix="1" applyBorder="1"/>
    <xf numFmtId="0" fontId="1" fillId="0" borderId="1" xfId="1" applyBorder="1"/>
    <xf numFmtId="0" fontId="0" fillId="0" borderId="0" xfId="0" quotePrefix="1"/>
    <xf numFmtId="0" fontId="1" fillId="0" borderId="0" xfId="1" applyFill="1" applyBorder="1"/>
    <xf numFmtId="0" fontId="0" fillId="0" borderId="0" xfId="0" applyAlignment="1">
      <alignment horizontal="right"/>
    </xf>
    <xf numFmtId="0" fontId="0" fillId="0" borderId="1" xfId="0" applyBorder="1" applyAlignment="1">
      <alignment horizontal="right"/>
    </xf>
    <xf numFmtId="0" fontId="4" fillId="0" borderId="1" xfId="0" applyFont="1" applyBorder="1" applyAlignment="1">
      <alignment horizontal="right"/>
    </xf>
    <xf numFmtId="0" fontId="4" fillId="0" borderId="1" xfId="0" applyFont="1" applyBorder="1"/>
    <xf numFmtId="0" fontId="0" fillId="0" borderId="1" xfId="0" quotePrefix="1" applyBorder="1" applyAlignment="1">
      <alignment horizontal="right"/>
    </xf>
    <xf numFmtId="0" fontId="0" fillId="0" borderId="1" xfId="0" applyBorder="1" applyAlignment="1">
      <alignment vertical="center" wrapText="1"/>
    </xf>
    <xf numFmtId="0" fontId="0" fillId="0" borderId="3" xfId="0" applyBorder="1"/>
    <xf numFmtId="0" fontId="0" fillId="0" borderId="1" xfId="0" applyFill="1" applyBorder="1"/>
    <xf numFmtId="0" fontId="0" fillId="0" borderId="1" xfId="0" applyBorder="1" applyAlignment="1">
      <alignment wrapText="1"/>
    </xf>
    <xf numFmtId="0" fontId="0" fillId="0" borderId="1" xfId="0" applyBorder="1" applyAlignment="1"/>
    <xf numFmtId="0" fontId="0" fillId="0" borderId="0" xfId="0" applyAlignment="1"/>
    <xf numFmtId="0" fontId="0" fillId="0" borderId="0" xfId="0"/>
    <xf numFmtId="0" fontId="0" fillId="0" borderId="1" xfId="0" applyBorder="1"/>
    <xf numFmtId="0" fontId="0" fillId="0" borderId="0" xfId="0" applyBorder="1"/>
    <xf numFmtId="0" fontId="6" fillId="0" borderId="0" xfId="0" applyFont="1" applyFill="1" applyBorder="1"/>
    <xf numFmtId="0" fontId="0" fillId="0" borderId="6" xfId="0" quotePrefix="1" applyBorder="1" applyAlignment="1">
      <alignment vertical="top" wrapText="1"/>
    </xf>
    <xf numFmtId="0" fontId="0" fillId="0" borderId="7" xfId="0" applyBorder="1" applyAlignment="1">
      <alignment vertical="top"/>
    </xf>
    <xf numFmtId="0" fontId="0" fillId="0" borderId="8" xfId="0" applyBorder="1" applyAlignment="1">
      <alignment vertical="top" wrapText="1"/>
    </xf>
    <xf numFmtId="0" fontId="0" fillId="0" borderId="5" xfId="0" applyFill="1" applyBorder="1" applyAlignment="1">
      <alignment vertical="top" wrapText="1"/>
    </xf>
    <xf numFmtId="0" fontId="0" fillId="0" borderId="0" xfId="0" applyAlignment="1">
      <alignment wrapText="1"/>
    </xf>
    <xf numFmtId="0" fontId="0" fillId="0" borderId="1" xfId="0" applyNumberFormat="1" applyBorder="1" applyAlignment="1">
      <alignment wrapText="1"/>
    </xf>
    <xf numFmtId="3" fontId="0" fillId="0" borderId="1" xfId="0" applyNumberFormat="1" applyBorder="1"/>
    <xf numFmtId="3" fontId="0" fillId="0" borderId="1" xfId="2" quotePrefix="1" applyNumberFormat="1" applyFont="1" applyBorder="1"/>
    <xf numFmtId="0" fontId="0" fillId="0" borderId="0" xfId="0" applyNumberFormat="1"/>
    <xf numFmtId="0" fontId="0" fillId="0" borderId="10" xfId="0" applyBorder="1"/>
    <xf numFmtId="0" fontId="0" fillId="0" borderId="9" xfId="0" applyBorder="1"/>
    <xf numFmtId="0" fontId="9" fillId="2" borderId="0" xfId="0" applyFont="1" applyFill="1"/>
    <xf numFmtId="0" fontId="6" fillId="0" borderId="1" xfId="0" applyFont="1" applyBorder="1"/>
    <xf numFmtId="14" fontId="0" fillId="0" borderId="1" xfId="0" quotePrefix="1" applyNumberFormat="1" applyBorder="1"/>
    <xf numFmtId="0" fontId="7" fillId="0" borderId="1" xfId="0" applyFont="1" applyBorder="1"/>
    <xf numFmtId="3" fontId="7" fillId="0" borderId="1" xfId="0" applyNumberFormat="1" applyFont="1" applyBorder="1"/>
    <xf numFmtId="9" fontId="0" fillId="0" borderId="1" xfId="0" quotePrefix="1" applyNumberFormat="1" applyBorder="1"/>
    <xf numFmtId="0" fontId="0" fillId="0" borderId="0" xfId="0" applyFill="1" applyBorder="1"/>
    <xf numFmtId="3" fontId="0" fillId="0" borderId="0" xfId="0" applyNumberFormat="1" applyBorder="1"/>
    <xf numFmtId="0" fontId="6" fillId="0" borderId="11" xfId="0" applyFont="1" applyFill="1" applyBorder="1"/>
    <xf numFmtId="3" fontId="0" fillId="0" borderId="13" xfId="3" applyNumberFormat="1" applyFont="1" applyBorder="1"/>
    <xf numFmtId="0" fontId="0" fillId="0" borderId="13" xfId="0" applyBorder="1"/>
    <xf numFmtId="3" fontId="0" fillId="0" borderId="14" xfId="3" applyNumberFormat="1" applyFont="1" applyBorder="1"/>
    <xf numFmtId="0" fontId="0" fillId="0" borderId="14" xfId="0" applyBorder="1"/>
    <xf numFmtId="0" fontId="11" fillId="4" borderId="9" xfId="0" applyFont="1" applyFill="1" applyBorder="1"/>
    <xf numFmtId="0" fontId="0" fillId="5" borderId="9" xfId="0" applyFill="1" applyBorder="1"/>
    <xf numFmtId="0" fontId="0" fillId="0" borderId="16" xfId="0" applyBorder="1"/>
    <xf numFmtId="0" fontId="0" fillId="0" borderId="17" xfId="0" applyBorder="1"/>
    <xf numFmtId="0" fontId="9" fillId="5" borderId="17" xfId="0" applyFont="1" applyFill="1" applyBorder="1"/>
    <xf numFmtId="0" fontId="0" fillId="0" borderId="17" xfId="0" applyFill="1" applyBorder="1"/>
    <xf numFmtId="0" fontId="0" fillId="0" borderId="17" xfId="0" quotePrefix="1" applyBorder="1"/>
    <xf numFmtId="0" fontId="0" fillId="0" borderId="15" xfId="0" applyBorder="1"/>
    <xf numFmtId="0" fontId="0" fillId="0" borderId="0" xfId="0" applyFont="1"/>
    <xf numFmtId="0" fontId="9" fillId="5" borderId="1" xfId="0" applyFont="1" applyFill="1" applyBorder="1"/>
    <xf numFmtId="3" fontId="0" fillId="0" borderId="1" xfId="2" applyNumberFormat="1" applyFont="1" applyBorder="1" applyAlignment="1">
      <alignment horizontal="right"/>
    </xf>
    <xf numFmtId="0" fontId="9" fillId="6" borderId="9" xfId="0" applyFont="1" applyFill="1" applyBorder="1"/>
    <xf numFmtId="0" fontId="0" fillId="7" borderId="1" xfId="0" applyFill="1" applyBorder="1"/>
    <xf numFmtId="0" fontId="0" fillId="8" borderId="1" xfId="0" applyFill="1" applyBorder="1"/>
    <xf numFmtId="0" fontId="0" fillId="9" borderId="1" xfId="0" applyFill="1" applyBorder="1"/>
    <xf numFmtId="0" fontId="0" fillId="10" borderId="1" xfId="0" applyFill="1" applyBorder="1"/>
    <xf numFmtId="0" fontId="0" fillId="6" borderId="1" xfId="0" applyFill="1" applyBorder="1"/>
    <xf numFmtId="0" fontId="0" fillId="7" borderId="17" xfId="0" applyFill="1" applyBorder="1"/>
    <xf numFmtId="0" fontId="0" fillId="9" borderId="17" xfId="0" applyFill="1" applyBorder="1"/>
    <xf numFmtId="0" fontId="7" fillId="12" borderId="1" xfId="0" applyFont="1" applyFill="1" applyBorder="1"/>
    <xf numFmtId="0" fontId="7" fillId="11" borderId="1" xfId="0" applyFont="1" applyFill="1" applyBorder="1" applyAlignment="1"/>
    <xf numFmtId="0" fontId="0" fillId="9" borderId="1" xfId="0" applyFill="1" applyBorder="1" applyAlignment="1"/>
    <xf numFmtId="0" fontId="0" fillId="9" borderId="1" xfId="0" applyFill="1" applyBorder="1" applyAlignment="1">
      <alignment vertical="center" wrapText="1"/>
    </xf>
    <xf numFmtId="0" fontId="0" fillId="8" borderId="13" xfId="0" applyFill="1" applyBorder="1"/>
    <xf numFmtId="0" fontId="0" fillId="8" borderId="14" xfId="0" applyFill="1" applyBorder="1"/>
    <xf numFmtId="0" fontId="12" fillId="13" borderId="1" xfId="0" applyFont="1" applyFill="1" applyBorder="1" applyAlignment="1">
      <alignment vertical="center" wrapText="1"/>
    </xf>
    <xf numFmtId="164" fontId="0" fillId="0" borderId="1" xfId="0" applyNumberFormat="1" applyBorder="1"/>
    <xf numFmtId="164" fontId="0" fillId="0" borderId="1" xfId="0" quotePrefix="1" applyNumberFormat="1" applyBorder="1"/>
    <xf numFmtId="164" fontId="0" fillId="0" borderId="1" xfId="0" quotePrefix="1" applyNumberFormat="1" applyBorder="1" applyAlignment="1">
      <alignment horizontal="right"/>
    </xf>
    <xf numFmtId="0" fontId="0" fillId="14" borderId="15" xfId="0" applyFill="1" applyBorder="1"/>
    <xf numFmtId="0" fontId="0" fillId="14" borderId="1" xfId="0" applyFill="1" applyBorder="1"/>
    <xf numFmtId="0" fontId="9" fillId="3" borderId="3" xfId="0" applyFont="1" applyFill="1" applyBorder="1" applyAlignment="1"/>
    <xf numFmtId="0" fontId="0" fillId="8" borderId="16" xfId="0" applyFill="1" applyBorder="1"/>
    <xf numFmtId="0" fontId="0" fillId="0" borderId="1" xfId="0" applyBorder="1" applyAlignment="1">
      <alignment vertical="center"/>
    </xf>
    <xf numFmtId="0" fontId="4" fillId="0" borderId="1" xfId="0" applyFont="1" applyBorder="1" applyAlignment="1">
      <alignment wrapText="1"/>
    </xf>
    <xf numFmtId="14" fontId="0" fillId="0" borderId="1" xfId="0" applyNumberFormat="1" applyBorder="1" applyAlignment="1">
      <alignment wrapText="1"/>
    </xf>
    <xf numFmtId="0" fontId="1" fillId="0" borderId="0" xfId="1"/>
    <xf numFmtId="14" fontId="13" fillId="0" borderId="0" xfId="0" applyNumberFormat="1" applyFont="1"/>
    <xf numFmtId="0" fontId="0" fillId="8" borderId="1" xfId="0" applyFill="1" applyBorder="1" applyAlignment="1">
      <alignment horizontal="left" vertical="center"/>
    </xf>
    <xf numFmtId="0" fontId="0" fillId="0" borderId="1" xfId="0" applyFont="1" applyBorder="1" applyAlignment="1">
      <alignment horizontal="left" vertical="center" wrapText="1"/>
    </xf>
    <xf numFmtId="0" fontId="0" fillId="0" borderId="1" xfId="0" applyBorder="1" applyAlignment="1">
      <alignment horizontal="left"/>
    </xf>
    <xf numFmtId="0" fontId="0" fillId="0" borderId="4" xfId="0" applyBorder="1"/>
    <xf numFmtId="0" fontId="0" fillId="0" borderId="4" xfId="0" applyFill="1" applyBorder="1"/>
    <xf numFmtId="0" fontId="0" fillId="0" borderId="12" xfId="0" applyFill="1" applyBorder="1"/>
    <xf numFmtId="0" fontId="0" fillId="0" borderId="12" xfId="0" applyNumberFormat="1" applyFill="1" applyBorder="1"/>
    <xf numFmtId="0" fontId="0" fillId="15" borderId="1" xfId="0" applyFill="1" applyBorder="1"/>
    <xf numFmtId="3" fontId="0" fillId="0" borderId="15" xfId="0" applyNumberFormat="1" applyBorder="1"/>
    <xf numFmtId="0" fontId="0" fillId="0" borderId="20" xfId="0" applyBorder="1"/>
    <xf numFmtId="0" fontId="0" fillId="0" borderId="4" xfId="0" applyBorder="1" applyAlignment="1">
      <alignment wrapText="1"/>
    </xf>
    <xf numFmtId="0" fontId="0" fillId="0" borderId="2" xfId="0" applyBorder="1" applyAlignment="1">
      <alignment horizontal="center" vertical="center"/>
    </xf>
    <xf numFmtId="0" fontId="5" fillId="0" borderId="1" xfId="0" applyFont="1" applyFill="1" applyBorder="1" applyAlignment="1">
      <alignment horizontal="left" vertical="center"/>
    </xf>
    <xf numFmtId="0" fontId="5" fillId="0" borderId="1" xfId="0" applyFont="1" applyFill="1" applyBorder="1"/>
    <xf numFmtId="0" fontId="0" fillId="0" borderId="1" xfId="0" applyFill="1" applyBorder="1" applyAlignment="1">
      <alignment horizontal="left" vertical="center"/>
    </xf>
    <xf numFmtId="0" fontId="5" fillId="0" borderId="1" xfId="0" applyFont="1" applyFill="1" applyBorder="1" applyAlignment="1">
      <alignment horizontal="left" vertical="center"/>
    </xf>
    <xf numFmtId="0" fontId="0" fillId="0" borderId="12" xfId="0" applyBorder="1"/>
    <xf numFmtId="0" fontId="5" fillId="0" borderId="1" xfId="0" applyFont="1" applyFill="1" applyBorder="1" applyAlignment="1">
      <alignment horizontal="left" vertical="center"/>
    </xf>
    <xf numFmtId="0" fontId="0" fillId="3" borderId="1" xfId="0" applyFill="1" applyBorder="1"/>
    <xf numFmtId="0" fontId="0" fillId="3" borderId="0" xfId="0" applyFill="1"/>
    <xf numFmtId="0" fontId="0" fillId="3" borderId="16" xfId="0" applyFill="1" applyBorder="1"/>
    <xf numFmtId="0" fontId="0" fillId="3" borderId="3" xfId="0" applyFill="1" applyBorder="1"/>
    <xf numFmtId="0" fontId="0" fillId="3" borderId="16" xfId="0" applyFill="1" applyBorder="1" applyAlignment="1"/>
    <xf numFmtId="0" fontId="16" fillId="0" borderId="1" xfId="0" applyFont="1" applyBorder="1" applyAlignment="1">
      <alignment horizontal="center"/>
    </xf>
    <xf numFmtId="0" fontId="0" fillId="8" borderId="0" xfId="0" applyFill="1" applyBorder="1"/>
    <xf numFmtId="0" fontId="0" fillId="9" borderId="4" xfId="0" applyFill="1" applyBorder="1"/>
    <xf numFmtId="0" fontId="11" fillId="3" borderId="0" xfId="0" applyFont="1" applyFill="1"/>
    <xf numFmtId="0" fontId="0" fillId="0" borderId="0" xfId="0" applyBorder="1" applyAlignment="1">
      <alignment wrapText="1"/>
    </xf>
    <xf numFmtId="0" fontId="11" fillId="3" borderId="3" xfId="0" applyFont="1" applyFill="1" applyBorder="1"/>
    <xf numFmtId="0" fontId="4" fillId="0" borderId="0" xfId="0" applyFont="1"/>
    <xf numFmtId="0" fontId="13" fillId="0" borderId="1" xfId="0" quotePrefix="1" applyFont="1" applyBorder="1"/>
    <xf numFmtId="3" fontId="0" fillId="0" borderId="3" xfId="0" applyNumberFormat="1" applyBorder="1"/>
    <xf numFmtId="0" fontId="0" fillId="8" borderId="3" xfId="0" applyFill="1" applyBorder="1"/>
    <xf numFmtId="3" fontId="0" fillId="0" borderId="0" xfId="0" applyNumberFormat="1"/>
    <xf numFmtId="0" fontId="0" fillId="0" borderId="3" xfId="0" applyFill="1" applyBorder="1"/>
    <xf numFmtId="165" fontId="0" fillId="0" borderId="0" xfId="2" applyNumberFormat="1" applyFont="1" applyAlignment="1">
      <alignment horizontal="right"/>
    </xf>
    <xf numFmtId="0" fontId="9" fillId="3" borderId="1" xfId="0" applyFont="1" applyFill="1" applyBorder="1"/>
    <xf numFmtId="0" fontId="9" fillId="3" borderId="3" xfId="0" applyFont="1" applyFill="1" applyBorder="1"/>
    <xf numFmtId="0" fontId="0" fillId="0" borderId="0" xfId="0"/>
    <xf numFmtId="0" fontId="0" fillId="0" borderId="11" xfId="0" applyFill="1" applyBorder="1"/>
    <xf numFmtId="0" fontId="6" fillId="0" borderId="1" xfId="0" applyFont="1" applyFill="1" applyBorder="1" applyAlignment="1"/>
    <xf numFmtId="0" fontId="9" fillId="0" borderId="1" xfId="0" applyFont="1" applyFill="1" applyBorder="1" applyAlignment="1"/>
    <xf numFmtId="0" fontId="6" fillId="0" borderId="1" xfId="0" applyFont="1" applyBorder="1" applyAlignment="1">
      <alignment wrapText="1"/>
    </xf>
    <xf numFmtId="0" fontId="0" fillId="0" borderId="16" xfId="0" applyBorder="1" applyAlignment="1">
      <alignment vertical="center"/>
    </xf>
    <xf numFmtId="0" fontId="0" fillId="0" borderId="16" xfId="0" applyBorder="1" applyAlignment="1">
      <alignment vertical="center" wrapText="1"/>
    </xf>
    <xf numFmtId="0" fontId="13" fillId="0" borderId="1" xfId="0" quotePrefix="1" applyFont="1" applyBorder="1" applyAlignment="1"/>
    <xf numFmtId="0" fontId="0" fillId="0" borderId="0" xfId="0"/>
    <xf numFmtId="0" fontId="9" fillId="3" borderId="1" xfId="0" applyFont="1" applyFill="1" applyBorder="1" applyAlignment="1"/>
    <xf numFmtId="0" fontId="9" fillId="3" borderId="4" xfId="0" applyFont="1" applyFill="1" applyBorder="1" applyAlignment="1"/>
    <xf numFmtId="0" fontId="9" fillId="3" borderId="12" xfId="0" applyFont="1" applyFill="1" applyBorder="1" applyAlignment="1"/>
    <xf numFmtId="0" fontId="0" fillId="0" borderId="0" xfId="0"/>
    <xf numFmtId="0" fontId="9" fillId="3" borderId="2" xfId="0" applyFont="1" applyFill="1" applyBorder="1" applyAlignment="1"/>
    <xf numFmtId="0" fontId="9" fillId="3" borderId="1" xfId="0" applyFont="1" applyFill="1" applyBorder="1" applyAlignment="1"/>
    <xf numFmtId="14" fontId="0" fillId="0" borderId="0" xfId="0" quotePrefix="1" applyNumberFormat="1"/>
    <xf numFmtId="0" fontId="9" fillId="3" borderId="4" xfId="0" applyFont="1" applyFill="1" applyBorder="1" applyAlignment="1"/>
    <xf numFmtId="0" fontId="9" fillId="3" borderId="12" xfId="0" applyFont="1" applyFill="1" applyBorder="1" applyAlignment="1"/>
    <xf numFmtId="0" fontId="0" fillId="0" borderId="0" xfId="0"/>
    <xf numFmtId="166" fontId="0" fillId="0" borderId="1" xfId="0" applyNumberFormat="1" applyBorder="1"/>
    <xf numFmtId="37" fontId="0" fillId="0" borderId="1" xfId="2" applyNumberFormat="1" applyFont="1" applyBorder="1"/>
    <xf numFmtId="2" fontId="0" fillId="0" borderId="1" xfId="0" applyNumberFormat="1" applyBorder="1"/>
    <xf numFmtId="4" fontId="0" fillId="0" borderId="1" xfId="0" applyNumberFormat="1" applyBorder="1"/>
    <xf numFmtId="167" fontId="0" fillId="0" borderId="1" xfId="0" applyNumberFormat="1" applyBorder="1"/>
    <xf numFmtId="4" fontId="0" fillId="0" borderId="0" xfId="0" applyNumberFormat="1"/>
    <xf numFmtId="168" fontId="0" fillId="0" borderId="0" xfId="0" applyNumberFormat="1"/>
    <xf numFmtId="3" fontId="0" fillId="0" borderId="1" xfId="0" quotePrefix="1" applyNumberFormat="1" applyBorder="1" applyAlignment="1">
      <alignment horizontal="right"/>
    </xf>
    <xf numFmtId="0" fontId="5" fillId="0" borderId="4" xfId="0" applyFont="1" applyFill="1" applyBorder="1" applyAlignment="1">
      <alignment vertical="center"/>
    </xf>
    <xf numFmtId="0" fontId="5" fillId="0" borderId="12" xfId="0" applyFont="1" applyFill="1" applyBorder="1" applyAlignment="1">
      <alignment vertical="center"/>
    </xf>
    <xf numFmtId="0" fontId="5" fillId="0" borderId="1" xfId="0" applyFont="1" applyFill="1" applyBorder="1" applyAlignment="1">
      <alignment vertical="center"/>
    </xf>
    <xf numFmtId="0" fontId="0" fillId="3" borderId="0" xfId="0" applyFill="1" applyAlignment="1">
      <alignment horizontal="center"/>
    </xf>
    <xf numFmtId="0" fontId="9" fillId="3" borderId="11" xfId="0" applyFont="1" applyFill="1" applyBorder="1" applyAlignment="1"/>
    <xf numFmtId="0" fontId="9" fillId="3" borderId="15" xfId="0" applyFont="1" applyFill="1" applyBorder="1" applyAlignment="1"/>
    <xf numFmtId="0" fontId="5" fillId="0" borderId="4" xfId="0" applyFont="1" applyBorder="1" applyAlignment="1"/>
    <xf numFmtId="0" fontId="5" fillId="0" borderId="12" xfId="0" applyFont="1" applyBorder="1" applyAlignment="1"/>
    <xf numFmtId="0" fontId="0" fillId="0" borderId="0" xfId="0" applyFill="1" applyBorder="1" applyAlignment="1">
      <alignment wrapText="1"/>
    </xf>
    <xf numFmtId="0" fontId="0" fillId="0" borderId="13" xfId="0" applyFill="1" applyBorder="1"/>
    <xf numFmtId="0" fontId="0" fillId="0" borderId="21" xfId="0" applyBorder="1"/>
    <xf numFmtId="0" fontId="0" fillId="0" borderId="22" xfId="0" applyBorder="1"/>
    <xf numFmtId="0" fontId="0" fillId="0" borderId="3" xfId="0" quotePrefix="1" applyFill="1" applyBorder="1"/>
    <xf numFmtId="0" fontId="4" fillId="13" borderId="23" xfId="0" applyFont="1" applyFill="1" applyBorder="1" applyAlignment="1">
      <alignment horizontal="left" vertical="top" wrapText="1"/>
    </xf>
    <xf numFmtId="0" fontId="0" fillId="0" borderId="15" xfId="0" applyBorder="1" applyAlignment="1">
      <alignment horizontal="center" vertical="center" wrapText="1"/>
    </xf>
    <xf numFmtId="0" fontId="0" fillId="0" borderId="16" xfId="0" applyBorder="1" applyAlignment="1">
      <alignment horizontal="center" vertical="center" wrapText="1"/>
    </xf>
    <xf numFmtId="0" fontId="0" fillId="0" borderId="1" xfId="0" applyBorder="1" applyAlignment="1">
      <alignment horizontal="center" vertical="center" wrapText="1"/>
    </xf>
    <xf numFmtId="0" fontId="9" fillId="3" borderId="1" xfId="0" applyFont="1" applyFill="1" applyBorder="1"/>
    <xf numFmtId="0" fontId="9" fillId="3" borderId="11" xfId="0" applyFont="1" applyFill="1" applyBorder="1"/>
    <xf numFmtId="0" fontId="9" fillId="3" borderId="0" xfId="0" applyFont="1" applyFill="1" applyBorder="1"/>
    <xf numFmtId="0" fontId="9" fillId="3" borderId="15" xfId="0" applyFont="1" applyFill="1" applyBorder="1"/>
    <xf numFmtId="0" fontId="9" fillId="3" borderId="16" xfId="0" applyFont="1" applyFill="1" applyBorder="1"/>
    <xf numFmtId="0" fontId="0" fillId="0" borderId="1" xfId="0" applyBorder="1" applyAlignment="1">
      <alignment horizontal="left" vertical="center" wrapText="1"/>
    </xf>
    <xf numFmtId="0" fontId="5" fillId="0" borderId="4" xfId="0" applyFont="1" applyBorder="1" applyAlignment="1">
      <alignment horizontal="center" vertical="center"/>
    </xf>
    <xf numFmtId="0" fontId="5" fillId="0" borderId="2" xfId="0" applyFont="1" applyBorder="1" applyAlignment="1">
      <alignment horizontal="center" vertical="center"/>
    </xf>
    <xf numFmtId="0" fontId="0" fillId="0" borderId="4" xfId="0" applyBorder="1" applyAlignment="1">
      <alignment horizontal="left" vertical="center" wrapText="1"/>
    </xf>
    <xf numFmtId="0" fontId="0" fillId="0" borderId="2" xfId="0" applyBorder="1" applyAlignment="1">
      <alignment horizontal="left" vertical="center" wrapText="1"/>
    </xf>
    <xf numFmtId="0" fontId="9" fillId="3" borderId="4" xfId="0" applyFont="1" applyFill="1" applyBorder="1"/>
    <xf numFmtId="0" fontId="9" fillId="3" borderId="12" xfId="0" applyFont="1" applyFill="1" applyBorder="1"/>
    <xf numFmtId="0" fontId="9" fillId="3" borderId="2" xfId="0" applyFont="1" applyFill="1" applyBorder="1"/>
    <xf numFmtId="0" fontId="5" fillId="0" borderId="4" xfId="0" applyFont="1" applyBorder="1"/>
    <xf numFmtId="0" fontId="5" fillId="0" borderId="12" xfId="0" applyFont="1" applyBorder="1"/>
    <xf numFmtId="0" fontId="5" fillId="0" borderId="2" xfId="0" applyFont="1" applyBorder="1"/>
    <xf numFmtId="0" fontId="5" fillId="0" borderId="1" xfId="0" applyFont="1" applyBorder="1"/>
    <xf numFmtId="0" fontId="10" fillId="3" borderId="4" xfId="0" applyFont="1" applyFill="1" applyBorder="1"/>
    <xf numFmtId="0" fontId="10" fillId="3" borderId="12" xfId="0" applyFont="1" applyFill="1" applyBorder="1"/>
    <xf numFmtId="0" fontId="10" fillId="3" borderId="2" xfId="0" applyFont="1" applyFill="1" applyBorder="1"/>
    <xf numFmtId="0" fontId="10" fillId="3" borderId="1" xfId="0" applyFont="1" applyFill="1" applyBorder="1"/>
    <xf numFmtId="0" fontId="9" fillId="3" borderId="4" xfId="0" applyFont="1" applyFill="1" applyBorder="1" applyAlignment="1">
      <alignment horizontal="left" vertical="center"/>
    </xf>
    <xf numFmtId="0" fontId="9" fillId="3" borderId="12" xfId="0" applyFont="1" applyFill="1" applyBorder="1" applyAlignment="1">
      <alignment horizontal="left" vertical="center"/>
    </xf>
    <xf numFmtId="0" fontId="0" fillId="0" borderId="1" xfId="0" quotePrefix="1" applyBorder="1" applyAlignment="1">
      <alignment horizontal="left" vertical="top" wrapText="1"/>
    </xf>
    <xf numFmtId="0" fontId="9" fillId="3" borderId="4" xfId="0" applyFont="1" applyFill="1" applyBorder="1" applyAlignment="1"/>
    <xf numFmtId="0" fontId="9" fillId="3" borderId="12" xfId="0" applyFont="1" applyFill="1" applyBorder="1" applyAlignment="1"/>
    <xf numFmtId="0" fontId="9" fillId="3" borderId="2" xfId="0" applyFont="1" applyFill="1" applyBorder="1" applyAlignment="1"/>
    <xf numFmtId="0" fontId="9" fillId="3" borderId="1" xfId="0" applyFont="1" applyFill="1" applyBorder="1" applyAlignment="1"/>
    <xf numFmtId="0" fontId="0" fillId="0" borderId="18" xfId="0" applyBorder="1" applyAlignment="1">
      <alignment horizontal="center"/>
    </xf>
    <xf numFmtId="0" fontId="0" fillId="0" borderId="19" xfId="0" applyBorder="1" applyAlignment="1">
      <alignment horizontal="center"/>
    </xf>
  </cellXfs>
  <cellStyles count="4">
    <cellStyle name="Comma" xfId="2" builtinId="3"/>
    <cellStyle name="Currency" xfId="3" builtinId="4"/>
    <cellStyle name="Hyperlink" xfId="1" builtinId="8"/>
    <cellStyle name="Normal" xfId="0" builtinId="0"/>
  </cellStyles>
  <dxfs count="163">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ont>
        <color auto="1"/>
      </font>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externalLink" Target="externalLinks/externalLink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onnections" Target="connection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 Id="rId27" Type="http://schemas.openxmlformats.org/officeDocument/2006/relationships/customXml" Target="../customXml/item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jeremy.andreas/Desktop/New%20folder%20(2)/2.1%20DataFile_NAP_CF4W%20j.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0.Setting"/>
      <sheetName val="1.TabCustomerMainData"/>
      <sheetName val="2.TabFamilyData"/>
      <sheetName val="2a.TabFamilyDataMain"/>
      <sheetName val="3a.TabGuarantorDataPersonal"/>
      <sheetName val="3b.TabGuarantorDataCompany"/>
      <sheetName val="4.DuplicateChecking"/>
      <sheetName val="5.TabReferantorData"/>
      <sheetName val="6.TabApplicationData"/>
      <sheetName val="7.TabAssetData"/>
      <sheetName val="7a.Accessories"/>
      <sheetName val="8.TabInsuranceData"/>
      <sheetName val="9.TabLifeInsuranceData"/>
      <sheetName val="10.TabFinancialData"/>
      <sheetName val="11.TabTermConditionData"/>
      <sheetName val="12.TabUploadDocument"/>
      <sheetName val="13.TabCommissionData"/>
      <sheetName val="14.TabReservedFundData"/>
      <sheetName val="15.CustomerDataCompletion"/>
      <sheetName val="Master"/>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Set>
  </externalBook>
</externalLink>
</file>

<file path=xl/queryTables/queryTable1.xml><?xml version="1.0" encoding="utf-8"?>
<queryTable xmlns="http://schemas.openxmlformats.org/spreadsheetml/2006/main" name="ExternalData_1" removeDataOnSave="1" connectionId="45" autoFormatId="0" applyNumberFormats="0" applyBorderFormats="0" applyFontFormats="1" applyPatternFormats="1" applyAlignmentFormats="0" applyWidthHeightFormats="0">
  <queryTableRefresh preserveSortFilterLayout="0" nextId="3">
    <queryTableFields count="2">
      <queryTableField id="1" name="JOB PROFESSION EMP" tableColumnId="1"/>
      <queryTableField id="2" name="JOB POSITION CODE" tableColumnId="2"/>
    </queryTableFields>
  </queryTableRefresh>
</queryTable>
</file>

<file path=xl/queryTables/queryTable2.xml><?xml version="1.0" encoding="utf-8"?>
<queryTable xmlns="http://schemas.openxmlformats.org/spreadsheetml/2006/main" name="ExternalData_2" connectionId="35" autoFormatId="0" applyNumberFormats="0" applyBorderFormats="0" applyFontFormats="1" applyPatternFormats="1" applyAlignmentFormats="0" applyWidthHeightFormats="0">
  <queryTableRefresh preserveSortFilterLayout="0" nextId="3">
    <queryTableFields count="2">
      <queryTableField id="1" name="COUNTRY NAME" tableColumnId="1"/>
      <queryTableField id="2" name="COUNTRY CODE" tableColumnId="2"/>
    </queryTableFields>
  </queryTableRefresh>
</queryTable>
</file>

<file path=xl/queryTables/queryTable3.xml><?xml version="1.0" encoding="utf-8"?>
<queryTable xmlns="http://schemas.openxmlformats.org/spreadsheetml/2006/main" name="ExternalData_3" connectionId="44" autoFormatId="0" applyNumberFormats="0" applyBorderFormats="0" applyFontFormats="1" applyPatternFormats="1" applyAlignmentFormats="0" applyWidthHeightFormats="0">
  <queryTableRefresh preserveSortFilterLayout="0" nextId="3">
    <queryTableFields count="2">
      <queryTableField id="1" name="JOB POSITION NAME" tableColumnId="1"/>
      <queryTableField id="2" name="JOB POSITION CODE" tableColumnId="2"/>
    </queryTableFields>
  </queryTableRefresh>
</queryTable>
</file>

<file path=xl/queryTables/queryTable4.xml><?xml version="1.0" encoding="utf-8"?>
<queryTable xmlns="http://schemas.openxmlformats.org/spreadsheetml/2006/main" name="ExternalData_4" connectionId="38" autoFormatId="0" applyNumberFormats="0" applyBorderFormats="0" applyFontFormats="1" applyPatternFormats="1" applyAlignmentFormats="0" applyWidthHeightFormats="0">
  <queryTableRefresh preserveSortFilterLayout="0" nextId="3">
    <queryTableFields count="2">
      <queryTableField id="1" name="DEPARTMENT AML" tableColumnId="1"/>
      <queryTableField id="2" name="DEPARTMENT AML CODE" tableColumnId="2"/>
    </queryTableFields>
  </queryTableRefresh>
</queryTable>
</file>

<file path=xl/queryTables/queryTable5.xml><?xml version="1.0" encoding="utf-8"?>
<queryTable xmlns="http://schemas.openxmlformats.org/spreadsheetml/2006/main" name="ExternalData_5" connectionId="33" autoFormatId="0" applyNumberFormats="0" applyBorderFormats="0" applyFontFormats="1" applyPatternFormats="1" applyAlignmentFormats="0" applyWidthHeightFormats="0">
  <queryTableRefresh preserveSortFilterLayout="0" nextId="3">
    <queryTableFields count="2">
      <queryTableField id="1" name="AUTHORITY AML" tableColumnId="1"/>
      <queryTableField id="2" name="AUTHORITY AML2" tableColumnId="2"/>
    </queryTableFields>
  </queryTableRefresh>
</queryTable>
</file>

<file path=xl/queryTables/queryTable6.xml><?xml version="1.0" encoding="utf-8"?>
<queryTable xmlns="http://schemas.openxmlformats.org/spreadsheetml/2006/main" name="ExternalData_6" removeDataOnSave="1" connectionId="43" autoFormatId="0" applyNumberFormats="0" applyBorderFormats="0" applyFontFormats="1" applyPatternFormats="1" applyAlignmentFormats="0" applyWidthHeightFormats="0">
  <queryTableRefresh preserveSortFilterLayout="0" nextId="2">
    <queryTableFields count="1">
      <queryTableField id="1" name="ID TYPE" tableColumnId="1"/>
    </queryTableFields>
  </queryTableRefresh>
</queryTable>
</file>

<file path=xl/queryTables/queryTable7.xml><?xml version="1.0" encoding="utf-8"?>
<queryTable xmlns="http://schemas.openxmlformats.org/spreadsheetml/2006/main" name="ExternalData_7" removeDataOnSave="1" connectionId="47" autoFormatId="0" applyNumberFormats="0" applyBorderFormats="0" applyFontFormats="1" applyPatternFormats="1" applyAlignmentFormats="0" applyWidthHeightFormats="0">
  <queryTableRefresh preserveSortFilterLayout="0" nextId="2">
    <queryTableFields count="1">
      <queryTableField id="1" name="MARITAL STATUS" tableColumnId="1"/>
    </queryTableFields>
  </queryTableRefresh>
</queryTable>
</file>

<file path=xl/queryTables/queryTable8.xml><?xml version="1.0" encoding="utf-8"?>
<queryTable xmlns="http://schemas.openxmlformats.org/spreadsheetml/2006/main" name="ExternalData_8" connectionId="48" autoFormatId="0" applyNumberFormats="0" applyBorderFormats="0" applyFontFormats="1" applyPatternFormats="1" applyAlignmentFormats="0" applyWidthHeightFormats="0">
  <queryTableRefresh preserveSortFilterLayout="0" nextId="2">
    <queryTableFields count="1">
      <queryTableField id="1" name="NATIONALITY" tableColumnId="1"/>
    </queryTableFields>
  </queryTableRefresh>
</queryTable>
</file>

<file path=xl/queryTables/queryTable9.xml><?xml version="1.0" encoding="utf-8"?>
<queryTable xmlns="http://schemas.openxmlformats.org/spreadsheetml/2006/main" name="ExternalData_9" connectionId="49" autoFormatId="0" applyNumberFormats="0" applyBorderFormats="0" applyFontFormats="1" applyPatternFormats="1" applyAlignmentFormats="0" applyWidthHeightFormats="0">
  <queryTableRefresh preserveSortFilterLayout="0" nextId="2">
    <queryTableFields count="1">
      <queryTableField id="1" name="OWNERSHIP" tableColumnId="1"/>
    </queryTableFields>
  </queryTableRefresh>
</queryTable>
</file>

<file path=xl/queryTables/queryTable10.xml><?xml version="1.0" encoding="utf-8"?>
<queryTable xmlns="http://schemas.openxmlformats.org/spreadsheetml/2006/main" name="ExternalData_10" connectionId="42" autoFormatId="0" applyNumberFormats="0" applyBorderFormats="0" applyFontFormats="1" applyPatternFormats="1" applyAlignmentFormats="0" applyWidthHeightFormats="0">
  <queryTableRefresh preserveSortFilterLayout="0" nextId="2">
    <queryTableFields count="1">
      <queryTableField id="1" name="GUARANTOR_RELATIONSHIP_PERSONAL" tableColumnId="1"/>
    </queryTableFields>
  </queryTableRefresh>
</queryTable>
</file>

<file path=xl/queryTables/queryTable11.xml><?xml version="1.0" encoding="utf-8"?>
<queryTable xmlns="http://schemas.openxmlformats.org/spreadsheetml/2006/main" name="ExternalData_11" removeDataOnSave="1" connectionId="40" autoFormatId="0" applyNumberFormats="0" applyBorderFormats="0" applyFontFormats="1" applyPatternFormats="1" applyAlignmentFormats="0" applyWidthHeightFormats="0">
  <queryTableRefresh preserveSortFilterLayout="0" nextId="2">
    <queryTableFields count="1">
      <queryTableField id="1" name="GENDER" tableColumnId="1"/>
    </queryTableFields>
  </queryTableRefresh>
</queryTable>
</file>

<file path=xl/queryTables/queryTable12.xml><?xml version="1.0" encoding="utf-8"?>
<queryTable xmlns="http://schemas.openxmlformats.org/spreadsheetml/2006/main" name="ExternalData_12" removeDataOnSave="1" connectionId="37" autoFormatId="0" applyNumberFormats="0" applyBorderFormats="0" applyFontFormats="1" applyPatternFormats="1" applyAlignmentFormats="0" applyWidthHeightFormats="0">
  <queryTableRefresh preserveSortFilterLayout="0" nextId="2">
    <queryTableFields count="1">
      <queryTableField id="1" name="CUSTOMER MODEL PERSONAL" tableColumnId="1"/>
    </queryTableFields>
  </queryTableRefresh>
</queryTable>
</file>

<file path=xl/queryTables/queryTable13.xml><?xml version="1.0" encoding="utf-8"?>
<queryTable xmlns="http://schemas.openxmlformats.org/spreadsheetml/2006/main" name="ExternalData_13" removeDataOnSave="1" connectionId="41" autoFormatId="0" applyNumberFormats="0" applyBorderFormats="0" applyFontFormats="1" applyPatternFormats="1" applyAlignmentFormats="0" applyWidthHeightFormats="0">
  <queryTableRefresh preserveSortFilterLayout="0" nextId="2">
    <queryTableFields count="1">
      <queryTableField id="1" name="GUARANTOR_RELATIONSHIP_COMPANY" tableColumnId="1"/>
    </queryTableFields>
  </queryTableRefresh>
</queryTable>
</file>

<file path=xl/queryTables/queryTable14.xml><?xml version="1.0" encoding="utf-8"?>
<queryTable xmlns="http://schemas.openxmlformats.org/spreadsheetml/2006/main" name="ExternalData_14" removeDataOnSave="1" connectionId="36" autoFormatId="0" applyNumberFormats="0" applyBorderFormats="0" applyFontFormats="1" applyPatternFormats="1" applyAlignmentFormats="0" applyWidthHeightFormats="0">
  <queryTableRefresh preserveSortFilterLayout="0" nextId="2">
    <queryTableFields count="1">
      <queryTableField id="1" name="CUSTOMER MODEL COMPANY" tableColumnId="1"/>
    </queryTableFields>
  </queryTableRefresh>
</queryTable>
</file>

<file path=xl/queryTables/queryTable15.xml><?xml version="1.0" encoding="utf-8"?>
<queryTable xmlns="http://schemas.openxmlformats.org/spreadsheetml/2006/main" name="ExternalData_15" connectionId="34" autoFormatId="0" applyNumberFormats="0" applyBorderFormats="0" applyFontFormats="1" applyPatternFormats="1" applyAlignmentFormats="0" applyWidthHeightFormats="0">
  <queryTableRefresh preserveSortFilterLayout="0" nextId="2">
    <queryTableFields count="1">
      <queryTableField id="1" name="COMPANY TYPE" tableColumnId="1"/>
    </queryTableFields>
  </queryTableRefresh>
</queryTable>
</file>

<file path=xl/queryTables/queryTable16.xml><?xml version="1.0" encoding="utf-8"?>
<queryTable xmlns="http://schemas.openxmlformats.org/spreadsheetml/2006/main" name="ExternalData_16" connectionId="46" autoFormatId="0" applyNumberFormats="0" applyBorderFormats="0" applyFontFormats="1" applyPatternFormats="1" applyAlignmentFormats="0" applyWidthHeightFormats="0">
  <queryTableRefresh preserveSortFilterLayout="0" nextId="2">
    <queryTableFields count="1">
      <queryTableField id="1" name="LIFE INSCO BRANCH NAME" tableColumnId="1"/>
    </queryTableFields>
  </queryTableRefresh>
</queryTable>
</file>

<file path=xl/queryTables/queryTable17.xml><?xml version="1.0" encoding="utf-8"?>
<queryTable xmlns="http://schemas.openxmlformats.org/spreadsheetml/2006/main" name="ExternalData_17" connectionId="50" autoFormatId="0" applyNumberFormats="0" applyBorderFormats="0" applyFontFormats="1" applyPatternFormats="1" applyAlignmentFormats="0" applyWidthHeightFormats="0">
  <queryTableRefresh preserveSortFilterLayout="0" nextId="2">
    <queryTableFields count="1">
      <queryTableField id="1" name="Premium Payment Method" tableColumnId="1"/>
    </queryTableFields>
  </queryTableRefresh>
</queryTable>
</file>

<file path=xl/queryTables/queryTable18.xml><?xml version="1.0" encoding="utf-8"?>
<queryTable xmlns="http://schemas.openxmlformats.org/spreadsheetml/2006/main" name="ExternalData_18" connectionId="39" autoFormatId="0" applyNumberFormats="0" applyBorderFormats="0" applyFontFormats="1" applyPatternFormats="1" applyAlignmentFormats="0" applyWidthHeightFormats="0">
  <queryTableRefresh preserveSortFilterLayout="0" nextId="3">
    <queryTableFields count="2">
      <queryTableField id="1" name="ECONOMIC SECTOR NAME" tableColumnId="1"/>
      <queryTableField id="2" name="ECONOMIC SECTOR CODE" tableColumnId="2"/>
    </queryTableFields>
  </queryTableRefresh>
</queryTable>
</file>

<file path=xl/queryTables/queryTable19.xml><?xml version="1.0" encoding="utf-8"?>
<queryTable xmlns="http://schemas.openxmlformats.org/spreadsheetml/2006/main" name="ExternalData_19" removeDataOnSave="1" connectionId="27" autoFormatId="0" applyNumberFormats="0" applyBorderFormats="0" applyFontFormats="1" applyPatternFormats="1" applyAlignmentFormats="0" applyWidthHeightFormats="0">
  <queryTableRefresh preserveSortFilterLayout="0" nextId="3">
    <queryTableFields count="2">
      <queryTableField id="1" name="REF MASTER APPDATA DESCRIPTION" tableColumnId="1"/>
      <queryTableField id="2" name="REF MASTER APPDATA CODE" tableColumnId="2"/>
    </queryTableFields>
  </queryTableRefresh>
</queryTable>
</file>

<file path=xl/queryTables/queryTable20.xml><?xml version="1.0" encoding="utf-8"?>
<queryTable xmlns="http://schemas.openxmlformats.org/spreadsheetml/2006/main" name="ExternalData_20" removeDataOnSave="1" connectionId="1" autoFormatId="0" applyNumberFormats="0" applyBorderFormats="0" applyFontFormats="1" applyPatternFormats="1" applyAlignmentFormats="0" applyWidthHeightFormats="0">
  <queryTableRefresh preserveSortFilterLayout="0" nextId="2">
    <queryTableFields count="1">
      <queryTableField id="1" name="APPLICATION SOURCE" tableColumnId="1"/>
    </queryTableFields>
  </queryTableRefresh>
</queryTable>
</file>

<file path=xl/queryTables/queryTable21.xml><?xml version="1.0" encoding="utf-8"?>
<queryTable xmlns="http://schemas.openxmlformats.org/spreadsheetml/2006/main" name="ExternalData_21" removeDataOnSave="1" connectionId="11" autoFormatId="0" applyNumberFormats="0" applyBorderFormats="0" applyFontFormats="1" applyPatternFormats="1" applyAlignmentFormats="0" applyWidthHeightFormats="0">
  <queryTableRefresh preserveSortFilterLayout="0" nextId="2">
    <queryTableFields count="1">
      <queryTableField id="1" name="FIRST INSTALLMENT TYPE" tableColumnId="1"/>
    </queryTableFields>
  </queryTableRefresh>
</queryTable>
</file>

<file path=xl/queryTables/queryTable22.xml><?xml version="1.0" encoding="utf-8"?>
<queryTable xmlns="http://schemas.openxmlformats.org/spreadsheetml/2006/main" name="ExternalData_22" removeDataOnSave="1" connectionId="24" autoFormatId="0" applyNumberFormats="0" applyBorderFormats="0" applyFontFormats="1" applyPatternFormats="1" applyAlignmentFormats="0" applyWidthHeightFormats="0">
  <queryTableRefresh preserveSortFilterLayout="0" nextId="2">
    <queryTableFields count="1">
      <queryTableField id="1" name="PAYMENT FREQUENCY" tableColumnId="1"/>
    </queryTableFields>
  </queryTableRefresh>
</queryTable>
</file>

<file path=xl/queryTables/queryTable23.xml><?xml version="1.0" encoding="utf-8"?>
<queryTable xmlns="http://schemas.openxmlformats.org/spreadsheetml/2006/main" name="ExternalData_23" removeDataOnSave="1" connectionId="10" autoFormatId="0" applyNumberFormats="0" applyBorderFormats="0" applyFontFormats="1" applyPatternFormats="1" applyAlignmentFormats="0" applyWidthHeightFormats="0">
  <queryTableRefresh preserveSortFilterLayout="0" nextId="2">
    <queryTableFields count="1">
      <queryTableField id="1" name="DP SOURCE PAYMENT TYPE" tableColumnId="1"/>
    </queryTableFields>
  </queryTableRefresh>
</queryTable>
</file>

<file path=xl/queryTables/queryTable24.xml><?xml version="1.0" encoding="utf-8"?>
<queryTable xmlns="http://schemas.openxmlformats.org/spreadsheetml/2006/main" name="ExternalData_24" removeDataOnSave="1" connectionId="18" autoFormatId="0" applyNumberFormats="0" applyBorderFormats="0" applyFontFormats="1" applyPatternFormats="1" applyAlignmentFormats="0" applyWidthHeightFormats="0">
  <queryTableRefresh preserveSortFilterLayout="0" nextId="2">
    <queryTableFields count="1">
      <queryTableField id="1" name="Interest Type" tableColumnId="1"/>
    </queryTableFields>
  </queryTableRefresh>
</queryTable>
</file>

<file path=xl/queryTables/queryTable25.xml><?xml version="1.0" encoding="utf-8"?>
<queryTable xmlns="http://schemas.openxmlformats.org/spreadsheetml/2006/main" name="ExternalData_25" connectionId="14" autoFormatId="0" applyNumberFormats="0" applyBorderFormats="0" applyFontFormats="1" applyPatternFormats="1" applyAlignmentFormats="0" applyWidthHeightFormats="0">
  <queryTableRefresh preserveSortFilterLayout="0" nextId="2">
    <queryTableFields count="1">
      <queryTableField id="1" name="INSTALLMENT SCHEME" tableColumnId="1"/>
    </queryTableFields>
  </queryTableRefresh>
</queryTable>
</file>

<file path=xl/queryTables/queryTable26.xml><?xml version="1.0" encoding="utf-8"?>
<queryTable xmlns="http://schemas.openxmlformats.org/spreadsheetml/2006/main" name="ExternalData_26" connectionId="12" autoFormatId="0" applyNumberFormats="0" applyBorderFormats="0" applyFontFormats="1" applyPatternFormats="1" applyAlignmentFormats="0" applyWidthHeightFormats="0">
  <queryTableRefresh preserveSortFilterLayout="0" nextId="2">
    <queryTableFields count="1">
      <queryTableField id="1" name="FLOATING PERIOD" tableColumnId="1"/>
    </queryTableFields>
  </queryTableRefresh>
</queryTable>
</file>

<file path=xl/queryTables/queryTable27.xml><?xml version="1.0" encoding="utf-8"?>
<queryTable xmlns="http://schemas.openxmlformats.org/spreadsheetml/2006/main" name="ExternalData_27" connectionId="32" autoFormatId="0" applyNumberFormats="0" applyBorderFormats="0" applyFontFormats="1" applyPatternFormats="1" applyAlignmentFormats="0" applyWidthHeightFormats="0">
  <queryTableRefresh preserveSortFilterLayout="0" nextId="2">
    <queryTableFields count="1">
      <queryTableField id="1" name="WOP" tableColumnId="1"/>
    </queryTableFields>
  </queryTableRefresh>
</queryTable>
</file>

<file path=xl/queryTables/queryTable28.xml><?xml version="1.0" encoding="utf-8"?>
<queryTable xmlns="http://schemas.openxmlformats.org/spreadsheetml/2006/main" name="ExternalData_28" connectionId="9" autoFormatId="0" applyNumberFormats="0" applyBorderFormats="0" applyFontFormats="1" applyPatternFormats="1" applyAlignmentFormats="0" applyWidthHeightFormats="0">
  <queryTableRefresh preserveSortFilterLayout="0" nextId="2">
    <queryTableFields count="1">
      <queryTableField id="1" name="CUSTOMER NOTIFICATION BY" tableColumnId="1"/>
    </queryTableFields>
  </queryTableRefresh>
</queryTable>
</file>

<file path=xl/queryTables/queryTable29.xml><?xml version="1.0" encoding="utf-8"?>
<queryTable xmlns="http://schemas.openxmlformats.org/spreadsheetml/2006/main" name="ExternalData_29" connectionId="15" autoFormatId="0" applyNumberFormats="0" applyBorderFormats="0" applyFontFormats="1" applyPatternFormats="1" applyAlignmentFormats="0" applyWidthHeightFormats="0">
  <queryTableRefresh preserveSortFilterLayout="0" nextId="2">
    <queryTableFields count="1">
      <queryTableField id="1" name="INSTALLMENT SOURCE PAYMENT TYPE" tableColumnId="1"/>
    </queryTableFields>
  </queryTableRefresh>
</queryTable>
</file>

<file path=xl/queryTables/queryTable30.xml><?xml version="1.0" encoding="utf-8"?>
<queryTable xmlns="http://schemas.openxmlformats.org/spreadsheetml/2006/main" name="ExternalData_30" headers="0" removeDataOnSave="1" connectionId="6" autoFormatId="0" applyNumberFormats="0" applyBorderFormats="0" applyFontFormats="1" applyPatternFormats="1" applyAlignmentFormats="0" applyWidthHeightFormats="0">
  <queryTableRefresh preserveSortFilterLayout="0" headersInLastRefresh="0" nextId="2">
    <queryTableFields count="1">
      <queryTableField id="1" name="descr" tableColumnId="1"/>
    </queryTableFields>
  </queryTableRefresh>
</queryTable>
</file>

<file path=xl/queryTables/queryTable31.xml><?xml version="1.0" encoding="utf-8"?>
<queryTable xmlns="http://schemas.openxmlformats.org/spreadsheetml/2006/main" name="ExternalData_31" connectionId="5" autoFormatId="0" applyNumberFormats="0" applyBorderFormats="0" applyFontFormats="1" applyPatternFormats="1" applyAlignmentFormats="0" applyWidthHeightFormats="0">
  <queryTableRefresh preserveSortFilterLayout="0" nextId="2">
    <queryTableFields count="1">
      <queryTableField id="1" name="CHARACTERISTIC OF CREDIT" tableColumnId="1"/>
    </queryTableFields>
  </queryTableRefresh>
</queryTable>
</file>

<file path=xl/queryTables/queryTable32.xml><?xml version="1.0" encoding="utf-8"?>
<queryTable xmlns="http://schemas.openxmlformats.org/spreadsheetml/2006/main" name="ExternalData_32" removeDataOnSave="1" connectionId="31" autoFormatId="0" applyNumberFormats="0" applyBorderFormats="0" applyFontFormats="1" applyPatternFormats="1" applyAlignmentFormats="0" applyWidthHeightFormats="0">
  <queryTableRefresh preserveSortFilterLayout="0" nextId="2">
    <queryTableFields count="1">
      <queryTableField id="1" name="WAY OF RESTRUCTURE" tableColumnId="1"/>
    </queryTableFields>
  </queryTableRefresh>
</queryTable>
</file>

<file path=xl/queryTables/queryTable33.xml><?xml version="1.0" encoding="utf-8"?>
<queryTable xmlns="http://schemas.openxmlformats.org/spreadsheetml/2006/main" name="ExternalData_33" headers="0" removeDataOnSave="1" connectionId="7" autoFormatId="0" applyNumberFormats="0" applyBorderFormats="0" applyFontFormats="1" applyPatternFormats="1" applyAlignmentFormats="0" applyWidthHeightFormats="0">
  <queryTableRefresh preserveSortFilterLayout="0" headersInLastRefresh="0" nextId="2">
    <queryTableFields count="1">
      <queryTableField id="1" name="master_code" tableColumnId="1"/>
    </queryTableFields>
  </queryTableRefresh>
</queryTable>
</file>

<file path=xl/queryTables/queryTable34.xml><?xml version="1.0" encoding="utf-8"?>
<queryTable xmlns="http://schemas.openxmlformats.org/spreadsheetml/2006/main" name="ExternalData_34" connectionId="17" autoFormatId="0" applyNumberFormats="0" applyBorderFormats="0" applyFontFormats="1" applyPatternFormats="1" applyAlignmentFormats="0" applyWidthHeightFormats="0">
  <queryTableRefresh preserveSortFilterLayout="0" nextId="2">
    <queryTableFields count="1">
      <queryTableField id="1" name="INSURED BY" tableColumnId="1"/>
    </queryTableFields>
  </queryTableRefresh>
</queryTable>
</file>

<file path=xl/queryTables/queryTable35.xml><?xml version="1.0" encoding="utf-8"?>
<queryTable xmlns="http://schemas.openxmlformats.org/spreadsheetml/2006/main" name="ExternalData_35" connectionId="3" autoFormatId="0" applyNumberFormats="0" applyBorderFormats="0" applyFontFormats="1" applyPatternFormats="1" applyAlignmentFormats="0" applyWidthHeightFormats="0">
  <queryTableRefresh preserveSortFilterLayout="0" nextId="2">
    <queryTableFields count="1">
      <queryTableField id="1" name="ASSET REGION" tableColumnId="1"/>
    </queryTableFields>
  </queryTableRefresh>
</queryTable>
</file>

<file path=xl/queryTables/queryTable36.xml><?xml version="1.0" encoding="utf-8"?>
<queryTable xmlns="http://schemas.openxmlformats.org/spreadsheetml/2006/main" name="ExternalData_36" connectionId="8" autoFormatId="0" applyNumberFormats="0" applyBorderFormats="0" applyFontFormats="1" applyPatternFormats="1" applyAlignmentFormats="0" applyWidthHeightFormats="0">
  <queryTableRefresh preserveSortFilterLayout="0" nextId="2">
    <queryTableFields count="1">
      <queryTableField id="1" name="COVER PERIOD" tableColumnId="1"/>
    </queryTableFields>
  </queryTableRefresh>
</queryTable>
</file>

<file path=xl/queryTables/queryTable37.xml><?xml version="1.0" encoding="utf-8"?>
<queryTable xmlns="http://schemas.openxmlformats.org/spreadsheetml/2006/main" name="ExternalData_37" connectionId="25" autoFormatId="0" applyNumberFormats="0" applyBorderFormats="0" applyFontFormats="1" applyPatternFormats="1" applyAlignmentFormats="0" applyWidthHeightFormats="0">
  <queryTableRefresh preserveSortFilterLayout="0" nextId="2">
    <queryTableFields count="1">
      <queryTableField id="1" name="PAYMENT TYPE" tableColumnId="1"/>
    </queryTableFields>
  </queryTableRefresh>
</queryTable>
</file>

<file path=xl/queryTables/queryTable38.xml><?xml version="1.0" encoding="utf-8"?>
<queryTable xmlns="http://schemas.openxmlformats.org/spreadsheetml/2006/main" name="ExternalData_38" connectionId="2" autoFormatId="0" applyNumberFormats="0" applyBorderFormats="0" applyFontFormats="1" applyPatternFormats="1" applyAlignmentFormats="0" applyWidthHeightFormats="0">
  <queryTableRefresh preserveSortFilterLayout="0" nextId="2">
    <queryTableFields count="1">
      <queryTableField id="1" name="INSCO BRANCH NAME" tableColumnId="1"/>
    </queryTableFields>
  </queryTableRefresh>
</queryTable>
</file>

<file path=xl/queryTables/queryTable39.xml><?xml version="1.0" encoding="utf-8"?>
<queryTable xmlns="http://schemas.openxmlformats.org/spreadsheetml/2006/main" name="ExternalData_39" connectionId="16" autoFormatId="0" applyNumberFormats="0" applyBorderFormats="0" applyFontFormats="1" applyPatternFormats="1" applyAlignmentFormats="0" applyWidthHeightFormats="0">
  <queryTableRefresh preserveSortFilterLayout="0" nextId="2">
    <queryTableFields count="1">
      <queryTableField id="1" name="INSURANCE MAIN COVERAGE" tableColumnId="1"/>
    </queryTableFields>
  </queryTableRefresh>
</queryTable>
</file>

<file path=xl/queryTables/queryTable40.xml><?xml version="1.0" encoding="utf-8"?>
<queryTable xmlns="http://schemas.openxmlformats.org/spreadsheetml/2006/main" name="ExternalData_40" connectionId="4" autoFormatId="0" applyNumberFormats="0" applyBorderFormats="0" applyFontFormats="1" applyPatternFormats="1" applyAlignmentFormats="0" applyWidthHeightFormats="0">
  <queryTableRefresh preserveSortFilterLayout="0" nextId="2">
    <queryTableFields count="1">
      <queryTableField id="1" name="Customer Relationship" tableColumnId="1"/>
    </queryTableFields>
  </queryTableRefresh>
</queryTable>
</file>

<file path=xl/queryTables/queryTable41.xml><?xml version="1.0" encoding="utf-8"?>
<queryTable xmlns="http://schemas.openxmlformats.org/spreadsheetml/2006/main" name="ExternalData_41" connectionId="23" autoFormatId="0" applyNumberFormats="0" applyBorderFormats="0" applyFontFormats="1" applyPatternFormats="1" applyAlignmentFormats="0" applyWidthHeightFormats="0">
  <queryTableRefresh preserveSortFilterLayout="0" nextId="2">
    <queryTableFields count="1">
      <queryTableField id="1" name="OWNERSHIP CODE" tableColumnId="1"/>
    </queryTableFields>
  </queryTableRefresh>
</queryTable>
</file>

<file path=xl/queryTables/queryTable42.xml><?xml version="1.0" encoding="utf-8"?>
<queryTable xmlns="http://schemas.openxmlformats.org/spreadsheetml/2006/main" name="ExternalData_42" connectionId="22" autoFormatId="0" applyNumberFormats="0" applyBorderFormats="0" applyFontFormats="1" applyPatternFormats="1" applyAlignmentFormats="0" applyWidthHeightFormats="0">
  <queryTableRefresh preserveSortFilterLayout="0" nextId="2">
    <queryTableFields count="1">
      <queryTableField id="1" name="Owner Type" tableColumnId="1"/>
    </queryTableFields>
  </queryTableRefresh>
</queryTable>
</file>

<file path=xl/queryTables/queryTable43.xml><?xml version="1.0" encoding="utf-8"?>
<queryTable xmlns="http://schemas.openxmlformats.org/spreadsheetml/2006/main" name="ExternalData_43" removeDataOnSave="1" connectionId="29" autoFormatId="0" applyNumberFormats="0" applyBorderFormats="0" applyFontFormats="1" applyPatternFormats="1" applyAlignmentFormats="0" applyWidthHeightFormats="0">
  <queryTableRefresh preserveSortFilterLayout="0" nextId="2">
    <queryTableFields count="1">
      <queryTableField id="1" name="Subsidy From Type" tableColumnId="1"/>
    </queryTableFields>
  </queryTableRefresh>
</queryTable>
</file>

<file path=xl/queryTables/queryTable44.xml><?xml version="1.0" encoding="utf-8"?>
<queryTable xmlns="http://schemas.openxmlformats.org/spreadsheetml/2006/main" name="ExternalData_44" connectionId="28" autoFormatId="0" applyNumberFormats="0" applyBorderFormats="0" applyFontFormats="1" applyPatternFormats="1" applyAlignmentFormats="0" applyWidthHeightFormats="0">
  <queryTableRefresh preserveSortFilterLayout="0" nextId="2">
    <queryTableFields count="1">
      <queryTableField id="1" name="Subsidy Allocation" tableColumnId="1"/>
    </queryTableFields>
  </queryTableRefresh>
</queryTable>
</file>

<file path=xl/queryTables/queryTable45.xml><?xml version="1.0" encoding="utf-8"?>
<queryTable xmlns="http://schemas.openxmlformats.org/spreadsheetml/2006/main" name="ExternalData_45" removeDataOnSave="1" connectionId="30" autoFormatId="0" applyNumberFormats="0" applyBorderFormats="0" applyFontFormats="1" applyPatternFormats="1" applyAlignmentFormats="0" applyWidthHeightFormats="0">
  <queryTableRefresh preserveSortFilterLayout="0" nextId="2">
    <queryTableFields count="1">
      <queryTableField id="1" name="Subsidy Source" tableColumnId="1"/>
    </queryTableFields>
  </queryTableRefresh>
</queryTable>
</file>

<file path=xl/queryTables/queryTable46.xml><?xml version="1.0" encoding="utf-8"?>
<queryTable xmlns="http://schemas.openxmlformats.org/spreadsheetml/2006/main" name="ExternalData_46" removeDataOnSave="1" connectionId="26" autoFormatId="0" applyNumberFormats="0" applyBorderFormats="0" applyFontFormats="1" applyPatternFormats="1" applyAlignmentFormats="0" applyWidthHeightFormats="0">
  <queryTableRefresh preserveSortFilterLayout="0" nextId="2">
    <queryTableFields count="1">
      <queryTableField id="1" name="Provision Calculation Base" tableColumnId="1"/>
    </queryTableFields>
  </queryTableRefresh>
</queryTable>
</file>

<file path=xl/queryTables/queryTable47.xml><?xml version="1.0" encoding="utf-8"?>
<queryTable xmlns="http://schemas.openxmlformats.org/spreadsheetml/2006/main" name="ExternalData_47" connectionId="13" autoFormatId="0" applyNumberFormats="0" applyBorderFormats="0" applyFontFormats="1" applyPatternFormats="1" applyAlignmentFormats="0" applyWidthHeightFormats="0">
  <queryTableRefresh preserveSortFilterLayout="0" nextId="2">
    <queryTableFields count="1">
      <queryTableField id="1" name="Grace Period Type" tableColumnId="1"/>
    </queryTableFields>
  </queryTableRefresh>
</queryTable>
</file>

<file path=xl/queryTables/queryTable48.xml><?xml version="1.0" encoding="utf-8"?>
<queryTable xmlns="http://schemas.openxmlformats.org/spreadsheetml/2006/main" name="ExternalData_48" connectionId="20" autoFormatId="0" applyNumberFormats="0" applyBorderFormats="0" applyFontFormats="1" applyPatternFormats="1" applyAlignmentFormats="0" applyWidthHeightFormats="0">
  <queryTableRefresh preserveSortFilterLayout="0" nextId="3">
    <queryTableFields count="2">
      <queryTableField id="1" name="JOB PROFESSION PROF" tableColumnId="1"/>
      <queryTableField id="2" name="JOB POSITION CODE" tableColumnId="2"/>
    </queryTableFields>
  </queryTableRefresh>
</queryTable>
</file>

<file path=xl/queryTables/queryTable49.xml><?xml version="1.0" encoding="utf-8"?>
<queryTable xmlns="http://schemas.openxmlformats.org/spreadsheetml/2006/main" name="ExternalData_49" connectionId="19" autoFormatId="0" applyNumberFormats="0" applyBorderFormats="0" applyFontFormats="1" applyPatternFormats="1" applyAlignmentFormats="0" applyWidthHeightFormats="0">
  <queryTableRefresh preserveSortFilterLayout="0" nextId="3">
    <queryTableFields count="2">
      <queryTableField id="1" name="JOB PROFESSION NONPROF" tableColumnId="1"/>
      <queryTableField id="2" name="JOB POSITION CODE" tableColumnId="2"/>
    </queryTableFields>
  </queryTableRefresh>
</queryTable>
</file>

<file path=xl/queryTables/queryTable50.xml><?xml version="1.0" encoding="utf-8"?>
<queryTable xmlns="http://schemas.openxmlformats.org/spreadsheetml/2006/main" name="ExternalData_50" connectionId="21" autoFormatId="0" applyNumberFormats="0" applyBorderFormats="0" applyFontFormats="1" applyPatternFormats="1" applyAlignmentFormats="0" applyWidthHeightFormats="0">
  <queryTableRefresh preserveSortFilterLayout="0" nextId="3">
    <queryTableFields count="2">
      <queryTableField id="1" name="JOB PROFESSION SME" tableColumnId="1"/>
      <queryTableField id="2" name="JOB POSITION CODE" tableColumnId="2"/>
    </queryTableFields>
  </queryTableRefresh>
</queryTable>
</file>

<file path=xl/queryTables/queryTable51.xml><?xml version="1.0" encoding="utf-8"?>
<queryTable xmlns="http://schemas.openxmlformats.org/spreadsheetml/2006/main" name="ExternalData_51" connectionId="51" autoFormatId="0" applyNumberFormats="0" applyBorderFormats="0" applyFontFormats="1" applyPatternFormats="1" applyAlignmentFormats="0" applyWidthHeightFormats="0">
  <queryTableRefresh preserveSortFilterLayout="0" nextId="3">
    <queryTableFields count="2">
      <queryTableField id="1" name="JOB PROFESSION" tableColumnId="1"/>
      <queryTableField id="2" name="JOB POSITION CODE" tableColumnId="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_rels/table7.xml.rels><?xml version="1.0" encoding="UTF-8" standalone="yes"?>
<Relationships xmlns="http://schemas.openxmlformats.org/package/2006/relationships"><Relationship Id="rId1" Type="http://schemas.openxmlformats.org/officeDocument/2006/relationships/queryTable" Target="../queryTables/queryTable7.xml"/></Relationships>
</file>

<file path=xl/tables/_rels/table8.xml.rels><?xml version="1.0" encoding="UTF-8" standalone="yes"?>
<Relationships xmlns="http://schemas.openxmlformats.org/package/2006/relationships"><Relationship Id="rId1" Type="http://schemas.openxmlformats.org/officeDocument/2006/relationships/queryTable" Target="../queryTables/queryTable8.xml"/></Relationships>
</file>

<file path=xl/tables/_rels/table9.xml.rels><?xml version="1.0" encoding="UTF-8" standalone="yes"?>
<Relationships xmlns="http://schemas.openxmlformats.org/package/2006/relationships"><Relationship Id="rId1" Type="http://schemas.openxmlformats.org/officeDocument/2006/relationships/queryTable" Target="../queryTables/queryTable9.xml"/></Relationships>
</file>

<file path=xl/tables/_rels/table10.xml.rels><?xml version="1.0" encoding="UTF-8" standalone="yes"?>
<Relationships xmlns="http://schemas.openxmlformats.org/package/2006/relationships"><Relationship Id="rId1" Type="http://schemas.openxmlformats.org/officeDocument/2006/relationships/queryTable" Target="../queryTables/queryTable10.xml"/></Relationships>
</file>

<file path=xl/tables/_rels/table11.xml.rels><?xml version="1.0" encoding="UTF-8" standalone="yes"?>
<Relationships xmlns="http://schemas.openxmlformats.org/package/2006/relationships"><Relationship Id="rId1" Type="http://schemas.openxmlformats.org/officeDocument/2006/relationships/queryTable" Target="../queryTables/queryTable11.xml"/></Relationships>
</file>

<file path=xl/tables/_rels/table12.xml.rels><?xml version="1.0" encoding="UTF-8" standalone="yes"?>
<Relationships xmlns="http://schemas.openxmlformats.org/package/2006/relationships"><Relationship Id="rId1" Type="http://schemas.openxmlformats.org/officeDocument/2006/relationships/queryTable" Target="../queryTables/queryTable12.xml"/></Relationships>
</file>

<file path=xl/tables/_rels/table13.xml.rels><?xml version="1.0" encoding="UTF-8" standalone="yes"?>
<Relationships xmlns="http://schemas.openxmlformats.org/package/2006/relationships"><Relationship Id="rId1" Type="http://schemas.openxmlformats.org/officeDocument/2006/relationships/queryTable" Target="../queryTables/queryTable13.xml"/></Relationships>
</file>

<file path=xl/tables/_rels/table14.xml.rels><?xml version="1.0" encoding="UTF-8" standalone="yes"?>
<Relationships xmlns="http://schemas.openxmlformats.org/package/2006/relationships"><Relationship Id="rId1" Type="http://schemas.openxmlformats.org/officeDocument/2006/relationships/queryTable" Target="../queryTables/queryTable14.xml"/></Relationships>
</file>

<file path=xl/tables/_rels/table15.xml.rels><?xml version="1.0" encoding="UTF-8" standalone="yes"?>
<Relationships xmlns="http://schemas.openxmlformats.org/package/2006/relationships"><Relationship Id="rId1" Type="http://schemas.openxmlformats.org/officeDocument/2006/relationships/queryTable" Target="../queryTables/queryTable15.xml"/></Relationships>
</file>

<file path=xl/tables/_rels/table16.xml.rels><?xml version="1.0" encoding="UTF-8" standalone="yes"?>
<Relationships xmlns="http://schemas.openxmlformats.org/package/2006/relationships"><Relationship Id="rId1" Type="http://schemas.openxmlformats.org/officeDocument/2006/relationships/queryTable" Target="../queryTables/queryTable16.xml"/></Relationships>
</file>

<file path=xl/tables/_rels/table17.xml.rels><?xml version="1.0" encoding="UTF-8" standalone="yes"?>
<Relationships xmlns="http://schemas.openxmlformats.org/package/2006/relationships"><Relationship Id="rId1" Type="http://schemas.openxmlformats.org/officeDocument/2006/relationships/queryTable" Target="../queryTables/queryTable17.xml"/></Relationships>
</file>

<file path=xl/tables/_rels/table18.xml.rels><?xml version="1.0" encoding="UTF-8" standalone="yes"?>
<Relationships xmlns="http://schemas.openxmlformats.org/package/2006/relationships"><Relationship Id="rId1" Type="http://schemas.openxmlformats.org/officeDocument/2006/relationships/queryTable" Target="../queryTables/queryTable18.xml"/></Relationships>
</file>

<file path=xl/tables/_rels/table19.xml.rels><?xml version="1.0" encoding="UTF-8" standalone="yes"?>
<Relationships xmlns="http://schemas.openxmlformats.org/package/2006/relationships"><Relationship Id="rId1" Type="http://schemas.openxmlformats.org/officeDocument/2006/relationships/queryTable" Target="../queryTables/queryTable19.xml"/></Relationships>
</file>

<file path=xl/tables/_rels/table20.xml.rels><?xml version="1.0" encoding="UTF-8" standalone="yes"?>
<Relationships xmlns="http://schemas.openxmlformats.org/package/2006/relationships"><Relationship Id="rId1" Type="http://schemas.openxmlformats.org/officeDocument/2006/relationships/queryTable" Target="../queryTables/queryTable20.xml"/></Relationships>
</file>

<file path=xl/tables/_rels/table21.xml.rels><?xml version="1.0" encoding="UTF-8" standalone="yes"?>
<Relationships xmlns="http://schemas.openxmlformats.org/package/2006/relationships"><Relationship Id="rId1" Type="http://schemas.openxmlformats.org/officeDocument/2006/relationships/queryTable" Target="../queryTables/queryTable21.xml"/></Relationships>
</file>

<file path=xl/tables/_rels/table22.xml.rels><?xml version="1.0" encoding="UTF-8" standalone="yes"?>
<Relationships xmlns="http://schemas.openxmlformats.org/package/2006/relationships"><Relationship Id="rId1" Type="http://schemas.openxmlformats.org/officeDocument/2006/relationships/queryTable" Target="../queryTables/queryTable22.xml"/></Relationships>
</file>

<file path=xl/tables/_rels/table23.xml.rels><?xml version="1.0" encoding="UTF-8" standalone="yes"?>
<Relationships xmlns="http://schemas.openxmlformats.org/package/2006/relationships"><Relationship Id="rId1" Type="http://schemas.openxmlformats.org/officeDocument/2006/relationships/queryTable" Target="../queryTables/queryTable23.xml"/></Relationships>
</file>

<file path=xl/tables/_rels/table24.xml.rels><?xml version="1.0" encoding="UTF-8" standalone="yes"?>
<Relationships xmlns="http://schemas.openxmlformats.org/package/2006/relationships"><Relationship Id="rId1" Type="http://schemas.openxmlformats.org/officeDocument/2006/relationships/queryTable" Target="../queryTables/queryTable24.xml"/></Relationships>
</file>

<file path=xl/tables/_rels/table25.xml.rels><?xml version="1.0" encoding="UTF-8" standalone="yes"?>
<Relationships xmlns="http://schemas.openxmlformats.org/package/2006/relationships"><Relationship Id="rId1" Type="http://schemas.openxmlformats.org/officeDocument/2006/relationships/queryTable" Target="../queryTables/queryTable25.xml"/></Relationships>
</file>

<file path=xl/tables/_rels/table26.xml.rels><?xml version="1.0" encoding="UTF-8" standalone="yes"?>
<Relationships xmlns="http://schemas.openxmlformats.org/package/2006/relationships"><Relationship Id="rId1" Type="http://schemas.openxmlformats.org/officeDocument/2006/relationships/queryTable" Target="../queryTables/queryTable26.xml"/></Relationships>
</file>

<file path=xl/tables/_rels/table27.xml.rels><?xml version="1.0" encoding="UTF-8" standalone="yes"?>
<Relationships xmlns="http://schemas.openxmlformats.org/package/2006/relationships"><Relationship Id="rId1" Type="http://schemas.openxmlformats.org/officeDocument/2006/relationships/queryTable" Target="../queryTables/queryTable27.xml"/></Relationships>
</file>

<file path=xl/tables/_rels/table28.xml.rels><?xml version="1.0" encoding="UTF-8" standalone="yes"?>
<Relationships xmlns="http://schemas.openxmlformats.org/package/2006/relationships"><Relationship Id="rId1" Type="http://schemas.openxmlformats.org/officeDocument/2006/relationships/queryTable" Target="../queryTables/queryTable28.xml"/></Relationships>
</file>

<file path=xl/tables/_rels/table29.xml.rels><?xml version="1.0" encoding="UTF-8" standalone="yes"?>
<Relationships xmlns="http://schemas.openxmlformats.org/package/2006/relationships"><Relationship Id="rId1" Type="http://schemas.openxmlformats.org/officeDocument/2006/relationships/queryTable" Target="../queryTables/queryTable29.xml"/></Relationships>
</file>

<file path=xl/tables/_rels/table30.xml.rels><?xml version="1.0" encoding="UTF-8" standalone="yes"?>
<Relationships xmlns="http://schemas.openxmlformats.org/package/2006/relationships"><Relationship Id="rId1" Type="http://schemas.openxmlformats.org/officeDocument/2006/relationships/queryTable" Target="../queryTables/queryTable30.xml"/></Relationships>
</file>

<file path=xl/tables/_rels/table31.xml.rels><?xml version="1.0" encoding="UTF-8" standalone="yes"?>
<Relationships xmlns="http://schemas.openxmlformats.org/package/2006/relationships"><Relationship Id="rId1" Type="http://schemas.openxmlformats.org/officeDocument/2006/relationships/queryTable" Target="../queryTables/queryTable31.xml"/></Relationships>
</file>

<file path=xl/tables/_rels/table32.xml.rels><?xml version="1.0" encoding="UTF-8" standalone="yes"?>
<Relationships xmlns="http://schemas.openxmlformats.org/package/2006/relationships"><Relationship Id="rId1" Type="http://schemas.openxmlformats.org/officeDocument/2006/relationships/queryTable" Target="../queryTables/queryTable32.xml"/></Relationships>
</file>

<file path=xl/tables/_rels/table33.xml.rels><?xml version="1.0" encoding="UTF-8" standalone="yes"?>
<Relationships xmlns="http://schemas.openxmlformats.org/package/2006/relationships"><Relationship Id="rId1" Type="http://schemas.openxmlformats.org/officeDocument/2006/relationships/queryTable" Target="../queryTables/queryTable33.xml"/></Relationships>
</file>

<file path=xl/tables/_rels/table34.xml.rels><?xml version="1.0" encoding="UTF-8" standalone="yes"?>
<Relationships xmlns="http://schemas.openxmlformats.org/package/2006/relationships"><Relationship Id="rId1" Type="http://schemas.openxmlformats.org/officeDocument/2006/relationships/queryTable" Target="../queryTables/queryTable34.xml"/></Relationships>
</file>

<file path=xl/tables/_rels/table35.xml.rels><?xml version="1.0" encoding="UTF-8" standalone="yes"?>
<Relationships xmlns="http://schemas.openxmlformats.org/package/2006/relationships"><Relationship Id="rId1" Type="http://schemas.openxmlformats.org/officeDocument/2006/relationships/queryTable" Target="../queryTables/queryTable35.xml"/></Relationships>
</file>

<file path=xl/tables/_rels/table36.xml.rels><?xml version="1.0" encoding="UTF-8" standalone="yes"?>
<Relationships xmlns="http://schemas.openxmlformats.org/package/2006/relationships"><Relationship Id="rId1" Type="http://schemas.openxmlformats.org/officeDocument/2006/relationships/queryTable" Target="../queryTables/queryTable36.xml"/></Relationships>
</file>

<file path=xl/tables/_rels/table37.xml.rels><?xml version="1.0" encoding="UTF-8" standalone="yes"?>
<Relationships xmlns="http://schemas.openxmlformats.org/package/2006/relationships"><Relationship Id="rId1" Type="http://schemas.openxmlformats.org/officeDocument/2006/relationships/queryTable" Target="../queryTables/queryTable37.xml"/></Relationships>
</file>

<file path=xl/tables/_rels/table38.xml.rels><?xml version="1.0" encoding="UTF-8" standalone="yes"?>
<Relationships xmlns="http://schemas.openxmlformats.org/package/2006/relationships"><Relationship Id="rId1" Type="http://schemas.openxmlformats.org/officeDocument/2006/relationships/queryTable" Target="../queryTables/queryTable38.xml"/></Relationships>
</file>

<file path=xl/tables/_rels/table39.xml.rels><?xml version="1.0" encoding="UTF-8" standalone="yes"?>
<Relationships xmlns="http://schemas.openxmlformats.org/package/2006/relationships"><Relationship Id="rId1" Type="http://schemas.openxmlformats.org/officeDocument/2006/relationships/queryTable" Target="../queryTables/queryTable39.xml"/></Relationships>
</file>

<file path=xl/tables/_rels/table40.xml.rels><?xml version="1.0" encoding="UTF-8" standalone="yes"?>
<Relationships xmlns="http://schemas.openxmlformats.org/package/2006/relationships"><Relationship Id="rId1" Type="http://schemas.openxmlformats.org/officeDocument/2006/relationships/queryTable" Target="../queryTables/queryTable40.xml"/></Relationships>
</file>

<file path=xl/tables/_rels/table41.xml.rels><?xml version="1.0" encoding="UTF-8" standalone="yes"?>
<Relationships xmlns="http://schemas.openxmlformats.org/package/2006/relationships"><Relationship Id="rId1" Type="http://schemas.openxmlformats.org/officeDocument/2006/relationships/queryTable" Target="../queryTables/queryTable41.xml"/></Relationships>
</file>

<file path=xl/tables/_rels/table42.xml.rels><?xml version="1.0" encoding="UTF-8" standalone="yes"?>
<Relationships xmlns="http://schemas.openxmlformats.org/package/2006/relationships"><Relationship Id="rId1" Type="http://schemas.openxmlformats.org/officeDocument/2006/relationships/queryTable" Target="../queryTables/queryTable42.xml"/></Relationships>
</file>

<file path=xl/tables/_rels/table43.xml.rels><?xml version="1.0" encoding="UTF-8" standalone="yes"?>
<Relationships xmlns="http://schemas.openxmlformats.org/package/2006/relationships"><Relationship Id="rId1" Type="http://schemas.openxmlformats.org/officeDocument/2006/relationships/queryTable" Target="../queryTables/queryTable43.xml"/></Relationships>
</file>

<file path=xl/tables/_rels/table44.xml.rels><?xml version="1.0" encoding="UTF-8" standalone="yes"?>
<Relationships xmlns="http://schemas.openxmlformats.org/package/2006/relationships"><Relationship Id="rId1" Type="http://schemas.openxmlformats.org/officeDocument/2006/relationships/queryTable" Target="../queryTables/queryTable44.xml"/></Relationships>
</file>

<file path=xl/tables/_rels/table45.xml.rels><?xml version="1.0" encoding="UTF-8" standalone="yes"?>
<Relationships xmlns="http://schemas.openxmlformats.org/package/2006/relationships"><Relationship Id="rId1" Type="http://schemas.openxmlformats.org/officeDocument/2006/relationships/queryTable" Target="../queryTables/queryTable45.xml"/></Relationships>
</file>

<file path=xl/tables/_rels/table46.xml.rels><?xml version="1.0" encoding="UTF-8" standalone="yes"?>
<Relationships xmlns="http://schemas.openxmlformats.org/package/2006/relationships"><Relationship Id="rId1" Type="http://schemas.openxmlformats.org/officeDocument/2006/relationships/queryTable" Target="../queryTables/queryTable46.xml"/></Relationships>
</file>

<file path=xl/tables/_rels/table47.xml.rels><?xml version="1.0" encoding="UTF-8" standalone="yes"?>
<Relationships xmlns="http://schemas.openxmlformats.org/package/2006/relationships"><Relationship Id="rId1" Type="http://schemas.openxmlformats.org/officeDocument/2006/relationships/queryTable" Target="../queryTables/queryTable47.xml"/></Relationships>
</file>

<file path=xl/tables/_rels/table48.xml.rels><?xml version="1.0" encoding="UTF-8" standalone="yes"?>
<Relationships xmlns="http://schemas.openxmlformats.org/package/2006/relationships"><Relationship Id="rId1" Type="http://schemas.openxmlformats.org/officeDocument/2006/relationships/queryTable" Target="../queryTables/queryTable48.xml"/></Relationships>
</file>

<file path=xl/tables/_rels/table49.xml.rels><?xml version="1.0" encoding="UTF-8" standalone="yes"?>
<Relationships xmlns="http://schemas.openxmlformats.org/package/2006/relationships"><Relationship Id="rId1" Type="http://schemas.openxmlformats.org/officeDocument/2006/relationships/queryTable" Target="../queryTables/queryTable49.xml"/></Relationships>
</file>

<file path=xl/tables/_rels/table50.xml.rels><?xml version="1.0" encoding="UTF-8" standalone="yes"?>
<Relationships xmlns="http://schemas.openxmlformats.org/package/2006/relationships"><Relationship Id="rId1" Type="http://schemas.openxmlformats.org/officeDocument/2006/relationships/queryTable" Target="../queryTables/queryTable50.xml"/></Relationships>
</file>

<file path=xl/tables/_rels/table51.xml.rels><?xml version="1.0" encoding="UTF-8" standalone="yes"?>
<Relationships xmlns="http://schemas.openxmlformats.org/package/2006/relationships"><Relationship Id="rId1" Type="http://schemas.openxmlformats.org/officeDocument/2006/relationships/queryTable" Target="../queryTables/queryTable51.xml"/></Relationships>
</file>

<file path=xl/tables/table1.xml><?xml version="1.0" encoding="utf-8"?>
<table xmlns="http://schemas.openxmlformats.org/spreadsheetml/2006/main" id="1" name="QueryJobProfessionEmployee" displayName="QueryJobProfessionEmployee" ref="A1:B44" tableType="queryTable" totalsRowShown="0">
  <autoFilter ref="A1:B44"/>
  <tableColumns count="2">
    <tableColumn id="1" uniqueName="1" name="JOB PROFESSION EMP" queryTableFieldId="1" dataDxfId="162"/>
    <tableColumn id="2" uniqueName="2" name="JOB POSITION CODE" queryTableFieldId="2" dataDxfId="161"/>
  </tableColumns>
  <tableStyleInfo name="TableStyleMedium7" showFirstColumn="0" showLastColumn="0" showRowStripes="1" showColumnStripes="0"/>
</table>
</file>

<file path=xl/tables/table2.xml><?xml version="1.0" encoding="utf-8"?>
<table xmlns="http://schemas.openxmlformats.org/spreadsheetml/2006/main" id="2" name="QueryCountry" displayName="QueryCountry" ref="E1:F242" tableType="queryTable" totalsRowShown="0">
  <autoFilter ref="E1:F242"/>
  <tableColumns count="2">
    <tableColumn id="1" uniqueName="1" name="COUNTRY NAME" queryTableFieldId="1" dataDxfId="160"/>
    <tableColumn id="2" uniqueName="2" name="COUNTRY CODE" queryTableFieldId="2" dataDxfId="159"/>
  </tableColumns>
  <tableStyleInfo name="TableStyleMedium7" showFirstColumn="0" showLastColumn="0" showRowStripes="1" showColumnStripes="0"/>
</table>
</file>

<file path=xl/tables/table3.xml><?xml version="1.0" encoding="utf-8"?>
<table xmlns="http://schemas.openxmlformats.org/spreadsheetml/2006/main" id="3" name="QueryJobPosition" displayName="QueryJobPosition" ref="I1:J29" tableType="queryTable" totalsRowShown="0">
  <autoFilter ref="I1:J29"/>
  <tableColumns count="2">
    <tableColumn id="1" uniqueName="1" name="JOB POSITION NAME" queryTableFieldId="1" dataDxfId="158"/>
    <tableColumn id="2" uniqueName="2" name="JOB POSITION CODE" queryTableFieldId="2" dataDxfId="157"/>
  </tableColumns>
  <tableStyleInfo name="TableStyleMedium7" showFirstColumn="0" showLastColumn="0" showRowStripes="1" showColumnStripes="0"/>
</table>
</file>

<file path=xl/tables/table4.xml><?xml version="1.0" encoding="utf-8"?>
<table xmlns="http://schemas.openxmlformats.org/spreadsheetml/2006/main" id="4" name="QueryDepartmentAML" displayName="QueryDepartmentAML" ref="M1:N278" tableType="queryTable" totalsRowShown="0">
  <autoFilter ref="M1:N278"/>
  <tableColumns count="2">
    <tableColumn id="1" uniqueName="1" name="DEPARTMENT AML" queryTableFieldId="1" dataDxfId="156"/>
    <tableColumn id="2" uniqueName="2" name="DEPARTMENT AML CODE" queryTableFieldId="2" dataDxfId="155"/>
  </tableColumns>
  <tableStyleInfo name="TableStyleMedium7" showFirstColumn="0" showLastColumn="0" showRowStripes="1" showColumnStripes="0"/>
</table>
</file>

<file path=xl/tables/table5.xml><?xml version="1.0" encoding="utf-8"?>
<table xmlns="http://schemas.openxmlformats.org/spreadsheetml/2006/main" id="5" name="QueryAuthorityAML" displayName="QueryAuthorityAML" ref="Q1:R9" tableType="queryTable" totalsRowShown="0">
  <autoFilter ref="Q1:R9"/>
  <tableColumns count="2">
    <tableColumn id="1" uniqueName="1" name="AUTHORITY AML" queryTableFieldId="1" dataDxfId="154"/>
    <tableColumn id="2" uniqueName="2" name="AUTHORITY AML2" queryTableFieldId="2" dataDxfId="153"/>
  </tableColumns>
  <tableStyleInfo name="TableStyleMedium7" showFirstColumn="0" showLastColumn="0" showRowStripes="1" showColumnStripes="0"/>
</table>
</file>

<file path=xl/tables/table6.xml><?xml version="1.0" encoding="utf-8"?>
<table xmlns="http://schemas.openxmlformats.org/spreadsheetml/2006/main" id="6" name="QueryIdType" displayName="QueryIdType" ref="T1:T7" tableType="queryTable" totalsRowShown="0">
  <autoFilter ref="T1:T7"/>
  <tableColumns count="1">
    <tableColumn id="1" uniqueName="1" name="ID TYPE" queryTableFieldId="1" dataDxfId="152"/>
  </tableColumns>
  <tableStyleInfo name="TableStyleMedium7" showFirstColumn="0" showLastColumn="0" showRowStripes="1" showColumnStripes="0"/>
</table>
</file>

<file path=xl/tables/table7.xml><?xml version="1.0" encoding="utf-8"?>
<table xmlns="http://schemas.openxmlformats.org/spreadsheetml/2006/main" id="7" name="QueryMaritalStatus" displayName="QueryMaritalStatus" ref="V1:V4" tableType="queryTable" totalsRowShown="0">
  <autoFilter ref="V1:V4"/>
  <tableColumns count="1">
    <tableColumn id="1" uniqueName="1" name="MARITAL STATUS" queryTableFieldId="1" dataDxfId="151"/>
  </tableColumns>
  <tableStyleInfo name="TableStyleMedium7" showFirstColumn="0" showLastColumn="0" showRowStripes="1" showColumnStripes="0"/>
</table>
</file>

<file path=xl/tables/table8.xml><?xml version="1.0" encoding="utf-8"?>
<table xmlns="http://schemas.openxmlformats.org/spreadsheetml/2006/main" id="8" name="QueryNationality" displayName="QueryNationality" ref="X1:X3" tableType="queryTable" totalsRowShown="0">
  <autoFilter ref="X1:X3"/>
  <tableColumns count="1">
    <tableColumn id="1" uniqueName="1" name="NATIONALITY" queryTableFieldId="1" dataDxfId="150"/>
  </tableColumns>
  <tableStyleInfo name="TableStyleMedium7" showFirstColumn="0" showLastColumn="0" showRowStripes="1" showColumnStripes="0"/>
</table>
</file>

<file path=xl/tables/table9.xml><?xml version="1.0" encoding="utf-8"?>
<table xmlns="http://schemas.openxmlformats.org/spreadsheetml/2006/main" id="9" name="QueryOwnership" displayName="QueryOwnership" ref="Z1:Z6" tableType="queryTable" totalsRowShown="0">
  <autoFilter ref="Z1:Z6"/>
  <tableColumns count="1">
    <tableColumn id="1" uniqueName="1" name="OWNERSHIP" queryTableFieldId="1" dataDxfId="149"/>
  </tableColumns>
  <tableStyleInfo name="TableStyleMedium7" showFirstColumn="0" showLastColumn="0" showRowStripes="1" showColumnStripes="0"/>
</table>
</file>

<file path=xl/tables/table10.xml><?xml version="1.0" encoding="utf-8"?>
<table xmlns="http://schemas.openxmlformats.org/spreadsheetml/2006/main" id="10" name="QueryGuarantorRelationshipPersonal" displayName="QueryGuarantorRelationshipPersonal" ref="AB1:AB14" tableType="queryTable" totalsRowShown="0">
  <autoFilter ref="AB1:AB14"/>
  <tableColumns count="1">
    <tableColumn id="1" uniqueName="1" name="GUARANTOR_RELATIONSHIP_PERSONAL" queryTableFieldId="1" dataDxfId="148"/>
  </tableColumns>
  <tableStyleInfo name="TableStyleMedium7" showFirstColumn="0" showLastColumn="0" showRowStripes="1" showColumnStripes="0"/>
</table>
</file>

<file path=xl/tables/table11.xml><?xml version="1.0" encoding="utf-8"?>
<table xmlns="http://schemas.openxmlformats.org/spreadsheetml/2006/main" id="11" name="QueryGender" displayName="QueryGender" ref="AD1:AD3" tableType="queryTable" totalsRowShown="0">
  <autoFilter ref="AD1:AD3"/>
  <tableColumns count="1">
    <tableColumn id="1" uniqueName="1" name="GENDER" queryTableFieldId="1" dataDxfId="147"/>
  </tableColumns>
  <tableStyleInfo name="TableStyleMedium7" showFirstColumn="0" showLastColumn="0" showRowStripes="1" showColumnStripes="0"/>
</table>
</file>

<file path=xl/tables/table12.xml><?xml version="1.0" encoding="utf-8"?>
<table xmlns="http://schemas.openxmlformats.org/spreadsheetml/2006/main" id="12" name="QueryCustomerModelPersonal" displayName="QueryCustomerModelPersonal" ref="AF1:AF5" tableType="queryTable" totalsRowShown="0">
  <autoFilter ref="AF1:AF5"/>
  <tableColumns count="1">
    <tableColumn id="1" uniqueName="1" name="CUSTOMER MODEL PERSONAL" queryTableFieldId="1" dataDxfId="146"/>
  </tableColumns>
  <tableStyleInfo name="TableStyleMedium7" showFirstColumn="0" showLastColumn="0" showRowStripes="1" showColumnStripes="0"/>
</table>
</file>

<file path=xl/tables/table13.xml><?xml version="1.0" encoding="utf-8"?>
<table xmlns="http://schemas.openxmlformats.org/spreadsheetml/2006/main" id="13" name="QueryGuarantorRelationshipCompany" displayName="QueryGuarantorRelationshipCompany" ref="AH1:AH7" tableType="queryTable" totalsRowShown="0">
  <autoFilter ref="AH1:AH7"/>
  <tableColumns count="1">
    <tableColumn id="1" uniqueName="1" name="GUARANTOR_RELATIONSHIP_COMPANY" queryTableFieldId="1" dataDxfId="145"/>
  </tableColumns>
  <tableStyleInfo name="TableStyleMedium7" showFirstColumn="0" showLastColumn="0" showRowStripes="1" showColumnStripes="0"/>
</table>
</file>

<file path=xl/tables/table14.xml><?xml version="1.0" encoding="utf-8"?>
<table xmlns="http://schemas.openxmlformats.org/spreadsheetml/2006/main" id="14" name="QueryCustomerModelCompany" displayName="QueryCustomerModelCompany" ref="AJ1:AJ3" tableType="queryTable" totalsRowShown="0">
  <autoFilter ref="AJ1:AJ3"/>
  <tableColumns count="1">
    <tableColumn id="1" uniqueName="1" name="CUSTOMER MODEL COMPANY" queryTableFieldId="1" dataDxfId="144"/>
  </tableColumns>
  <tableStyleInfo name="TableStyleMedium7" showFirstColumn="0" showLastColumn="0" showRowStripes="1" showColumnStripes="0"/>
</table>
</file>

<file path=xl/tables/table15.xml><?xml version="1.0" encoding="utf-8"?>
<table xmlns="http://schemas.openxmlformats.org/spreadsheetml/2006/main" id="15" name="QueryCompanyType" displayName="QueryCompanyType" ref="AL1:AL4" tableType="queryTable" totalsRowShown="0">
  <autoFilter ref="AL1:AL4"/>
  <tableColumns count="1">
    <tableColumn id="1" uniqueName="1" name="COMPANY TYPE" queryTableFieldId="1" dataDxfId="143"/>
  </tableColumns>
  <tableStyleInfo name="TableStyleMedium7" showFirstColumn="0" showLastColumn="0" showRowStripes="1" showColumnStripes="0"/>
</table>
</file>

<file path=xl/tables/table16.xml><?xml version="1.0" encoding="utf-8"?>
<table xmlns="http://schemas.openxmlformats.org/spreadsheetml/2006/main" id="16" name="QueryLifeInscoBranchName" displayName="QueryLifeInscoBranchName" ref="AN1:AN33" tableType="queryTable" totalsRowShown="0">
  <autoFilter ref="AN1:AN33"/>
  <tableColumns count="1">
    <tableColumn id="1" uniqueName="1" name="LIFE INSCO BRANCH NAME" queryTableFieldId="1"/>
  </tableColumns>
  <tableStyleInfo name="TableStyleMedium7" showFirstColumn="0" showLastColumn="0" showRowStripes="1" showColumnStripes="0"/>
</table>
</file>

<file path=xl/tables/table17.xml><?xml version="1.0" encoding="utf-8"?>
<table xmlns="http://schemas.openxmlformats.org/spreadsheetml/2006/main" id="17" name="QueryPremiumPaymentMethod" displayName="QueryPremiumPaymentMethod" ref="AP1:AP4" tableType="queryTable" totalsRowShown="0">
  <autoFilter ref="AP1:AP4"/>
  <tableColumns count="1">
    <tableColumn id="1" uniqueName="1" name="Premium Payment Method" queryTableFieldId="1" dataDxfId="142"/>
  </tableColumns>
  <tableStyleInfo name="TableStyleMedium7" showFirstColumn="0" showLastColumn="0" showRowStripes="1" showColumnStripes="0"/>
</table>
</file>

<file path=xl/tables/table18.xml><?xml version="1.0" encoding="utf-8"?>
<table xmlns="http://schemas.openxmlformats.org/spreadsheetml/2006/main" id="18" name="QueryEconomicSectorSLIK" displayName="QueryEconomicSectorSLIK" ref="AR1:AS476" tableType="queryTable" totalsRowShown="0">
  <autoFilter ref="AR1:AS476"/>
  <tableColumns count="2">
    <tableColumn id="1" uniqueName="1" name="ECONOMIC SECTOR NAME" queryTableFieldId="1" dataDxfId="141"/>
    <tableColumn id="2" uniqueName="2" name="ECONOMIC SECTOR CODE" queryTableFieldId="2" dataDxfId="140"/>
  </tableColumns>
  <tableStyleInfo name="TableStyleMedium7" showFirstColumn="0" showLastColumn="0" showRowStripes="1" showColumnStripes="0"/>
</table>
</file>

<file path=xl/tables/table19.xml><?xml version="1.0" encoding="utf-8"?>
<table xmlns="http://schemas.openxmlformats.org/spreadsheetml/2006/main" id="19" name="Query_Ref_Master_App_Data" displayName="Query_Ref_Master_App_Data" ref="AU1:AV3" tableType="queryTable" totalsRowShown="0">
  <autoFilter ref="AU1:AV3"/>
  <tableColumns count="2">
    <tableColumn id="1" uniqueName="1" name="REF MASTER APPDATA DESCRIPTION" queryTableFieldId="1" dataDxfId="139"/>
    <tableColumn id="2" uniqueName="2" name="REF MASTER APPDATA CODE" queryTableFieldId="2" dataDxfId="138"/>
  </tableColumns>
  <tableStyleInfo name="TableStyleMedium7" showFirstColumn="0" showLastColumn="0" showRowStripes="1" showColumnStripes="0"/>
</table>
</file>

<file path=xl/tables/table20.xml><?xml version="1.0" encoding="utf-8"?>
<table xmlns="http://schemas.openxmlformats.org/spreadsheetml/2006/main" id="20" name="Query_Application_Source" displayName="Query_Application_Source" ref="AX1:AX16" tableType="queryTable" totalsRowShown="0">
  <autoFilter ref="AX1:AX16"/>
  <tableColumns count="1">
    <tableColumn id="1" uniqueName="1" name="APPLICATION SOURCE" queryTableFieldId="1" dataDxfId="137"/>
  </tableColumns>
  <tableStyleInfo name="TableStyleMedium7" showFirstColumn="0" showLastColumn="0" showRowStripes="1" showColumnStripes="0"/>
</table>
</file>

<file path=xl/tables/table21.xml><?xml version="1.0" encoding="utf-8"?>
<table xmlns="http://schemas.openxmlformats.org/spreadsheetml/2006/main" id="21" name="Query_First_Installment_Type" displayName="Query_First_Installment_Type" ref="AZ1:AZ3" tableType="queryTable" totalsRowShown="0">
  <autoFilter ref="AZ1:AZ3"/>
  <tableColumns count="1">
    <tableColumn id="1" uniqueName="1" name="FIRST INSTALLMENT TYPE" queryTableFieldId="1" dataDxfId="136"/>
  </tableColumns>
  <tableStyleInfo name="TableStyleMedium7" showFirstColumn="0" showLastColumn="0" showRowStripes="1" showColumnStripes="0"/>
</table>
</file>

<file path=xl/tables/table22.xml><?xml version="1.0" encoding="utf-8"?>
<table xmlns="http://schemas.openxmlformats.org/spreadsheetml/2006/main" id="22" name="Query_Payment_Frequency" displayName="Query_Payment_Frequency" ref="BB1:BB9" tableType="queryTable" totalsRowShown="0">
  <autoFilter ref="BB1:BB9"/>
  <tableColumns count="1">
    <tableColumn id="1" uniqueName="1" name="PAYMENT FREQUENCY" queryTableFieldId="1" dataDxfId="135"/>
  </tableColumns>
  <tableStyleInfo name="TableStyleMedium7" showFirstColumn="0" showLastColumn="0" showRowStripes="1" showColumnStripes="0"/>
</table>
</file>

<file path=xl/tables/table23.xml><?xml version="1.0" encoding="utf-8"?>
<table xmlns="http://schemas.openxmlformats.org/spreadsheetml/2006/main" id="23" name="Query_DP_Source_Payment_Type" displayName="Query_DP_Source_Payment_Type" ref="BD1:BD10" tableType="queryTable" totalsRowShown="0">
  <autoFilter ref="BD1:BD10"/>
  <tableColumns count="1">
    <tableColumn id="1" uniqueName="1" name="DP SOURCE PAYMENT TYPE" queryTableFieldId="1" dataDxfId="134"/>
  </tableColumns>
  <tableStyleInfo name="TableStyleMedium7" showFirstColumn="0" showLastColumn="0" showRowStripes="1" showColumnStripes="0"/>
</table>
</file>

<file path=xl/tables/table24.xml><?xml version="1.0" encoding="utf-8"?>
<table xmlns="http://schemas.openxmlformats.org/spreadsheetml/2006/main" id="24" name="Query_Interest_Type" displayName="Query_Interest_Type" ref="BF1:BF3" tableType="queryTable" totalsRowShown="0">
  <autoFilter ref="BF1:BF3"/>
  <tableColumns count="1">
    <tableColumn id="1" uniqueName="1" name="Interest Type" queryTableFieldId="1" dataDxfId="133"/>
  </tableColumns>
  <tableStyleInfo name="TableStyleMedium7" showFirstColumn="0" showLastColumn="0" showRowStripes="1" showColumnStripes="0"/>
</table>
</file>

<file path=xl/tables/table25.xml><?xml version="1.0" encoding="utf-8"?>
<table xmlns="http://schemas.openxmlformats.org/spreadsheetml/2006/main" id="25" name="Query_Installment_Scheme" displayName="Query_Installment_Scheme" ref="BH1:BH8" tableType="queryTable" totalsRowShown="0">
  <autoFilter ref="BH1:BH8"/>
  <tableColumns count="1">
    <tableColumn id="1" uniqueName="1" name="INSTALLMENT SCHEME" queryTableFieldId="1" dataDxfId="132"/>
  </tableColumns>
  <tableStyleInfo name="TableStyleMedium7" showFirstColumn="0" showLastColumn="0" showRowStripes="1" showColumnStripes="0"/>
</table>
</file>

<file path=xl/tables/table26.xml><?xml version="1.0" encoding="utf-8"?>
<table xmlns="http://schemas.openxmlformats.org/spreadsheetml/2006/main" id="26" name="Query_Floating_Period" displayName="Query_Floating_Period" ref="BJ1:BJ9" tableType="queryTable" totalsRowShown="0">
  <autoFilter ref="BJ1:BJ9"/>
  <tableColumns count="1">
    <tableColumn id="1" uniqueName="1" name="FLOATING PERIOD" queryTableFieldId="1" dataDxfId="131"/>
  </tableColumns>
  <tableStyleInfo name="TableStyleMedium7" showFirstColumn="0" showLastColumn="0" showRowStripes="1" showColumnStripes="0"/>
</table>
</file>

<file path=xl/tables/table27.xml><?xml version="1.0" encoding="utf-8"?>
<table xmlns="http://schemas.openxmlformats.org/spreadsheetml/2006/main" id="27" name="Query_WOP" displayName="Query_WOP" ref="BL1:BL8" tableType="queryTable" totalsRowShown="0">
  <autoFilter ref="BL1:BL8"/>
  <tableColumns count="1">
    <tableColumn id="1" uniqueName="1" name="WOP" queryTableFieldId="1" dataDxfId="130"/>
  </tableColumns>
  <tableStyleInfo name="TableStyleMedium7" showFirstColumn="0" showLastColumn="0" showRowStripes="1" showColumnStripes="0"/>
</table>
</file>

<file path=xl/tables/table28.xml><?xml version="1.0" encoding="utf-8"?>
<table xmlns="http://schemas.openxmlformats.org/spreadsheetml/2006/main" id="28" name="Query_Customer_Notification" displayName="Query_Customer_Notification" ref="BN1:BN4" tableType="queryTable" totalsRowShown="0">
  <autoFilter ref="BN1:BN4"/>
  <tableColumns count="1">
    <tableColumn id="1" uniqueName="1" name="CUSTOMER NOTIFICATION BY" queryTableFieldId="1" dataDxfId="129"/>
  </tableColumns>
  <tableStyleInfo name="TableStyleMedium7" showFirstColumn="0" showLastColumn="0" showRowStripes="1" showColumnStripes="0"/>
</table>
</file>

<file path=xl/tables/table29.xml><?xml version="1.0" encoding="utf-8"?>
<table xmlns="http://schemas.openxmlformats.org/spreadsheetml/2006/main" id="29" name="Query_Installment_Source_Payment_Type" displayName="Query_Installment_Source_Payment_Type" ref="BP1:BP10" tableType="queryTable" totalsRowShown="0">
  <autoFilter ref="BP1:BP10"/>
  <tableColumns count="1">
    <tableColumn id="1" uniqueName="1" name="INSTALLMENT SOURCE PAYMENT TYPE" queryTableFieldId="1" dataDxfId="128"/>
  </tableColumns>
  <tableStyleInfo name="TableStyleMedium7" showFirstColumn="0" showLastColumn="0" showRowStripes="1" showColumnStripes="0"/>
</table>
</file>

<file path=xl/tables/table30.xml><?xml version="1.0" encoding="utf-8"?>
<table xmlns="http://schemas.openxmlformats.org/spreadsheetml/2006/main" id="31" name="Query_Copy_Address_From_App_Data_Personal" displayName="Query_Copy_Address_From_App_Data_Personal" ref="BR3:BR11" tableType="queryTable" headerRowCount="0" totalsRowShown="0">
  <tableColumns count="1">
    <tableColumn id="1" uniqueName="1" name="descr" queryTableFieldId="1" dataDxfId="127"/>
  </tableColumns>
  <tableStyleInfo name="TableStyleMedium7" showFirstColumn="0" showLastColumn="0" showRowStripes="1" showColumnStripes="0"/>
</table>
</file>

<file path=xl/tables/table31.xml><?xml version="1.0" encoding="utf-8"?>
<table xmlns="http://schemas.openxmlformats.org/spreadsheetml/2006/main" id="32" name="Query_Characteristic_Of_Credit" displayName="Query_Characteristic_Of_Credit" ref="BT1:BT3" tableType="queryTable" totalsRowShown="0">
  <autoFilter ref="BT1:BT3"/>
  <tableColumns count="1">
    <tableColumn id="1" uniqueName="1" name="CHARACTERISTIC OF CREDIT" queryTableFieldId="1" dataDxfId="126"/>
  </tableColumns>
  <tableStyleInfo name="TableStyleMedium7" showFirstColumn="0" showLastColumn="0" showRowStripes="1" showColumnStripes="0"/>
</table>
</file>

<file path=xl/tables/table32.xml><?xml version="1.0" encoding="utf-8"?>
<table xmlns="http://schemas.openxmlformats.org/spreadsheetml/2006/main" id="33" name="Query_Way_Of_Restructure" displayName="Query_Way_Of_Restructure" ref="BV1:BV4" tableType="queryTable" totalsRowShown="0">
  <autoFilter ref="BV1:BV4"/>
  <tableColumns count="1">
    <tableColumn id="1" uniqueName="1" name="WAY OF RESTRUCTURE" queryTableFieldId="1" dataDxfId="125"/>
  </tableColumns>
  <tableStyleInfo name="TableStyleMedium7" showFirstColumn="0" showLastColumn="0" showRowStripes="1" showColumnStripes="0"/>
</table>
</file>

<file path=xl/tables/table33.xml><?xml version="1.0" encoding="utf-8"?>
<table xmlns="http://schemas.openxmlformats.org/spreadsheetml/2006/main" id="34" name="Query_Copy_Address_From_Asset_Data_Personal" displayName="Query_Copy_Address_From_Asset_Data_Personal" ref="BX2:BX10" tableType="queryTable" headerRowCount="0" totalsRowShown="0">
  <tableColumns count="1">
    <tableColumn id="1" uniqueName="1" name="master_code" queryTableFieldId="1" dataDxfId="124"/>
  </tableColumns>
  <tableStyleInfo name="TableStyleMedium7" showFirstColumn="0" showLastColumn="0" showRowStripes="1" showColumnStripes="0"/>
</table>
</file>

<file path=xl/tables/table34.xml><?xml version="1.0" encoding="utf-8"?>
<table xmlns="http://schemas.openxmlformats.org/spreadsheetml/2006/main" id="35" name="Query_Insured_By" displayName="Query_Insured_By" ref="BZ1:BZ5" tableType="queryTable" totalsRowShown="0">
  <autoFilter ref="BZ1:BZ5"/>
  <tableColumns count="1">
    <tableColumn id="1" uniqueName="1" name="INSURED BY" queryTableFieldId="1" dataDxfId="123"/>
  </tableColumns>
  <tableStyleInfo name="TableStyleMedium7" showFirstColumn="0" showLastColumn="0" showRowStripes="1" showColumnStripes="0"/>
</table>
</file>

<file path=xl/tables/table35.xml><?xml version="1.0" encoding="utf-8"?>
<table xmlns="http://schemas.openxmlformats.org/spreadsheetml/2006/main" id="36" name="Query_Asset_Region" displayName="Query_Asset_Region" ref="CB1:CB5" tableType="queryTable" totalsRowShown="0">
  <autoFilter ref="CB1:CB5"/>
  <tableColumns count="1">
    <tableColumn id="1" uniqueName="1" name="ASSET REGION" queryTableFieldId="1" dataDxfId="122"/>
  </tableColumns>
  <tableStyleInfo name="TableStyleMedium7" showFirstColumn="0" showLastColumn="0" showRowStripes="1" showColumnStripes="0"/>
</table>
</file>

<file path=xl/tables/table36.xml><?xml version="1.0" encoding="utf-8"?>
<table xmlns="http://schemas.openxmlformats.org/spreadsheetml/2006/main" id="37" name="Query_Cover_Period" displayName="Query_Cover_Period" ref="CD1:CD5" tableType="queryTable" totalsRowShown="0">
  <autoFilter ref="CD1:CD5"/>
  <tableColumns count="1">
    <tableColumn id="1" uniqueName="1" name="COVER PERIOD" queryTableFieldId="1" dataDxfId="121"/>
  </tableColumns>
  <tableStyleInfo name="TableStyleMedium7" showFirstColumn="0" showLastColumn="0" showRowStripes="1" showColumnStripes="0"/>
</table>
</file>

<file path=xl/tables/table37.xml><?xml version="1.0" encoding="utf-8"?>
<table xmlns="http://schemas.openxmlformats.org/spreadsheetml/2006/main" id="38" name="Query_Payment_Type" displayName="Query_Payment_Type" ref="CF1:CF3" tableType="queryTable" totalsRowShown="0">
  <autoFilter ref="CF1:CF3"/>
  <tableColumns count="1">
    <tableColumn id="1" uniqueName="1" name="PAYMENT TYPE" queryTableFieldId="1" dataDxfId="120"/>
  </tableColumns>
  <tableStyleInfo name="TableStyleMedium7" showFirstColumn="0" showLastColumn="0" showRowStripes="1" showColumnStripes="0"/>
</table>
</file>

<file path=xl/tables/table38.xml><?xml version="1.0" encoding="utf-8"?>
<table xmlns="http://schemas.openxmlformats.org/spreadsheetml/2006/main" id="39" name="Query_Asset_Insco_Branch_Name" displayName="Query_Asset_Insco_Branch_Name" ref="CH1:CH31" tableType="queryTable" totalsRowShown="0">
  <autoFilter ref="CH1:CH31"/>
  <tableColumns count="1">
    <tableColumn id="1" uniqueName="1" name="INSCO BRANCH NAME" queryTableFieldId="1" dataDxfId="119"/>
  </tableColumns>
  <tableStyleInfo name="TableStyleMedium7" showFirstColumn="0" showLastColumn="0" showRowStripes="1" showColumnStripes="0"/>
</table>
</file>

<file path=xl/tables/table39.xml><?xml version="1.0" encoding="utf-8"?>
<table xmlns="http://schemas.openxmlformats.org/spreadsheetml/2006/main" id="40" name="Query_Insurance_Main_Coverage" displayName="Query_Insurance_Main_Coverage" ref="CJ1:CJ4" tableType="queryTable" totalsRowShown="0">
  <autoFilter ref="CJ1:CJ4"/>
  <tableColumns count="1">
    <tableColumn id="1" uniqueName="1" name="INSURANCE MAIN COVERAGE" queryTableFieldId="1" dataDxfId="118"/>
  </tableColumns>
  <tableStyleInfo name="TableStyleMedium7" showFirstColumn="0" showLastColumn="0" showRowStripes="1" showColumnStripes="0"/>
</table>
</file>

<file path=xl/tables/table40.xml><?xml version="1.0" encoding="utf-8"?>
<table xmlns="http://schemas.openxmlformats.org/spreadsheetml/2006/main" id="41" name="Query_Asset_User_Relationship_Personal" displayName="Query_Asset_User_Relationship_Personal" ref="CO1:CO14" tableType="queryTable" totalsRowShown="0">
  <autoFilter ref="CO1:CO14"/>
  <tableColumns count="1">
    <tableColumn id="1" uniqueName="1" name="Customer Relationship" queryTableFieldId="1" dataDxfId="117"/>
  </tableColumns>
  <tableStyleInfo name="TableStyleMedium7" showFirstColumn="0" showLastColumn="0" showRowStripes="1" showColumnStripes="0"/>
</table>
</file>

<file path=xl/tables/table41.xml><?xml version="1.0" encoding="utf-8"?>
<table xmlns="http://schemas.openxmlformats.org/spreadsheetml/2006/main" id="30" name="Query_Ownership_Code" displayName="Query_Ownership_Code" ref="CQ1:CQ6" tableType="queryTable" totalsRowShown="0">
  <autoFilter ref="CQ1:CQ6"/>
  <tableColumns count="1">
    <tableColumn id="1" uniqueName="1" name="OWNERSHIP CODE" queryTableFieldId="1" dataDxfId="116"/>
  </tableColumns>
  <tableStyleInfo name="TableStyleMedium7" showFirstColumn="0" showLastColumn="0" showRowStripes="1" showColumnStripes="0"/>
</table>
</file>

<file path=xl/tables/table42.xml><?xml version="1.0" encoding="utf-8"?>
<table xmlns="http://schemas.openxmlformats.org/spreadsheetml/2006/main" id="42" name="Query_Owner_Type" displayName="Query_Owner_Type" ref="CS1:CS3" tableType="queryTable" totalsRowShown="0">
  <autoFilter ref="CS1:CS3"/>
  <tableColumns count="1">
    <tableColumn id="1" uniqueName="1" name="Owner Type" queryTableFieldId="1" dataDxfId="115"/>
  </tableColumns>
  <tableStyleInfo name="TableStyleMedium7" showFirstColumn="0" showLastColumn="0" showRowStripes="1" showColumnStripes="0"/>
</table>
</file>

<file path=xl/tables/table43.xml><?xml version="1.0" encoding="utf-8"?>
<table xmlns="http://schemas.openxmlformats.org/spreadsheetml/2006/main" id="43" name="Query_Subsidy_From_Type" displayName="Query_Subsidy_From_Type" ref="CU1:CU5" tableType="queryTable" totalsRowShown="0">
  <autoFilter ref="CU1:CU5"/>
  <tableColumns count="1">
    <tableColumn id="1" uniqueName="1" name="Subsidy From Type" queryTableFieldId="1" dataDxfId="114"/>
  </tableColumns>
  <tableStyleInfo name="TableStyleMedium7" showFirstColumn="0" showLastColumn="0" showRowStripes="1" showColumnStripes="0"/>
</table>
</file>

<file path=xl/tables/table44.xml><?xml version="1.0" encoding="utf-8"?>
<table xmlns="http://schemas.openxmlformats.org/spreadsheetml/2006/main" id="44" name="Query_Subsidy_Allocation" displayName="Query_Subsidy_Allocation" ref="CW1:CW5" tableType="queryTable" totalsRowShown="0">
  <autoFilter ref="CW1:CW5"/>
  <tableColumns count="1">
    <tableColumn id="1" uniqueName="1" name="Subsidy Allocation" queryTableFieldId="1" dataDxfId="113"/>
  </tableColumns>
  <tableStyleInfo name="TableStyleMedium7" showFirstColumn="0" showLastColumn="0" showRowStripes="1" showColumnStripes="0"/>
</table>
</file>

<file path=xl/tables/table45.xml><?xml version="1.0" encoding="utf-8"?>
<table xmlns="http://schemas.openxmlformats.org/spreadsheetml/2006/main" id="45" name="Query_Subsidy_Source" displayName="Query_Subsidy_Source" ref="CY1:CY8" tableType="queryTable" totalsRowShown="0">
  <autoFilter ref="CY1:CY8"/>
  <tableColumns count="1">
    <tableColumn id="1" uniqueName="1" name="Subsidy Source" queryTableFieldId="1" dataDxfId="112"/>
  </tableColumns>
  <tableStyleInfo name="TableStyleMedium7" showFirstColumn="0" showLastColumn="0" showRowStripes="1" showColumnStripes="0"/>
</table>
</file>

<file path=xl/tables/table46.xml><?xml version="1.0" encoding="utf-8"?>
<table xmlns="http://schemas.openxmlformats.org/spreadsheetml/2006/main" id="46" name="Query_Provision_Calculation_Base" displayName="Query_Provision_Calculation_Base" ref="DA1:DA3" tableType="queryTable" totalsRowShown="0">
  <autoFilter ref="DA1:DA3"/>
  <tableColumns count="1">
    <tableColumn id="1" uniqueName="1" name="Provision Calculation Base" queryTableFieldId="1" dataDxfId="111"/>
  </tableColumns>
  <tableStyleInfo name="TableStyleMedium7" showFirstColumn="0" showLastColumn="0" showRowStripes="1" showColumnStripes="0"/>
</table>
</file>

<file path=xl/tables/table47.xml><?xml version="1.0" encoding="utf-8"?>
<table xmlns="http://schemas.openxmlformats.org/spreadsheetml/2006/main" id="47" name="Query_Grace_Period_Type" displayName="Query_Grace_Period_Type" ref="DC1:DC3" tableType="queryTable" totalsRowShown="0">
  <autoFilter ref="DC1:DC3"/>
  <tableColumns count="1">
    <tableColumn id="1" uniqueName="1" name="Grace Period Type" queryTableFieldId="1" dataDxfId="110"/>
  </tableColumns>
  <tableStyleInfo name="TableStyleMedium7" showFirstColumn="0" showLastColumn="0" showRowStripes="1" showColumnStripes="0"/>
</table>
</file>

<file path=xl/tables/table48.xml><?xml version="1.0" encoding="utf-8"?>
<table xmlns="http://schemas.openxmlformats.org/spreadsheetml/2006/main" id="56" name="Query_JobProfessionProfessional" displayName="Query_JobProfessionProfessional" ref="DG1:DH35" tableType="queryTable" totalsRowShown="0">
  <autoFilter ref="DG1:DH35"/>
  <tableColumns count="2">
    <tableColumn id="1" uniqueName="1" name="JOB PROFESSION PROF" queryTableFieldId="1" dataDxfId="109"/>
    <tableColumn id="2" uniqueName="2" name="JOB POSITION CODE" queryTableFieldId="2" dataDxfId="108"/>
  </tableColumns>
  <tableStyleInfo name="TableStyleMedium7" showFirstColumn="0" showLastColumn="0" showRowStripes="1" showColumnStripes="0"/>
</table>
</file>

<file path=xl/tables/table49.xml><?xml version="1.0" encoding="utf-8"?>
<table xmlns="http://schemas.openxmlformats.org/spreadsheetml/2006/main" id="57" name="Query_JobProfessionNonProfessional" displayName="Query_JobProfessionNonProfessional" ref="DJ1:DK6" tableType="queryTable" totalsRowShown="0">
  <autoFilter ref="DJ1:DK6"/>
  <tableColumns count="2">
    <tableColumn id="1" uniqueName="1" name="JOB PROFESSION NONPROF" queryTableFieldId="1" dataDxfId="107"/>
    <tableColumn id="2" uniqueName="2" name="JOB POSITION CODE" queryTableFieldId="2" dataDxfId="106"/>
  </tableColumns>
  <tableStyleInfo name="TableStyleMedium7" showFirstColumn="0" showLastColumn="0" showRowStripes="1" showColumnStripes="0"/>
</table>
</file>

<file path=xl/tables/table50.xml><?xml version="1.0" encoding="utf-8"?>
<table xmlns="http://schemas.openxmlformats.org/spreadsheetml/2006/main" id="58" name="Query_JobProfessionSME" displayName="Query_JobProfessionSME" ref="DM1:DN16" tableType="queryTable" totalsRowShown="0">
  <autoFilter ref="DM1:DN16"/>
  <tableColumns count="2">
    <tableColumn id="1" uniqueName="1" name="JOB PROFESSION SME" queryTableFieldId="1" dataDxfId="105"/>
    <tableColumn id="2" uniqueName="2" name="JOB POSITION CODE" queryTableFieldId="2" dataDxfId="104"/>
  </tableColumns>
  <tableStyleInfo name="TableStyleMedium7" showFirstColumn="0" showLastColumn="0" showRowStripes="1" showColumnStripes="0"/>
</table>
</file>

<file path=xl/tables/table51.xml><?xml version="1.0" encoding="utf-8"?>
<table xmlns="http://schemas.openxmlformats.org/spreadsheetml/2006/main" id="48" name="_r3db_server_ad_ins_com\r3__LOS" displayName="_r3db_server_ad_ins_com\r3__LOS" ref="DP1:DQ98" tableType="queryTable" totalsRowShown="0">
  <autoFilter ref="DP1:DQ98"/>
  <tableColumns count="2">
    <tableColumn id="1" uniqueName="1" name="JOB PROFESSION" queryTableFieldId="1"/>
    <tableColumn id="2" uniqueName="2" name="JOB POSITION CODE" queryTableFieldId="2"/>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fttio@yahoo.com" TargetMode="External"/><Relationship Id="rId1" Type="http://schemas.openxmlformats.org/officeDocument/2006/relationships/hyperlink" Target="mailto:fttio@gmail.com"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3" Type="http://schemas.openxmlformats.org/officeDocument/2006/relationships/hyperlink" Target="mailto:ftemp@gmail.com" TargetMode="External"/><Relationship Id="rId2" Type="http://schemas.openxmlformats.org/officeDocument/2006/relationships/hyperlink" Target="mailto:D10@gmail.com" TargetMode="External"/><Relationship Id="rId1" Type="http://schemas.openxmlformats.org/officeDocument/2006/relationships/hyperlink" Target="mailto:doge@gmail.com" TargetMode="External"/><Relationship Id="rId6" Type="http://schemas.openxmlformats.org/officeDocument/2006/relationships/comments" Target="../comments2.xml"/><Relationship Id="rId5" Type="http://schemas.openxmlformats.org/officeDocument/2006/relationships/vmlDrawing" Target="../drawings/vmlDrawing2.vml"/><Relationship Id="rId4"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3" Type="http://schemas.openxmlformats.org/officeDocument/2006/relationships/hyperlink" Target="mailto:toni@gmail.com" TargetMode="External"/><Relationship Id="rId2" Type="http://schemas.openxmlformats.org/officeDocument/2006/relationships/hyperlink" Target="mailto:budi@gmail.com" TargetMode="External"/><Relationship Id="rId1" Type="http://schemas.openxmlformats.org/officeDocument/2006/relationships/hyperlink" Target="mailto:ftmarry@gmail.com" TargetMode="External"/><Relationship Id="rId6" Type="http://schemas.openxmlformats.org/officeDocument/2006/relationships/comments" Target="../comments3.xml"/><Relationship Id="rId5" Type="http://schemas.openxmlformats.org/officeDocument/2006/relationships/vmlDrawing" Target="../drawings/vmlDrawing3.vml"/><Relationship Id="rId4" Type="http://schemas.openxmlformats.org/officeDocument/2006/relationships/hyperlink" Target="mailto:toni@gmail.com" TargetMode="External"/></Relationships>
</file>

<file path=xl/worksheets/_rels/sheet6.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9.bin"/></Relationships>
</file>

<file path=xl/worksheets/_rels/sheet13.xml.rels><?xml version="1.0" encoding="UTF-8" standalone="yes"?>
<Relationships xmlns="http://schemas.openxmlformats.org/package/2006/relationships"><Relationship Id="rId3" Type="http://schemas.openxmlformats.org/officeDocument/2006/relationships/comments" Target="../comments10.xml"/><Relationship Id="rId2" Type="http://schemas.openxmlformats.org/officeDocument/2006/relationships/vmlDrawing" Target="../drawings/vmlDrawing10.vml"/><Relationship Id="rId1" Type="http://schemas.openxmlformats.org/officeDocument/2006/relationships/printerSettings" Target="../printerSettings/printerSettings10.bin"/></Relationships>
</file>

<file path=xl/worksheets/_rels/sheet14.xml.rels><?xml version="1.0" encoding="UTF-8" standalone="yes"?>
<Relationships xmlns="http://schemas.openxmlformats.org/package/2006/relationships"><Relationship Id="rId3" Type="http://schemas.openxmlformats.org/officeDocument/2006/relationships/comments" Target="../comments11.xml"/><Relationship Id="rId2" Type="http://schemas.openxmlformats.org/officeDocument/2006/relationships/vmlDrawing" Target="../drawings/vmlDrawing11.vml"/><Relationship Id="rId1" Type="http://schemas.openxmlformats.org/officeDocument/2006/relationships/printerSettings" Target="../printerSettings/printerSettings11.bin"/></Relationships>
</file>

<file path=xl/worksheets/_rels/sheet15.xml.rels><?xml version="1.0" encoding="UTF-8" standalone="yes"?>
<Relationships xmlns="http://schemas.openxmlformats.org/package/2006/relationships"><Relationship Id="rId3" Type="http://schemas.openxmlformats.org/officeDocument/2006/relationships/comments" Target="../comments12.xml"/><Relationship Id="rId2" Type="http://schemas.openxmlformats.org/officeDocument/2006/relationships/vmlDrawing" Target="../drawings/vmlDrawing12.vml"/><Relationship Id="rId1" Type="http://schemas.openxmlformats.org/officeDocument/2006/relationships/printerSettings" Target="../printerSettings/printerSettings12.bin"/></Relationships>
</file>

<file path=xl/worksheets/_rels/sheet16.xml.rels><?xml version="1.0" encoding="UTF-8" standalone="yes"?>
<Relationships xmlns="http://schemas.openxmlformats.org/package/2006/relationships"><Relationship Id="rId2" Type="http://schemas.openxmlformats.org/officeDocument/2006/relationships/comments" Target="../comments13.xml"/><Relationship Id="rId1" Type="http://schemas.openxmlformats.org/officeDocument/2006/relationships/vmlDrawing" Target="../drawings/vmlDrawing13.vml"/></Relationships>
</file>

<file path=xl/worksheets/_rels/sheet17.xml.rels><?xml version="1.0" encoding="UTF-8" standalone="yes"?>
<Relationships xmlns="http://schemas.openxmlformats.org/package/2006/relationships"><Relationship Id="rId3" Type="http://schemas.openxmlformats.org/officeDocument/2006/relationships/comments" Target="../comments14.xml"/><Relationship Id="rId2" Type="http://schemas.openxmlformats.org/officeDocument/2006/relationships/vmlDrawing" Target="../drawings/vmlDrawing14.vml"/><Relationship Id="rId1" Type="http://schemas.openxmlformats.org/officeDocument/2006/relationships/printerSettings" Target="../printerSettings/printerSettings13.bin"/></Relationships>
</file>

<file path=xl/worksheets/_rels/sheet18.xml.rels><?xml version="1.0" encoding="UTF-8" standalone="yes"?>
<Relationships xmlns="http://schemas.openxmlformats.org/package/2006/relationships"><Relationship Id="rId3" Type="http://schemas.openxmlformats.org/officeDocument/2006/relationships/comments" Target="../comments15.xml"/><Relationship Id="rId2" Type="http://schemas.openxmlformats.org/officeDocument/2006/relationships/vmlDrawing" Target="../drawings/vmlDrawing15.vml"/><Relationship Id="rId1" Type="http://schemas.openxmlformats.org/officeDocument/2006/relationships/printerSettings" Target="../printerSettings/printerSettings14.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0.xml.rels><?xml version="1.0" encoding="UTF-8" standalone="yes"?>
<Relationships xmlns="http://schemas.openxmlformats.org/package/2006/relationships"><Relationship Id="rId13" Type="http://schemas.openxmlformats.org/officeDocument/2006/relationships/table" Target="../tables/table12.xml"/><Relationship Id="rId18" Type="http://schemas.openxmlformats.org/officeDocument/2006/relationships/table" Target="../tables/table17.xml"/><Relationship Id="rId26" Type="http://schemas.openxmlformats.org/officeDocument/2006/relationships/table" Target="../tables/table25.xml"/><Relationship Id="rId39" Type="http://schemas.openxmlformats.org/officeDocument/2006/relationships/table" Target="../tables/table38.xml"/><Relationship Id="rId21" Type="http://schemas.openxmlformats.org/officeDocument/2006/relationships/table" Target="../tables/table20.xml"/><Relationship Id="rId34" Type="http://schemas.openxmlformats.org/officeDocument/2006/relationships/table" Target="../tables/table33.xml"/><Relationship Id="rId42" Type="http://schemas.openxmlformats.org/officeDocument/2006/relationships/table" Target="../tables/table41.xml"/><Relationship Id="rId47" Type="http://schemas.openxmlformats.org/officeDocument/2006/relationships/table" Target="../tables/table46.xml"/><Relationship Id="rId50" Type="http://schemas.openxmlformats.org/officeDocument/2006/relationships/table" Target="../tables/table49.xml"/><Relationship Id="rId7" Type="http://schemas.openxmlformats.org/officeDocument/2006/relationships/table" Target="../tables/table6.xml"/><Relationship Id="rId2" Type="http://schemas.openxmlformats.org/officeDocument/2006/relationships/table" Target="../tables/table1.xml"/><Relationship Id="rId16" Type="http://schemas.openxmlformats.org/officeDocument/2006/relationships/table" Target="../tables/table15.xml"/><Relationship Id="rId29" Type="http://schemas.openxmlformats.org/officeDocument/2006/relationships/table" Target="../tables/table28.xml"/><Relationship Id="rId11" Type="http://schemas.openxmlformats.org/officeDocument/2006/relationships/table" Target="../tables/table10.xml"/><Relationship Id="rId24" Type="http://schemas.openxmlformats.org/officeDocument/2006/relationships/table" Target="../tables/table23.xml"/><Relationship Id="rId32" Type="http://schemas.openxmlformats.org/officeDocument/2006/relationships/table" Target="../tables/table31.xml"/><Relationship Id="rId37" Type="http://schemas.openxmlformats.org/officeDocument/2006/relationships/table" Target="../tables/table36.xml"/><Relationship Id="rId40" Type="http://schemas.openxmlformats.org/officeDocument/2006/relationships/table" Target="../tables/table39.xml"/><Relationship Id="rId45" Type="http://schemas.openxmlformats.org/officeDocument/2006/relationships/table" Target="../tables/table44.xml"/><Relationship Id="rId5" Type="http://schemas.openxmlformats.org/officeDocument/2006/relationships/table" Target="../tables/table4.xml"/><Relationship Id="rId15" Type="http://schemas.openxmlformats.org/officeDocument/2006/relationships/table" Target="../tables/table14.xml"/><Relationship Id="rId23" Type="http://schemas.openxmlformats.org/officeDocument/2006/relationships/table" Target="../tables/table22.xml"/><Relationship Id="rId28" Type="http://schemas.openxmlformats.org/officeDocument/2006/relationships/table" Target="../tables/table27.xml"/><Relationship Id="rId36" Type="http://schemas.openxmlformats.org/officeDocument/2006/relationships/table" Target="../tables/table35.xml"/><Relationship Id="rId49" Type="http://schemas.openxmlformats.org/officeDocument/2006/relationships/table" Target="../tables/table48.xml"/><Relationship Id="rId10" Type="http://schemas.openxmlformats.org/officeDocument/2006/relationships/table" Target="../tables/table9.xml"/><Relationship Id="rId19" Type="http://schemas.openxmlformats.org/officeDocument/2006/relationships/table" Target="../tables/table18.xml"/><Relationship Id="rId31" Type="http://schemas.openxmlformats.org/officeDocument/2006/relationships/table" Target="../tables/table30.xml"/><Relationship Id="rId44" Type="http://schemas.openxmlformats.org/officeDocument/2006/relationships/table" Target="../tables/table43.xml"/><Relationship Id="rId52" Type="http://schemas.openxmlformats.org/officeDocument/2006/relationships/table" Target="../tables/table51.xml"/><Relationship Id="rId4" Type="http://schemas.openxmlformats.org/officeDocument/2006/relationships/table" Target="../tables/table3.xml"/><Relationship Id="rId9" Type="http://schemas.openxmlformats.org/officeDocument/2006/relationships/table" Target="../tables/table8.xml"/><Relationship Id="rId14" Type="http://schemas.openxmlformats.org/officeDocument/2006/relationships/table" Target="../tables/table13.xml"/><Relationship Id="rId22" Type="http://schemas.openxmlformats.org/officeDocument/2006/relationships/table" Target="../tables/table21.xml"/><Relationship Id="rId27" Type="http://schemas.openxmlformats.org/officeDocument/2006/relationships/table" Target="../tables/table26.xml"/><Relationship Id="rId30" Type="http://schemas.openxmlformats.org/officeDocument/2006/relationships/table" Target="../tables/table29.xml"/><Relationship Id="rId35" Type="http://schemas.openxmlformats.org/officeDocument/2006/relationships/table" Target="../tables/table34.xml"/><Relationship Id="rId43" Type="http://schemas.openxmlformats.org/officeDocument/2006/relationships/table" Target="../tables/table42.xml"/><Relationship Id="rId48" Type="http://schemas.openxmlformats.org/officeDocument/2006/relationships/table" Target="../tables/table47.xml"/><Relationship Id="rId8" Type="http://schemas.openxmlformats.org/officeDocument/2006/relationships/table" Target="../tables/table7.xml"/><Relationship Id="rId51" Type="http://schemas.openxmlformats.org/officeDocument/2006/relationships/table" Target="../tables/table50.xml"/><Relationship Id="rId3" Type="http://schemas.openxmlformats.org/officeDocument/2006/relationships/table" Target="../tables/table2.xml"/><Relationship Id="rId12" Type="http://schemas.openxmlformats.org/officeDocument/2006/relationships/table" Target="../tables/table11.xml"/><Relationship Id="rId17" Type="http://schemas.openxmlformats.org/officeDocument/2006/relationships/table" Target="../tables/table16.xml"/><Relationship Id="rId25" Type="http://schemas.openxmlformats.org/officeDocument/2006/relationships/table" Target="../tables/table24.xml"/><Relationship Id="rId33" Type="http://schemas.openxmlformats.org/officeDocument/2006/relationships/table" Target="../tables/table32.xml"/><Relationship Id="rId38" Type="http://schemas.openxmlformats.org/officeDocument/2006/relationships/table" Target="../tables/table37.xml"/><Relationship Id="rId46" Type="http://schemas.openxmlformats.org/officeDocument/2006/relationships/table" Target="../tables/table45.xml"/><Relationship Id="rId20" Type="http://schemas.openxmlformats.org/officeDocument/2006/relationships/table" Target="../tables/table19.xml"/><Relationship Id="rId41" Type="http://schemas.openxmlformats.org/officeDocument/2006/relationships/table" Target="../tables/table40.xml"/><Relationship Id="rId1" Type="http://schemas.openxmlformats.org/officeDocument/2006/relationships/printerSettings" Target="../printerSettings/printerSettings16.bin"/><Relationship Id="rId6"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G5"/>
  <sheetViews>
    <sheetView workbookViewId="0">
      <selection activeCell="B6" sqref="B6"/>
    </sheetView>
  </sheetViews>
  <sheetFormatPr defaultRowHeight="15" x14ac:dyDescent="0.25"/>
  <cols>
    <col min="2" max="2" width="14.140625" bestFit="1" customWidth="1" collapsed="1"/>
    <col min="3" max="3" width="25.140625" bestFit="1" customWidth="1" collapsed="1"/>
    <col min="4" max="4" width="25.85546875" bestFit="1" customWidth="1" collapsed="1"/>
    <col min="5" max="6" width="18" bestFit="1" customWidth="1" collapsed="1"/>
    <col min="7" max="7" width="22.140625" bestFit="1" customWidth="1" collapsed="1"/>
  </cols>
  <sheetData>
    <row r="1" spans="1:7" x14ac:dyDescent="0.25">
      <c r="A1" s="1" t="s">
        <v>0</v>
      </c>
      <c r="B1" s="18" t="s">
        <v>2967</v>
      </c>
      <c r="C1" s="18" t="s">
        <v>2968</v>
      </c>
      <c r="D1" s="18" t="s">
        <v>2969</v>
      </c>
      <c r="E1" s="1" t="s">
        <v>1</v>
      </c>
      <c r="F1" s="1" t="s">
        <v>2</v>
      </c>
      <c r="G1" s="12" t="s">
        <v>3</v>
      </c>
    </row>
    <row r="2" spans="1:7" x14ac:dyDescent="0.25">
      <c r="A2" s="1">
        <f>COUNTA('1.TabCustomerMainData'!$B$12:$XFD$12)</f>
        <v>2</v>
      </c>
      <c r="B2" s="18">
        <f>COUNTA('2.TabFamilyData'!$B$12:$XFD$12)</f>
        <v>1</v>
      </c>
      <c r="C2" s="18">
        <f>COUNTA('3a.TabGuarantorDataPersonal'!$B$12:$XFD$12)</f>
        <v>1</v>
      </c>
      <c r="D2" s="18">
        <f>COUNTA('3b.TabGuarantorDataCompany'!$B$12:$XFD$12)</f>
        <v>1</v>
      </c>
      <c r="E2" s="1">
        <f>COUNTA('5.TabReferantorData'!$B$12:$XFD$12)</f>
        <v>6</v>
      </c>
      <c r="F2" s="1">
        <f>COUNTA('7a.Accessories'!$B$12:$XFD$12)</f>
        <v>0</v>
      </c>
      <c r="G2" s="1">
        <f>COUNTA('12.TabUploadDocument'!$B$12:$XFD$12)</f>
        <v>2</v>
      </c>
    </row>
    <row r="4" spans="1:7" x14ac:dyDescent="0.25">
      <c r="A4" s="18" t="s">
        <v>2970</v>
      </c>
      <c r="B4" s="18" t="s">
        <v>2989</v>
      </c>
      <c r="C4" s="18" t="s">
        <v>2990</v>
      </c>
      <c r="D4" s="18" t="s">
        <v>2992</v>
      </c>
      <c r="E4" s="18" t="s">
        <v>2996</v>
      </c>
    </row>
    <row r="5" spans="1:7" x14ac:dyDescent="0.25">
      <c r="A5" s="18" t="s">
        <v>3119</v>
      </c>
      <c r="B5" s="18" t="s">
        <v>36</v>
      </c>
      <c r="C5" s="18" t="s">
        <v>45</v>
      </c>
      <c r="D5" s="18" t="s">
        <v>45</v>
      </c>
      <c r="E5" s="18" t="s">
        <v>45</v>
      </c>
    </row>
  </sheetData>
  <dataValidations count="1">
    <dataValidation type="list" showInputMessage="1" showErrorMessage="1" sqref="A5">
      <formula1>"Data Entry, Testing"</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dimension ref="A1:M60"/>
  <sheetViews>
    <sheetView workbookViewId="0">
      <pane xSplit="1" topLeftCell="B1" activePane="topRight" state="frozen"/>
      <selection activeCell="G20" sqref="G20"/>
      <selection pane="topRight" activeCell="D1" sqref="B1:D2"/>
    </sheetView>
  </sheetViews>
  <sheetFormatPr defaultRowHeight="15" x14ac:dyDescent="0.25"/>
  <cols>
    <col min="1" max="1" width="21.85546875" bestFit="1" customWidth="1" collapsed="1"/>
    <col min="2" max="6" width="27.140625" bestFit="1" customWidth="1" collapsed="1"/>
  </cols>
  <sheetData>
    <row r="1" spans="1:13" s="18" customFormat="1" x14ac:dyDescent="0.25">
      <c r="A1" s="18" t="s">
        <v>4</v>
      </c>
      <c r="B1" s="18" t="s">
        <v>7</v>
      </c>
      <c r="C1" s="18" t="s">
        <v>7</v>
      </c>
      <c r="D1" s="18" t="s">
        <v>7</v>
      </c>
      <c r="E1" t="s">
        <v>7</v>
      </c>
      <c r="F1" t="s">
        <v>7</v>
      </c>
      <c r="G1" s="121" t="s">
        <v>7</v>
      </c>
      <c r="H1" s="121"/>
      <c r="I1" s="121"/>
    </row>
    <row r="2" spans="1:13" s="18" customFormat="1" x14ac:dyDescent="0.25">
      <c r="A2" s="18" t="s">
        <v>2760</v>
      </c>
      <c r="B2" s="117" t="s">
        <v>2596</v>
      </c>
      <c r="C2" s="117" t="s">
        <v>2596</v>
      </c>
      <c r="D2" s="117" t="s">
        <v>2596</v>
      </c>
      <c r="E2" s="18" t="s">
        <v>2596</v>
      </c>
      <c r="F2" s="18" t="s">
        <v>2596</v>
      </c>
      <c r="G2" s="18" t="s">
        <v>2596</v>
      </c>
    </row>
    <row r="3" spans="1:13" s="18" customFormat="1" x14ac:dyDescent="0.25">
      <c r="A3" s="18" t="s">
        <v>2761</v>
      </c>
      <c r="B3"/>
      <c r="M3"/>
    </row>
    <row r="4" spans="1:13" s="18" customFormat="1" x14ac:dyDescent="0.25">
      <c r="A4" s="18" t="s">
        <v>2843</v>
      </c>
      <c r="B4" s="14">
        <f>IF(AND(B14="Input Data",B10="No"),COUNTIFS($A19:$A31,"*$*",B19:B31,"")+COUNTIFS($A33:$A36,"*$*",B33:B36,"")+COUNTIFS($A38:$A45,"*$*",B38:B45,"")+COUNTIFS($A12,"*$*",B12,""),IF(AND(B14="LookUp",B10="No"),COUNTIFS($A16:$A18,"*$*",B16:B18,"")+COUNTIFS($A25,"*$*",B25,"")+COUNTIFS($A33:$A36,"*$*",B33:B36,"")+COUNTIFS($A12,"*$*",B12,""),IF(B10="YES",COUNTIFS($A9,"*$*",B9,""),IF(AND(B14="Input Data",B10="Edit"),COUNTIFS($A19:$A31,"*$*",B19:B31,"")+COUNTIFS($A33:$A36,"*$*",B33:B36,"")+COUNTIFS($A38:$A45,"*$*",B38:B45,"")+COUNTIFS($A9,"*$*",B9,""),IF(AND(B14="LookUp",B10="Edit"),COUNTIFS($A16:$A18,"*$*",B16:B18,"")+COUNTIFS($A25,"*$*",B25,"")+COUNTIFS($A33:$A36,"*$*",B33:B36,"")+COUNTIFS($A9,"*$*",B9,""))))))</f>
        <v>0</v>
      </c>
      <c r="C4" s="14">
        <f>IF(AND(C14="Input Data",C10="No"),COUNTIFS($A19:$A31,"*$*",C19:C31,"")+COUNTIFS($A33:$A36,"*$*",C33:C36,"")+COUNTIFS($A38:$A45,"*$*",C38:C45,"")+COUNTIFS($A12,"*$*",C12,""),IF(AND(C14="LookUp",C10="No"),COUNTIFS($A16:$A18,"*$*",C16:C18,"")+COUNTIFS($A25,"*$*",C25,"")+COUNTIFS($A33:$A36,"*$*",C33:C36,"")+COUNTIFS($A12,"*$*",C12,""),IF(C10="YES",COUNTIFS($A9,"*$*",C9,""),IF(AND(C14="Input Data",C10="Edit"),COUNTIFS($A19:$A31,"*$*",C19:C31,"")+COUNTIFS($A33:$A36,"*$*",C33:C36,"")+COUNTIFS($A38:$A45,"*$*",C38:C45,"")+COUNTIFS($A9,"*$*",C9,""),IF(AND(C14="LookUp",C10="Edit"),COUNTIFS($A16:$A18,"*$*",C16:C18,"")+COUNTIFS($A25,"*$*",C25,"")+COUNTIFS($A33:$A36,"*$*",C33:C36,"")+COUNTIFS($A9,"*$*",C9,""))))))</f>
        <v>0</v>
      </c>
      <c r="D4" s="14"/>
      <c r="E4" s="14"/>
      <c r="F4" s="14"/>
    </row>
    <row r="5" spans="1:13" s="18" customFormat="1" x14ac:dyDescent="0.25"/>
    <row r="6" spans="1:13" s="18" customFormat="1" x14ac:dyDescent="0.25"/>
    <row r="7" spans="1:13" s="18" customFormat="1" x14ac:dyDescent="0.25">
      <c r="A7" s="18" t="s">
        <v>3044</v>
      </c>
    </row>
    <row r="8" spans="1:13" s="18" customFormat="1" x14ac:dyDescent="0.25">
      <c r="A8" s="33" t="s">
        <v>2993</v>
      </c>
      <c r="B8" s="14"/>
    </row>
    <row r="9" spans="1:13" s="18" customFormat="1" x14ac:dyDescent="0.25">
      <c r="A9" s="33" t="s">
        <v>2981</v>
      </c>
      <c r="B9" s="112"/>
      <c r="C9" s="112"/>
    </row>
    <row r="10" spans="1:13" s="18" customFormat="1" x14ac:dyDescent="0.25">
      <c r="A10" s="33" t="s">
        <v>2982</v>
      </c>
      <c r="B10" s="33" t="s">
        <v>36</v>
      </c>
      <c r="C10" s="33" t="s">
        <v>36</v>
      </c>
      <c r="D10" s="33"/>
      <c r="E10" s="33"/>
      <c r="F10" s="33"/>
    </row>
    <row r="11" spans="1:13" s="103" customFormat="1" x14ac:dyDescent="0.25">
      <c r="B11" s="102"/>
    </row>
    <row r="12" spans="1:13" s="18" customFormat="1" x14ac:dyDescent="0.25">
      <c r="A12" s="58" t="s">
        <v>2983</v>
      </c>
      <c r="B12" s="18" t="s">
        <v>2624</v>
      </c>
      <c r="C12" s="18" t="s">
        <v>2624</v>
      </c>
    </row>
    <row r="13" spans="1:13" s="18" customFormat="1" x14ac:dyDescent="0.25">
      <c r="A13" s="18" t="s">
        <v>6</v>
      </c>
      <c r="B13" t="s">
        <v>3185</v>
      </c>
      <c r="C13" t="s">
        <v>3188</v>
      </c>
      <c r="D13"/>
      <c r="E13"/>
      <c r="F13"/>
      <c r="G13"/>
      <c r="H13"/>
      <c r="I13"/>
      <c r="J13"/>
      <c r="K13"/>
      <c r="L13"/>
    </row>
    <row r="14" spans="1:13" s="18" customFormat="1" ht="15" customHeight="1" x14ac:dyDescent="0.25">
      <c r="A14" s="60" t="s">
        <v>1982</v>
      </c>
      <c r="B14" s="18" t="s">
        <v>1983</v>
      </c>
      <c r="C14" s="18" t="s">
        <v>2998</v>
      </c>
    </row>
    <row r="15" spans="1:13" s="130" customFormat="1" x14ac:dyDescent="0.25">
      <c r="A15" s="130" t="s">
        <v>2559</v>
      </c>
    </row>
    <row r="16" spans="1:13" s="18" customFormat="1" x14ac:dyDescent="0.25">
      <c r="A16" s="59" t="s">
        <v>2820</v>
      </c>
      <c r="B16" s="2"/>
      <c r="C16" s="2" t="s">
        <v>3012</v>
      </c>
      <c r="D16" s="2"/>
      <c r="E16" s="2"/>
      <c r="F16" s="2"/>
    </row>
    <row r="17" spans="1:6" s="18" customFormat="1" x14ac:dyDescent="0.25">
      <c r="A17" s="59" t="s">
        <v>2821</v>
      </c>
      <c r="C17" s="18" t="s">
        <v>5</v>
      </c>
    </row>
    <row r="18" spans="1:6" s="18" customFormat="1" x14ac:dyDescent="0.25">
      <c r="A18" s="59" t="s">
        <v>2822</v>
      </c>
      <c r="B18" s="2"/>
      <c r="C18" s="2" t="s">
        <v>3013</v>
      </c>
      <c r="D18" s="2"/>
      <c r="E18" s="2"/>
      <c r="F18" s="2"/>
    </row>
    <row r="19" spans="1:6" s="18" customFormat="1" x14ac:dyDescent="0.25">
      <c r="A19" s="59" t="s">
        <v>2823</v>
      </c>
      <c r="B19" t="s">
        <v>5</v>
      </c>
    </row>
    <row r="20" spans="1:6" s="18" customFormat="1" x14ac:dyDescent="0.25">
      <c r="A20" s="59" t="s">
        <v>2824</v>
      </c>
      <c r="B20" s="2" t="s">
        <v>3121</v>
      </c>
      <c r="C20" s="2"/>
      <c r="D20" s="2"/>
      <c r="E20" s="2"/>
      <c r="F20" s="2"/>
    </row>
    <row r="21" spans="1:6" s="18" customFormat="1" x14ac:dyDescent="0.25">
      <c r="A21" s="59" t="s">
        <v>2825</v>
      </c>
      <c r="B21" t="s">
        <v>307</v>
      </c>
    </row>
    <row r="22" spans="1:6" s="18" customFormat="1" x14ac:dyDescent="0.25">
      <c r="A22" s="18" t="s">
        <v>1981</v>
      </c>
      <c r="B22" s="72">
        <v>45923</v>
      </c>
      <c r="C22" s="72"/>
      <c r="D22" s="72"/>
      <c r="E22" s="72"/>
      <c r="F22" s="72"/>
    </row>
    <row r="23" spans="1:6" s="18" customFormat="1" x14ac:dyDescent="0.25">
      <c r="A23" s="59" t="s">
        <v>2826</v>
      </c>
      <c r="B23" s="18" t="s">
        <v>203</v>
      </c>
    </row>
    <row r="24" spans="1:6" s="18" customFormat="1" x14ac:dyDescent="0.25">
      <c r="A24" s="59" t="s">
        <v>2827</v>
      </c>
      <c r="B24" s="2" t="s">
        <v>2997</v>
      </c>
      <c r="C24" s="2"/>
      <c r="D24" s="2"/>
      <c r="E24" s="2"/>
      <c r="F24" s="2"/>
    </row>
    <row r="25" spans="1:6" s="18" customFormat="1" x14ac:dyDescent="0.25">
      <c r="A25" s="58" t="s">
        <v>2828</v>
      </c>
      <c r="B25" s="18" t="s">
        <v>17</v>
      </c>
      <c r="C25" s="18" t="s">
        <v>205</v>
      </c>
    </row>
    <row r="26" spans="1:6" s="18" customFormat="1" x14ac:dyDescent="0.25">
      <c r="A26" s="59" t="s">
        <v>2829</v>
      </c>
      <c r="B26" s="18" t="s">
        <v>20</v>
      </c>
    </row>
    <row r="27" spans="1:6" s="18" customFormat="1" x14ac:dyDescent="0.25">
      <c r="A27" s="59" t="s">
        <v>2830</v>
      </c>
      <c r="B27" s="136" t="s">
        <v>3122</v>
      </c>
      <c r="C27" s="72"/>
      <c r="D27" s="72"/>
      <c r="E27" s="72"/>
      <c r="F27" s="72"/>
    </row>
    <row r="28" spans="1:6" s="18" customFormat="1" x14ac:dyDescent="0.25">
      <c r="A28" s="59" t="s">
        <v>2831</v>
      </c>
      <c r="B28" s="4" t="s">
        <v>3123</v>
      </c>
      <c r="C28" s="2"/>
      <c r="D28" s="2"/>
      <c r="E28" s="2"/>
      <c r="F28" s="2"/>
    </row>
    <row r="29" spans="1:6" s="18" customFormat="1" x14ac:dyDescent="0.25">
      <c r="A29" s="18" t="s">
        <v>21</v>
      </c>
    </row>
    <row r="30" spans="1:6" s="18" customFormat="1" x14ac:dyDescent="0.25">
      <c r="A30" s="59" t="s">
        <v>2832</v>
      </c>
      <c r="B30" t="s">
        <v>3181</v>
      </c>
    </row>
    <row r="31" spans="1:6" s="18" customFormat="1" x14ac:dyDescent="0.25">
      <c r="A31" s="59" t="s">
        <v>2833</v>
      </c>
      <c r="B31" s="81" t="s">
        <v>3182</v>
      </c>
      <c r="C31" s="81" t="s">
        <v>3126</v>
      </c>
      <c r="D31" s="81"/>
      <c r="E31" s="81"/>
      <c r="F31" s="81"/>
    </row>
    <row r="32" spans="1:6" s="130" customFormat="1" x14ac:dyDescent="0.25">
      <c r="A32" s="130" t="s">
        <v>2560</v>
      </c>
    </row>
    <row r="33" spans="1:6" s="18" customFormat="1" x14ac:dyDescent="0.25">
      <c r="A33" s="61" t="s">
        <v>31</v>
      </c>
      <c r="B33" s="18" t="str">
        <f>VLOOKUP(B34,Master!$M:$N,2,FALSE)</f>
        <v>00651</v>
      </c>
      <c r="C33" s="18" t="str">
        <f>VLOOKUP(C34,Master!$M:$N,2,FALSE)</f>
        <v>00651</v>
      </c>
    </row>
    <row r="34" spans="1:6" s="18" customFormat="1" x14ac:dyDescent="0.25">
      <c r="A34" s="58" t="s">
        <v>2842</v>
      </c>
      <c r="B34" s="18" t="s">
        <v>32</v>
      </c>
      <c r="C34" s="18" t="s">
        <v>32</v>
      </c>
    </row>
    <row r="35" spans="1:6" s="18" customFormat="1" x14ac:dyDescent="0.25">
      <c r="A35" s="61" t="s">
        <v>33</v>
      </c>
      <c r="B35" s="18" t="e">
        <f>VLOOKUP(B36,Master!$Q:$R,2,FALSE)</f>
        <v>#N/A</v>
      </c>
      <c r="C35" s="18" t="e">
        <f>VLOOKUP(C36,Master!$Q:$R,2,FALSE)</f>
        <v>#N/A</v>
      </c>
    </row>
    <row r="36" spans="1:6" s="18" customFormat="1" x14ac:dyDescent="0.25">
      <c r="A36" s="13" t="s">
        <v>175</v>
      </c>
    </row>
    <row r="37" spans="1:6" s="130" customFormat="1" x14ac:dyDescent="0.25">
      <c r="A37" s="130" t="s">
        <v>2561</v>
      </c>
    </row>
    <row r="38" spans="1:6" s="18" customFormat="1" x14ac:dyDescent="0.25">
      <c r="A38" s="59" t="s">
        <v>2834</v>
      </c>
      <c r="B38" s="18" t="s">
        <v>3124</v>
      </c>
    </row>
    <row r="39" spans="1:6" s="18" customFormat="1" x14ac:dyDescent="0.25">
      <c r="A39" s="59" t="s">
        <v>2835</v>
      </c>
      <c r="B39" s="2" t="s">
        <v>2018</v>
      </c>
      <c r="C39" s="2"/>
      <c r="D39" s="2"/>
      <c r="E39" s="2"/>
      <c r="F39" s="2"/>
    </row>
    <row r="40" spans="1:6" s="18" customFormat="1" x14ac:dyDescent="0.25">
      <c r="A40" s="59" t="s">
        <v>2836</v>
      </c>
      <c r="B40" s="2" t="s">
        <v>3125</v>
      </c>
      <c r="C40" s="2"/>
      <c r="D40" s="2"/>
      <c r="E40" s="2"/>
      <c r="F40" s="2"/>
    </row>
    <row r="41" spans="1:6" s="18" customFormat="1" x14ac:dyDescent="0.25">
      <c r="A41" s="59" t="s">
        <v>2837</v>
      </c>
      <c r="B41" s="2">
        <v>11530</v>
      </c>
      <c r="C41" s="2"/>
      <c r="D41" s="2"/>
      <c r="E41" s="2"/>
      <c r="F41" s="2"/>
    </row>
    <row r="42" spans="1:6" s="18" customFormat="1" x14ac:dyDescent="0.25">
      <c r="A42" s="59" t="s">
        <v>2838</v>
      </c>
      <c r="B42" s="18" t="s">
        <v>2755</v>
      </c>
    </row>
    <row r="43" spans="1:6" s="18" customFormat="1" x14ac:dyDescent="0.25">
      <c r="A43" s="59" t="s">
        <v>2839</v>
      </c>
      <c r="B43" s="18" t="s">
        <v>2755</v>
      </c>
    </row>
    <row r="44" spans="1:6" s="18" customFormat="1" x14ac:dyDescent="0.25">
      <c r="A44" s="59" t="s">
        <v>2840</v>
      </c>
      <c r="B44" s="18" t="s">
        <v>2756</v>
      </c>
    </row>
    <row r="45" spans="1:6" s="18" customFormat="1" x14ac:dyDescent="0.25">
      <c r="A45" s="59" t="s">
        <v>2841</v>
      </c>
      <c r="B45" s="18" t="s">
        <v>41</v>
      </c>
    </row>
    <row r="47" spans="1:6" x14ac:dyDescent="0.25">
      <c r="B47" s="4"/>
      <c r="C47" s="4"/>
    </row>
    <row r="49" spans="2:3" x14ac:dyDescent="0.25">
      <c r="B49" s="4"/>
      <c r="C49" s="4"/>
    </row>
    <row r="52" spans="2:3" x14ac:dyDescent="0.25">
      <c r="B52" s="5"/>
      <c r="C52" s="5"/>
    </row>
    <row r="58" spans="2:3" x14ac:dyDescent="0.25">
      <c r="B58" s="4"/>
      <c r="C58" s="4"/>
    </row>
    <row r="59" spans="2:3" x14ac:dyDescent="0.25">
      <c r="B59" s="4"/>
      <c r="C59" s="4"/>
    </row>
    <row r="60" spans="2:3" x14ac:dyDescent="0.25">
      <c r="B60" s="4"/>
      <c r="C60" s="4"/>
    </row>
  </sheetData>
  <dataConsolidate/>
  <conditionalFormatting sqref="A16:XFD18">
    <cfRule type="expression" dxfId="103" priority="4">
      <formula>A$14="Input Data"</formula>
    </cfRule>
  </conditionalFormatting>
  <conditionalFormatting sqref="A31 G26:XFD31 A20:XFD24 A38:XFD45 A26:F30 A19 C19:XFD19">
    <cfRule type="expression" dxfId="102" priority="3">
      <formula>A$14="LookUp"</formula>
    </cfRule>
  </conditionalFormatting>
  <conditionalFormatting sqref="A22:XFD22">
    <cfRule type="expression" dxfId="101" priority="2">
      <formula>OR(A$21="E-KTP",A$21="AKTA",A$21="NPWP")</formula>
    </cfRule>
  </conditionalFormatting>
  <conditionalFormatting sqref="B19">
    <cfRule type="expression" dxfId="100" priority="1">
      <formula>B$14="LookUp"</formula>
    </cfRule>
  </conditionalFormatting>
  <dataValidations count="33">
    <dataValidation type="list" allowBlank="1" showInputMessage="1" showErrorMessage="1" sqref="B64:C64">
      <formula1>"DINAS, FAMILY, KPR, RENTED, OWNED"</formula1>
    </dataValidation>
    <dataValidation type="list" allowBlank="1" showInputMessage="1" showErrorMessage="1" sqref="B56:C56">
      <formula1>"Master!$Q$2:$Q$9"</formula1>
    </dataValidation>
    <dataValidation type="list" allowBlank="1" showInputMessage="1" showErrorMessage="1" sqref="B54:C54">
      <formula1>#REF!</formula1>
    </dataValidation>
    <dataValidation type="custom" errorStyle="information" allowBlank="1" showInputMessage="1" showErrorMessage="1" sqref="B16:F16">
      <formula1>B14="LookUp"</formula1>
    </dataValidation>
    <dataValidation type="custom" errorStyle="information" allowBlank="1" showInputMessage="1" showErrorMessage="1" sqref="B17:F17">
      <formula1>B14="LookUp"</formula1>
    </dataValidation>
    <dataValidation type="custom" errorStyle="information" allowBlank="1" showInputMessage="1" showErrorMessage="1" sqref="B19:F19">
      <formula1>B14="Input Data"</formula1>
    </dataValidation>
    <dataValidation type="custom" errorStyle="information" allowBlank="1" showInputMessage="1" showErrorMessage="1" sqref="B20:F20">
      <formula1>B14="Input Data"</formula1>
    </dataValidation>
    <dataValidation type="custom" errorStyle="information" allowBlank="1" showInputMessage="1" showErrorMessage="1" sqref="B24:F24">
      <formula1>B14="Input Data"</formula1>
    </dataValidation>
    <dataValidation type="custom" errorStyle="information" allowBlank="1" showInputMessage="1" showErrorMessage="1" sqref="B27:F27">
      <formula1>B14="Input Data"</formula1>
    </dataValidation>
    <dataValidation type="custom" errorStyle="information" allowBlank="1" showInputMessage="1" showErrorMessage="1" sqref="B28:F28">
      <formula1>AND(B14="Input Data",IF(B21="E-KTP",LEN(B28)=16,IF(B21="NPWP",LEN(B28)=15,LEN(B28)&gt;0)))</formula1>
    </dataValidation>
    <dataValidation type="custom" errorStyle="information" allowBlank="1" showInputMessage="1" showErrorMessage="1" sqref="B29:F29">
      <formula1>AND(B14="Input Data",OR(LEN(B29)=15,LEN(B29)=0))</formula1>
    </dataValidation>
    <dataValidation type="custom" errorStyle="information" allowBlank="1" showInputMessage="1" showErrorMessage="1" sqref="B30:F30">
      <formula1>B14="Input Data"</formula1>
    </dataValidation>
    <dataValidation type="custom" errorStyle="information" allowBlank="1" showInputMessage="1" showErrorMessage="1" sqref="B35:F35">
      <formula1>B14="Input Data"</formula1>
    </dataValidation>
    <dataValidation type="custom" errorStyle="information" allowBlank="1" showInputMessage="1" showErrorMessage="1" sqref="B38:F38">
      <formula1>B14="Input Data"</formula1>
    </dataValidation>
    <dataValidation type="custom" errorStyle="information" allowBlank="1" showInputMessage="1" showErrorMessage="1" sqref="B39:F39">
      <formula1>B14="Input Data"</formula1>
    </dataValidation>
    <dataValidation type="custom" errorStyle="information" allowBlank="1" showInputMessage="1" showErrorMessage="1" sqref="B40:F40">
      <formula1>B14="Input Data"</formula1>
    </dataValidation>
    <dataValidation type="custom" errorStyle="information" allowBlank="1" showInputMessage="1" showErrorMessage="1" sqref="B41:F41">
      <formula1>B14="Input Data"</formula1>
    </dataValidation>
    <dataValidation type="custom" errorStyle="information" allowBlank="1" showInputMessage="1" showErrorMessage="1" sqref="B42:F42">
      <formula1>B14="Input Data"</formula1>
    </dataValidation>
    <dataValidation type="custom" errorStyle="information" allowBlank="1" showInputMessage="1" showErrorMessage="1" sqref="B43:F43">
      <formula1>B14="Input Data"</formula1>
    </dataValidation>
    <dataValidation type="custom" errorStyle="information" allowBlank="1" showInputMessage="1" showErrorMessage="1" sqref="B44:F44">
      <formula1>B14="Input Data"</formula1>
    </dataValidation>
    <dataValidation type="list" errorStyle="information" allowBlank="1" showInputMessage="1" showErrorMessage="1" sqref="B25:F25">
      <formula1>ListCustomerModelPersonal</formula1>
    </dataValidation>
    <dataValidation type="list" errorStyle="information" allowBlank="1" showInputMessage="1" showErrorMessage="1" sqref="B34:F34">
      <formula1>ListDepartmentAML</formula1>
    </dataValidation>
    <dataValidation type="list" errorStyle="information" allowBlank="1" showInputMessage="1" showErrorMessage="1" sqref="B36:F36">
      <formula1>ListAuthorityAML</formula1>
    </dataValidation>
    <dataValidation type="list" errorStyle="information" allowBlank="1" showInputMessage="1" showErrorMessage="1" sqref="B14:F14">
      <formula1>"Input Data, LookUp"</formula1>
    </dataValidation>
    <dataValidation errorStyle="information" allowBlank="1" showInputMessage="1" showErrorMessage="1" sqref="B18:F18 B31:F31"/>
    <dataValidation type="custom" errorStyle="information" allowBlank="1" showInputMessage="1" showErrorMessage="1" sqref="B22:F22">
      <formula1>AND(B14="Input Data",B21 &lt;&gt; "E-KTP",B21 &lt;&gt; "AKTA",B21&lt;&gt;"NPWP")</formula1>
    </dataValidation>
    <dataValidation type="custom" errorStyle="information" allowBlank="1" showInputMessage="1" showErrorMessage="1" sqref="B33:F33">
      <formula1>B14="Input Data"</formula1>
    </dataValidation>
    <dataValidation type="list" errorStyle="information" allowBlank="1" showInputMessage="1" showErrorMessage="1" sqref="B21:F21">
      <formula1>ListIdType</formula1>
    </dataValidation>
    <dataValidation type="list" errorStyle="information" allowBlank="1" showInputMessage="1" showErrorMessage="1" sqref="B23:F23">
      <formula1>ListMaritalStatus</formula1>
    </dataValidation>
    <dataValidation type="list" errorStyle="information" allowBlank="1" showInputMessage="1" showErrorMessage="1" sqref="B26:F26">
      <formula1>ListGender</formula1>
    </dataValidation>
    <dataValidation type="list" errorStyle="information" allowBlank="1" showInputMessage="1" showErrorMessage="1" sqref="B45:F45">
      <formula1>ListOwnership</formula1>
    </dataValidation>
    <dataValidation type="list" allowBlank="1" showInputMessage="1" showErrorMessage="1" sqref="B10:F10">
      <formula1>"Yes, No, Edit"</formula1>
    </dataValidation>
    <dataValidation type="list" allowBlank="1" showInputMessage="1" showErrorMessage="1" sqref="B7">
      <formula1>"CUST,FAM,GUAR,REF,APP,ASSET,INS,LFI,FIN,TC,UPL_DOC"</formula1>
    </dataValidation>
  </dataValidations>
  <hyperlinks>
    <hyperlink ref="B31" r:id="rId1"/>
    <hyperlink ref="C31" r:id="rId2"/>
  </hyperlinks>
  <pageMargins left="0.7" right="0.7" top="0.75" bottom="0.75" header="0.3" footer="0.3"/>
  <pageSetup paperSize="9" orientation="portrait" r:id="rId3"/>
  <legacyDrawing r:id="rId4"/>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dimension ref="A1:CW61"/>
  <sheetViews>
    <sheetView zoomScaleNormal="100" workbookViewId="0">
      <pane xSplit="1" topLeftCell="B1" activePane="topRight" state="frozen"/>
      <selection activeCell="G20" sqref="G20"/>
      <selection pane="topRight" activeCell="B35" sqref="B35"/>
    </sheetView>
  </sheetViews>
  <sheetFormatPr defaultRowHeight="15" x14ac:dyDescent="0.25"/>
  <cols>
    <col min="1" max="1" width="28" bestFit="1" customWidth="1" collapsed="1"/>
    <col min="2" max="2" width="42.140625" bestFit="1" customWidth="1" collapsed="1"/>
    <col min="3" max="26" width="42.140625" style="17" bestFit="1" customWidth="1" collapsed="1"/>
    <col min="27" max="101" width="17.28515625" bestFit="1" customWidth="1" collapsed="1"/>
  </cols>
  <sheetData>
    <row r="1" spans="1:101" s="52" customFormat="1" x14ac:dyDescent="0.25">
      <c r="A1" s="52" t="s">
        <v>4</v>
      </c>
      <c r="B1" t="s">
        <v>3186</v>
      </c>
      <c r="C1" t="s">
        <v>7</v>
      </c>
      <c r="D1" s="133" t="s">
        <v>7</v>
      </c>
      <c r="E1" s="133" t="s">
        <v>7</v>
      </c>
      <c r="F1" s="133" t="s">
        <v>7</v>
      </c>
      <c r="G1" s="133" t="s">
        <v>7</v>
      </c>
      <c r="H1" s="133"/>
      <c r="I1" s="133"/>
      <c r="J1" s="133"/>
      <c r="K1" s="133"/>
      <c r="L1" s="129"/>
      <c r="M1" s="17" t="s">
        <v>7</v>
      </c>
      <c r="N1" s="17" t="s">
        <v>7</v>
      </c>
      <c r="O1" s="17" t="s">
        <v>7</v>
      </c>
      <c r="P1" s="17" t="s">
        <v>7</v>
      </c>
      <c r="Q1" s="17" t="s">
        <v>7</v>
      </c>
      <c r="R1" s="17" t="s">
        <v>7</v>
      </c>
      <c r="S1" s="17" t="s">
        <v>7</v>
      </c>
      <c r="T1" s="17" t="s">
        <v>7</v>
      </c>
      <c r="U1" s="17" t="s">
        <v>7</v>
      </c>
      <c r="V1" s="17" t="s">
        <v>7</v>
      </c>
      <c r="W1" s="17" t="s">
        <v>7</v>
      </c>
      <c r="X1" s="17" t="s">
        <v>7</v>
      </c>
      <c r="Y1" s="17" t="s">
        <v>7</v>
      </c>
      <c r="Z1" s="17" t="s">
        <v>7</v>
      </c>
      <c r="AA1" s="52" t="s">
        <v>7</v>
      </c>
      <c r="AB1" s="52" t="s">
        <v>7</v>
      </c>
      <c r="AC1" s="52" t="s">
        <v>7</v>
      </c>
      <c r="AD1" s="52" t="s">
        <v>7</v>
      </c>
      <c r="AE1" s="52" t="s">
        <v>7</v>
      </c>
      <c r="AF1" s="52" t="s">
        <v>7</v>
      </c>
      <c r="AG1" s="52" t="s">
        <v>7</v>
      </c>
      <c r="AH1" s="52" t="s">
        <v>7</v>
      </c>
      <c r="AI1" s="52" t="s">
        <v>7</v>
      </c>
      <c r="AJ1" s="52" t="s">
        <v>7</v>
      </c>
      <c r="AK1" s="52" t="s">
        <v>7</v>
      </c>
      <c r="AL1" s="52" t="s">
        <v>7</v>
      </c>
      <c r="AM1" s="52" t="s">
        <v>7</v>
      </c>
      <c r="AN1" s="52" t="s">
        <v>7</v>
      </c>
      <c r="AO1" s="52" t="s">
        <v>7</v>
      </c>
      <c r="AP1" s="52" t="s">
        <v>7</v>
      </c>
      <c r="AQ1" s="52" t="s">
        <v>7</v>
      </c>
      <c r="AR1" s="52" t="s">
        <v>7</v>
      </c>
      <c r="AS1" s="52" t="s">
        <v>7</v>
      </c>
      <c r="AT1" s="52" t="s">
        <v>7</v>
      </c>
      <c r="AU1" s="52" t="s">
        <v>7</v>
      </c>
      <c r="AV1" s="52" t="s">
        <v>7</v>
      </c>
      <c r="AW1" s="52" t="s">
        <v>7</v>
      </c>
      <c r="AX1" s="52" t="s">
        <v>7</v>
      </c>
      <c r="AY1" s="52" t="s">
        <v>7</v>
      </c>
      <c r="AZ1" s="52" t="s">
        <v>7</v>
      </c>
      <c r="BA1" s="52" t="s">
        <v>7</v>
      </c>
      <c r="BB1" s="52" t="s">
        <v>7</v>
      </c>
      <c r="BC1" s="52" t="s">
        <v>7</v>
      </c>
      <c r="BD1" s="52" t="s">
        <v>7</v>
      </c>
      <c r="BE1" s="52" t="s">
        <v>7</v>
      </c>
      <c r="BF1" s="52" t="s">
        <v>7</v>
      </c>
      <c r="BG1" s="52" t="s">
        <v>7</v>
      </c>
      <c r="BH1" s="52" t="s">
        <v>7</v>
      </c>
      <c r="BI1" s="52" t="s">
        <v>7</v>
      </c>
      <c r="BJ1" s="52" t="s">
        <v>7</v>
      </c>
      <c r="BK1" s="52" t="s">
        <v>7</v>
      </c>
      <c r="BL1" s="52" t="s">
        <v>7</v>
      </c>
      <c r="BM1" s="52" t="s">
        <v>7</v>
      </c>
      <c r="BN1" s="52" t="s">
        <v>7</v>
      </c>
      <c r="BO1" s="52" t="s">
        <v>7</v>
      </c>
      <c r="BP1" s="52" t="s">
        <v>7</v>
      </c>
      <c r="BQ1" s="52" t="s">
        <v>7</v>
      </c>
      <c r="BR1" s="52" t="s">
        <v>7</v>
      </c>
      <c r="BS1" s="52" t="s">
        <v>7</v>
      </c>
      <c r="BT1" s="52" t="s">
        <v>7</v>
      </c>
      <c r="BU1" s="52" t="s">
        <v>7</v>
      </c>
      <c r="BV1" s="52" t="s">
        <v>7</v>
      </c>
      <c r="BW1" s="52" t="s">
        <v>7</v>
      </c>
      <c r="BX1" s="52" t="s">
        <v>7</v>
      </c>
      <c r="BY1" s="52" t="s">
        <v>7</v>
      </c>
      <c r="BZ1" s="52" t="s">
        <v>7</v>
      </c>
      <c r="CA1" s="52" t="s">
        <v>7</v>
      </c>
      <c r="CB1" s="52" t="s">
        <v>7</v>
      </c>
      <c r="CC1" s="52" t="s">
        <v>7</v>
      </c>
      <c r="CD1" s="52" t="s">
        <v>7</v>
      </c>
      <c r="CE1" s="52" t="s">
        <v>7</v>
      </c>
      <c r="CF1" s="52" t="s">
        <v>7</v>
      </c>
      <c r="CG1" s="52" t="s">
        <v>7</v>
      </c>
      <c r="CH1" s="52" t="s">
        <v>7</v>
      </c>
      <c r="CI1" s="52" t="s">
        <v>7</v>
      </c>
      <c r="CJ1" s="52" t="s">
        <v>7</v>
      </c>
      <c r="CK1" s="52" t="s">
        <v>7</v>
      </c>
      <c r="CL1" s="52" t="s">
        <v>7</v>
      </c>
      <c r="CM1" s="52" t="s">
        <v>7</v>
      </c>
      <c r="CN1" s="52" t="s">
        <v>7</v>
      </c>
      <c r="CO1" s="52" t="s">
        <v>7</v>
      </c>
      <c r="CP1" s="52" t="s">
        <v>7</v>
      </c>
      <c r="CQ1" s="52" t="s">
        <v>7</v>
      </c>
      <c r="CR1" s="52" t="s">
        <v>7</v>
      </c>
      <c r="CS1" s="52" t="s">
        <v>7</v>
      </c>
      <c r="CT1" s="52" t="s">
        <v>7</v>
      </c>
      <c r="CU1" s="52" t="s">
        <v>7</v>
      </c>
      <c r="CV1" s="52" t="s">
        <v>7</v>
      </c>
      <c r="CW1" s="52" t="s">
        <v>7</v>
      </c>
    </row>
    <row r="2" spans="1:101" s="18" customFormat="1" x14ac:dyDescent="0.25">
      <c r="A2" s="18" t="s">
        <v>2760</v>
      </c>
      <c r="B2" t="s">
        <v>3187</v>
      </c>
      <c r="C2" s="18" t="s">
        <v>2596</v>
      </c>
      <c r="D2" s="18" t="s">
        <v>2596</v>
      </c>
      <c r="E2" s="18" t="s">
        <v>2596</v>
      </c>
      <c r="F2" s="18" t="s">
        <v>2596</v>
      </c>
      <c r="G2" s="18" t="s">
        <v>2596</v>
      </c>
      <c r="I2"/>
    </row>
    <row r="3" spans="1:101" s="18" customFormat="1" x14ac:dyDescent="0.25">
      <c r="A3" s="18" t="s">
        <v>2761</v>
      </c>
    </row>
    <row r="4" spans="1:101" s="18" customFormat="1" x14ac:dyDescent="0.25">
      <c r="A4" s="18" t="s">
        <v>2843</v>
      </c>
      <c r="B4" s="18">
        <f>IF(B13="Input Data",COUNTIFS($A18:$A21,"*$*",B18:B21,"")+COUNTIFS($A23:$A26,"*$*",B23:B26,"") + COUNTIFS($A29:$A31,"*$*",B29:B31,"") + COUNTIFS($A36:$A38,"*$*",B36:B38,"")+ COUNTIFS($A41:$A42,"*$*",B41:B42,"")+ IF(B46 = "No",COUNTIFS($A47:$A54,"*$*",B47:B54,""),0),IF(B13="LookUp",COUNTIFS($A15:$A18,"*$*",B15:B18,"") + COUNTIFS($A25,"*$*",B25,"") + COUNTIFS($A41:$A42,"*$*",B41:B42,"")))</f>
        <v>0</v>
      </c>
      <c r="C4" s="18">
        <f>IF(C13="Input Data",COUNTIFS($A18:$A21,"*$*",C18:C21,"")+COUNTIFS($A23:$A26,"*$*",C23:C26,"") + COUNTIFS($A29:$A31,"*$*",C29:C31,"") + COUNTIFS($A36:$A38,"*$*",C36:C38,"")+ COUNTIFS($A41:$A42,"*$*",C41:C42,"")+ IF(C46 = "No",COUNTIFS($A47:$A54,"*$*",C47:C54,""),0),IF(C13="LookUp",COUNTIFS($A15:$A18,"*$*",C15:C18,"") + COUNTIFS($A25,"*$*",C25,"") + COUNTIFS($A41:$A42,"*$*",C41:C42,"")))</f>
        <v>0</v>
      </c>
    </row>
    <row r="5" spans="1:101" s="18" customFormat="1" x14ac:dyDescent="0.25"/>
    <row r="6" spans="1:101" s="18" customFormat="1" x14ac:dyDescent="0.25"/>
    <row r="7" spans="1:101" s="18" customFormat="1" x14ac:dyDescent="0.25"/>
    <row r="8" spans="1:101" s="18" customFormat="1" x14ac:dyDescent="0.25"/>
    <row r="9" spans="1:101" s="18" customFormat="1" x14ac:dyDescent="0.25">
      <c r="A9" s="33" t="s">
        <v>2993</v>
      </c>
    </row>
    <row r="10" spans="1:101" s="18" customFormat="1" x14ac:dyDescent="0.25">
      <c r="A10" s="33" t="s">
        <v>2982</v>
      </c>
      <c r="B10" s="33" t="str">
        <f>'1.TabCustomerMainData'!$B$10</f>
        <v>No</v>
      </c>
      <c r="C10" s="33" t="str">
        <f>'1.TabCustomerMainData'!$B$10</f>
        <v>No</v>
      </c>
    </row>
    <row r="11" spans="1:101" s="104" customFormat="1" x14ac:dyDescent="0.25">
      <c r="B11" s="102"/>
      <c r="C11" s="102"/>
      <c r="D11" s="102"/>
      <c r="E11" s="102"/>
      <c r="F11" s="102"/>
      <c r="G11" s="102"/>
      <c r="H11" s="102"/>
      <c r="I11" s="102"/>
      <c r="J11" s="102"/>
      <c r="K11" s="102"/>
      <c r="L11" s="102"/>
      <c r="M11" s="102"/>
      <c r="N11" s="102"/>
      <c r="O11" s="102"/>
      <c r="P11" s="102"/>
      <c r="Q11" s="102"/>
      <c r="R11" s="102"/>
      <c r="S11" s="102"/>
      <c r="T11" s="102"/>
      <c r="U11" s="102"/>
      <c r="V11" s="102"/>
      <c r="W11" s="102"/>
      <c r="X11" s="102"/>
      <c r="Y11" s="102"/>
      <c r="Z11" s="102"/>
    </row>
    <row r="12" spans="1:101" s="52" customFormat="1" x14ac:dyDescent="0.25">
      <c r="A12" s="74" t="s">
        <v>6</v>
      </c>
      <c r="B12" s="52" t="str">
        <f>'1.TabCustomerMainData'!$B$13</f>
        <v>0002APP20231005256</v>
      </c>
    </row>
    <row r="13" spans="1:101" s="48" customFormat="1" x14ac:dyDescent="0.25">
      <c r="A13" s="62" t="s">
        <v>1982</v>
      </c>
      <c r="B13" s="48" t="s">
        <v>1983</v>
      </c>
      <c r="C13" s="48" t="s">
        <v>1983</v>
      </c>
    </row>
    <row r="14" spans="1:101" s="76" customFormat="1" x14ac:dyDescent="0.25">
      <c r="A14" s="76" t="s">
        <v>2563</v>
      </c>
    </row>
    <row r="15" spans="1:101" s="49" customFormat="1" x14ac:dyDescent="0.25">
      <c r="A15" s="63" t="s">
        <v>2820</v>
      </c>
      <c r="B15" s="51" t="s">
        <v>3129</v>
      </c>
      <c r="C15" s="51"/>
      <c r="D15" s="48"/>
      <c r="E15" s="48"/>
      <c r="F15" s="48"/>
      <c r="G15" s="51"/>
      <c r="H15" s="51"/>
      <c r="I15" s="51"/>
      <c r="J15" s="51"/>
      <c r="K15" s="51"/>
      <c r="L15" s="48"/>
      <c r="M15" s="48"/>
      <c r="N15" s="48"/>
      <c r="O15" s="48"/>
      <c r="P15" s="48"/>
      <c r="Q15" s="48"/>
      <c r="R15" s="48"/>
      <c r="S15" s="48"/>
      <c r="T15" s="48"/>
      <c r="U15" s="48"/>
      <c r="V15" s="48"/>
      <c r="W15" s="48"/>
      <c r="X15" s="48"/>
      <c r="Y15" s="48"/>
      <c r="Z15" s="48"/>
    </row>
    <row r="16" spans="1:101" s="49" customFormat="1" x14ac:dyDescent="0.25">
      <c r="A16" s="63" t="s">
        <v>2821</v>
      </c>
      <c r="B16" s="50" t="s">
        <v>3127</v>
      </c>
      <c r="C16" s="50"/>
      <c r="D16" s="50"/>
      <c r="E16" s="50"/>
      <c r="F16" s="50"/>
      <c r="G16" s="50"/>
      <c r="H16" s="50"/>
      <c r="I16" s="50"/>
      <c r="J16" s="50"/>
      <c r="K16" s="50"/>
      <c r="L16" s="50"/>
      <c r="M16" s="50"/>
      <c r="N16" s="50"/>
      <c r="O16" s="50"/>
      <c r="P16" s="50"/>
      <c r="Q16" s="50"/>
      <c r="R16" s="50"/>
      <c r="S16" s="50"/>
      <c r="T16" s="50"/>
      <c r="U16" s="50"/>
      <c r="V16" s="50"/>
      <c r="W16" s="50"/>
      <c r="X16" s="50"/>
      <c r="Y16" s="50"/>
      <c r="Z16" s="50"/>
    </row>
    <row r="17" spans="1:101" s="49" customFormat="1" x14ac:dyDescent="0.25">
      <c r="A17" s="63" t="s">
        <v>2822</v>
      </c>
      <c r="B17" s="51" t="s">
        <v>3128</v>
      </c>
      <c r="C17" s="51"/>
      <c r="D17" s="51"/>
      <c r="E17" s="51"/>
      <c r="F17" s="51"/>
      <c r="G17" s="51"/>
      <c r="H17" s="51"/>
      <c r="I17" s="51"/>
      <c r="J17" s="51"/>
      <c r="K17" s="51"/>
      <c r="L17" s="51"/>
      <c r="M17" s="51"/>
      <c r="N17" s="51"/>
      <c r="O17" s="51"/>
      <c r="P17" s="51"/>
      <c r="Q17" s="51"/>
      <c r="R17" s="51"/>
      <c r="S17" s="51"/>
      <c r="T17" s="51"/>
      <c r="U17" s="51"/>
      <c r="V17" s="51"/>
      <c r="W17" s="51"/>
      <c r="X17" s="51"/>
      <c r="Y17" s="51"/>
      <c r="Z17" s="51"/>
    </row>
    <row r="18" spans="1:101" s="47" customFormat="1" x14ac:dyDescent="0.25">
      <c r="A18" s="77" t="s">
        <v>2844</v>
      </c>
      <c r="B18" s="47" t="s">
        <v>364</v>
      </c>
      <c r="C18" s="47" t="s">
        <v>12</v>
      </c>
    </row>
    <row r="19" spans="1:101" s="18" customFormat="1" x14ac:dyDescent="0.25">
      <c r="A19" s="59" t="s">
        <v>2845</v>
      </c>
      <c r="B19" s="139" t="s">
        <v>3171</v>
      </c>
      <c r="C19" s="139" t="s">
        <v>3142</v>
      </c>
      <c r="D19"/>
      <c r="E19"/>
      <c r="F19"/>
      <c r="G19"/>
      <c r="H19"/>
      <c r="I19"/>
      <c r="J19"/>
      <c r="K19"/>
    </row>
    <row r="20" spans="1:101" s="18" customFormat="1" x14ac:dyDescent="0.25">
      <c r="A20" s="59" t="s">
        <v>2824</v>
      </c>
      <c r="B20" s="2" t="s">
        <v>2685</v>
      </c>
      <c r="C20" s="2" t="s">
        <v>3062</v>
      </c>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c r="AX20" s="2"/>
      <c r="AY20" s="2"/>
      <c r="AZ20" s="2"/>
      <c r="BA20" s="2"/>
      <c r="BB20" s="2"/>
      <c r="BC20" s="2"/>
      <c r="BD20" s="2"/>
      <c r="BE20" s="2"/>
      <c r="BF20" s="2"/>
      <c r="BG20" s="2"/>
      <c r="BH20" s="2"/>
      <c r="BI20" s="2"/>
      <c r="BJ20" s="2"/>
      <c r="BK20" s="2"/>
      <c r="BL20" s="2"/>
      <c r="BM20" s="2"/>
      <c r="BN20" s="2"/>
      <c r="BO20" s="2"/>
      <c r="BP20" s="2"/>
      <c r="BQ20" s="2"/>
      <c r="BR20" s="2"/>
      <c r="BS20" s="2"/>
      <c r="BT20" s="2"/>
      <c r="BU20" s="2"/>
      <c r="BV20" s="2"/>
      <c r="BW20" s="2"/>
      <c r="BX20" s="2"/>
      <c r="BY20" s="2"/>
      <c r="BZ20" s="2"/>
      <c r="CA20" s="2"/>
      <c r="CB20" s="2"/>
      <c r="CC20" s="2"/>
      <c r="CD20" s="2"/>
      <c r="CE20" s="2"/>
      <c r="CF20" s="2"/>
      <c r="CG20" s="2"/>
      <c r="CH20" s="2"/>
      <c r="CI20" s="2"/>
      <c r="CJ20" s="2"/>
      <c r="CK20" s="2"/>
      <c r="CL20" s="2"/>
      <c r="CM20" s="2"/>
      <c r="CN20" s="2"/>
      <c r="CO20" s="2"/>
      <c r="CP20" s="2"/>
      <c r="CQ20" s="2"/>
      <c r="CR20" s="2"/>
      <c r="CS20" s="2"/>
      <c r="CT20" s="2"/>
      <c r="CU20" s="2"/>
      <c r="CV20" s="2"/>
      <c r="CW20" s="2"/>
    </row>
    <row r="21" spans="1:101" s="18" customFormat="1" x14ac:dyDescent="0.25">
      <c r="A21" s="59" t="s">
        <v>2825</v>
      </c>
      <c r="B21" t="s">
        <v>14</v>
      </c>
      <c r="C21" t="s">
        <v>14</v>
      </c>
      <c r="D21"/>
      <c r="E21"/>
      <c r="F21"/>
      <c r="G21"/>
      <c r="H21"/>
      <c r="I21"/>
      <c r="J21"/>
      <c r="K21"/>
    </row>
    <row r="22" spans="1:101" s="18" customFormat="1" x14ac:dyDescent="0.25">
      <c r="A22" s="18" t="s">
        <v>2016</v>
      </c>
      <c r="B22" s="72"/>
      <c r="C22" s="72"/>
      <c r="D22" s="72"/>
      <c r="E22" s="72"/>
      <c r="F22" s="72"/>
      <c r="G22" s="71"/>
      <c r="H22" s="71"/>
      <c r="I22" s="71"/>
      <c r="J22" s="71"/>
      <c r="K22" s="71"/>
      <c r="L22" s="71"/>
      <c r="M22" s="71"/>
      <c r="N22" s="71"/>
      <c r="O22" s="71"/>
      <c r="P22" s="71"/>
      <c r="Q22" s="71"/>
      <c r="R22" s="71"/>
      <c r="S22" s="71"/>
      <c r="T22" s="71"/>
      <c r="U22" s="71"/>
      <c r="V22" s="71"/>
      <c r="W22" s="71"/>
      <c r="X22" s="71"/>
      <c r="Y22" s="71"/>
      <c r="Z22" s="71"/>
    </row>
    <row r="23" spans="1:101" s="18" customFormat="1" x14ac:dyDescent="0.25">
      <c r="A23" s="59" t="s">
        <v>2826</v>
      </c>
      <c r="B23" s="18" t="s">
        <v>16</v>
      </c>
      <c r="C23" s="18" t="s">
        <v>16</v>
      </c>
    </row>
    <row r="24" spans="1:101" s="18" customFormat="1" x14ac:dyDescent="0.25">
      <c r="A24" s="59" t="s">
        <v>2827</v>
      </c>
      <c r="B24" s="2" t="s">
        <v>3060</v>
      </c>
      <c r="C24" s="2" t="s">
        <v>3064</v>
      </c>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c r="BP24" s="2"/>
      <c r="BQ24" s="2"/>
      <c r="BR24" s="2"/>
      <c r="BS24" s="2"/>
      <c r="BT24" s="2"/>
      <c r="BU24" s="2"/>
      <c r="BV24" s="2"/>
      <c r="BW24" s="2"/>
      <c r="BX24" s="2"/>
      <c r="BY24" s="2"/>
      <c r="BZ24" s="2"/>
      <c r="CA24" s="2"/>
      <c r="CB24" s="2"/>
      <c r="CC24" s="2"/>
      <c r="CD24" s="2"/>
      <c r="CE24" s="2"/>
      <c r="CF24" s="2"/>
      <c r="CG24" s="2"/>
      <c r="CH24" s="2"/>
      <c r="CI24" s="2"/>
      <c r="CJ24" s="2"/>
      <c r="CK24" s="2"/>
      <c r="CL24" s="2"/>
      <c r="CM24" s="2"/>
      <c r="CN24" s="2"/>
      <c r="CO24" s="2"/>
      <c r="CP24" s="2"/>
      <c r="CQ24" s="2"/>
      <c r="CR24" s="2"/>
      <c r="CS24" s="2"/>
      <c r="CT24" s="2"/>
      <c r="CU24" s="2"/>
      <c r="CV24" s="2"/>
      <c r="CW24" s="2"/>
    </row>
    <row r="25" spans="1:101" s="18" customFormat="1" x14ac:dyDescent="0.25">
      <c r="A25" s="58" t="s">
        <v>2828</v>
      </c>
      <c r="B25" s="18" t="s">
        <v>205</v>
      </c>
      <c r="C25" s="18" t="s">
        <v>232</v>
      </c>
    </row>
    <row r="26" spans="1:101" s="18" customFormat="1" x14ac:dyDescent="0.25">
      <c r="A26" s="61" t="s">
        <v>2846</v>
      </c>
      <c r="B26" s="18" t="str">
        <f>IF(B$25="Employee",VLOOKUP(B27,Master!$A:$B,2,FALSE),IF(B$25="Professional",VLOOKUP(B27,Master!$DG:$DH,2,FALSE),IF(B$25="Non Professional",VLOOKUP(B27,Master!$DJ:$DK,2,FALSE),IF(B$25="Small Medium Enterprise",VLOOKUP(B27,Master!$DM:$DN,2,FALSE),VLOOKUP(B27,Master!$DP:$DQ,2,FALSE)))))</f>
        <v>HM_MKR</v>
      </c>
      <c r="C26" s="18" t="str">
        <f>IF(C$25="Employee",VLOOKUP(C27,Master!$A:$B,2,FALSE),IF(C$25="Professional",VLOOKUP(C27,Master!$DG:$DH,2,FALSE),IF(C$25="Non Professional",VLOOKUP(C27,Master!$DJ:$DK,2,FALSE),IF(C$25="Small Medium Enterprise",VLOOKUP(C27,Master!$DM:$DN,2,FALSE),VLOOKUP(C27,Master!$DP:$DQ,2,FALSE)))))</f>
        <v>PRGM</v>
      </c>
    </row>
    <row r="27" spans="1:101" s="18" customFormat="1" x14ac:dyDescent="0.25">
      <c r="A27" s="18" t="s">
        <v>18</v>
      </c>
      <c r="B27" s="18" t="s">
        <v>542</v>
      </c>
      <c r="C27" s="18" t="s">
        <v>453</v>
      </c>
    </row>
    <row r="28" spans="1:101" s="18" customFormat="1" x14ac:dyDescent="0.25">
      <c r="A28" s="18" t="s">
        <v>19</v>
      </c>
      <c r="B28" s="71"/>
      <c r="C28" s="71"/>
      <c r="D28" s="71"/>
      <c r="E28" s="71"/>
      <c r="F28" s="71"/>
      <c r="G28" s="71"/>
      <c r="H28" s="71"/>
      <c r="I28" s="71"/>
      <c r="J28" s="71"/>
      <c r="K28" s="71"/>
      <c r="L28" s="71"/>
      <c r="M28" s="71"/>
      <c r="N28" s="71"/>
      <c r="O28" s="71"/>
      <c r="P28" s="71"/>
      <c r="Q28" s="71"/>
      <c r="R28" s="71"/>
      <c r="S28" s="71"/>
      <c r="T28" s="71"/>
      <c r="U28" s="71"/>
      <c r="V28" s="71"/>
      <c r="W28" s="71"/>
      <c r="X28" s="71"/>
      <c r="Y28" s="71"/>
      <c r="Z28" s="71"/>
    </row>
    <row r="29" spans="1:101" s="18" customFormat="1" x14ac:dyDescent="0.25">
      <c r="A29" s="59" t="s">
        <v>2829</v>
      </c>
      <c r="B29" s="18" t="s">
        <v>204</v>
      </c>
      <c r="C29" s="18" t="s">
        <v>20</v>
      </c>
    </row>
    <row r="30" spans="1:101" s="18" customFormat="1" x14ac:dyDescent="0.25">
      <c r="A30" s="59" t="s">
        <v>2847</v>
      </c>
      <c r="B30" s="160" t="s">
        <v>3172</v>
      </c>
      <c r="C30" t="s">
        <v>3061</v>
      </c>
      <c r="D30"/>
      <c r="E30"/>
      <c r="F30"/>
      <c r="G30"/>
      <c r="H30"/>
      <c r="I30"/>
      <c r="J30"/>
      <c r="K30"/>
      <c r="L30" s="72"/>
      <c r="M30" s="72"/>
      <c r="N30" s="72"/>
      <c r="O30" s="72"/>
      <c r="P30" s="72"/>
      <c r="Q30" s="72"/>
      <c r="R30" s="72"/>
      <c r="S30" s="72"/>
      <c r="T30" s="72"/>
      <c r="U30" s="72"/>
      <c r="V30" s="72"/>
      <c r="W30" s="72"/>
      <c r="X30" s="72"/>
      <c r="Y30" s="72"/>
      <c r="Z30" s="72"/>
      <c r="AA30" s="2"/>
      <c r="AB30" s="2"/>
      <c r="AC30" s="2"/>
      <c r="AD30" s="2"/>
      <c r="AE30" s="2"/>
      <c r="AF30" s="2"/>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c r="BP30" s="2"/>
      <c r="BQ30" s="2"/>
      <c r="BR30" s="2"/>
      <c r="BS30" s="2"/>
      <c r="BT30" s="2"/>
      <c r="BU30" s="2"/>
      <c r="BV30" s="2"/>
      <c r="BW30" s="2"/>
      <c r="BX30" s="2"/>
      <c r="BY30" s="2"/>
      <c r="BZ30" s="2"/>
      <c r="CA30" s="2"/>
      <c r="CB30" s="2"/>
      <c r="CC30" s="2"/>
      <c r="CD30" s="2"/>
      <c r="CE30" s="2"/>
      <c r="CF30" s="2"/>
      <c r="CG30" s="2"/>
      <c r="CH30" s="2"/>
      <c r="CI30" s="2"/>
      <c r="CJ30" s="2"/>
      <c r="CK30" s="2"/>
      <c r="CL30" s="2"/>
      <c r="CM30" s="2"/>
      <c r="CN30" s="2"/>
      <c r="CO30" s="2"/>
      <c r="CP30" s="2"/>
      <c r="CQ30" s="2"/>
      <c r="CR30" s="2"/>
      <c r="CS30" s="2"/>
      <c r="CT30" s="2"/>
      <c r="CU30" s="2"/>
      <c r="CV30" s="2"/>
      <c r="CW30" s="2"/>
    </row>
    <row r="31" spans="1:101" s="18" customFormat="1" x14ac:dyDescent="0.25">
      <c r="A31" s="59" t="s">
        <v>2831</v>
      </c>
      <c r="B31" s="160" t="s">
        <v>3173</v>
      </c>
      <c r="C31" s="4" t="s">
        <v>3130</v>
      </c>
      <c r="D31"/>
      <c r="E31"/>
      <c r="F31"/>
      <c r="G31"/>
      <c r="H31"/>
      <c r="I31"/>
      <c r="J31"/>
      <c r="K31"/>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2"/>
      <c r="AO31" s="2"/>
      <c r="AP31" s="2"/>
      <c r="AQ31" s="2"/>
      <c r="AR31" s="2"/>
      <c r="AS31" s="2"/>
      <c r="AT31" s="2"/>
      <c r="AU31" s="2"/>
      <c r="AV31" s="2"/>
      <c r="AW31" s="2"/>
      <c r="AX31" s="2"/>
      <c r="AY31" s="2"/>
      <c r="AZ31" s="2"/>
      <c r="BA31" s="2"/>
      <c r="BB31" s="2"/>
      <c r="BC31" s="2"/>
      <c r="BD31" s="2"/>
      <c r="BE31" s="2"/>
      <c r="BF31" s="2"/>
      <c r="BG31" s="2"/>
      <c r="BH31" s="2"/>
      <c r="BI31" s="2"/>
      <c r="BJ31" s="2"/>
      <c r="BK31" s="2"/>
      <c r="BL31" s="2"/>
      <c r="BM31" s="2"/>
      <c r="BN31" s="2"/>
      <c r="BO31" s="2"/>
      <c r="BP31" s="2"/>
      <c r="BQ31" s="2"/>
      <c r="BR31" s="2"/>
      <c r="BS31" s="2"/>
      <c r="BT31" s="2"/>
      <c r="BU31" s="2"/>
      <c r="BV31" s="2"/>
      <c r="BW31" s="2"/>
      <c r="BX31" s="2"/>
      <c r="BY31" s="2"/>
      <c r="BZ31" s="2"/>
      <c r="CA31" s="2"/>
      <c r="CB31" s="2"/>
      <c r="CC31" s="2"/>
      <c r="CD31" s="2"/>
      <c r="CE31" s="2"/>
      <c r="CF31" s="2"/>
      <c r="CG31" s="2"/>
      <c r="CH31" s="2"/>
      <c r="CI31" s="2"/>
      <c r="CJ31" s="2"/>
      <c r="CK31" s="2"/>
      <c r="CL31" s="2"/>
      <c r="CM31" s="2"/>
      <c r="CN31" s="2"/>
      <c r="CO31" s="2"/>
      <c r="CP31" s="2"/>
      <c r="CQ31" s="2"/>
      <c r="CR31" s="2"/>
      <c r="CS31" s="2"/>
      <c r="CT31" s="2"/>
      <c r="CU31" s="2"/>
      <c r="CV31" s="2"/>
      <c r="CW31" s="2"/>
    </row>
    <row r="32" spans="1:101" s="18" customFormat="1" x14ac:dyDescent="0.25">
      <c r="A32" s="18" t="s">
        <v>21</v>
      </c>
      <c r="B32" s="2"/>
      <c r="C32" s="2"/>
      <c r="D32" s="2"/>
      <c r="E32" s="2"/>
      <c r="F32" s="2"/>
    </row>
    <row r="33" spans="1:101" s="18" customFormat="1" x14ac:dyDescent="0.25">
      <c r="A33" s="59" t="s">
        <v>2832</v>
      </c>
      <c r="B33" t="s">
        <v>3174</v>
      </c>
      <c r="C33" t="s">
        <v>3131</v>
      </c>
      <c r="D33"/>
      <c r="E33"/>
      <c r="F33"/>
      <c r="G33"/>
      <c r="H33"/>
      <c r="I33"/>
      <c r="J33"/>
      <c r="K33"/>
    </row>
    <row r="34" spans="1:101" s="18" customFormat="1" x14ac:dyDescent="0.25">
      <c r="A34" s="59" t="s">
        <v>2833</v>
      </c>
      <c r="B34" s="3" t="s">
        <v>3175</v>
      </c>
      <c r="C34" s="3" t="s">
        <v>3132</v>
      </c>
      <c r="D34" s="3"/>
      <c r="E34" s="3"/>
      <c r="F34" s="3"/>
      <c r="G34" s="3"/>
      <c r="H34" s="3"/>
      <c r="I34" s="3"/>
      <c r="J34" s="3"/>
      <c r="K34" s="3"/>
      <c r="L34" s="3"/>
      <c r="M34" s="3"/>
      <c r="N34" s="3"/>
      <c r="O34" s="3"/>
      <c r="P34" s="3"/>
      <c r="Q34" s="3"/>
      <c r="R34" s="3"/>
      <c r="S34" s="3"/>
      <c r="T34" s="3"/>
      <c r="U34" s="3"/>
      <c r="V34" s="3"/>
      <c r="W34" s="3"/>
      <c r="X34" s="3"/>
      <c r="Y34" s="3"/>
      <c r="Z34" s="3"/>
      <c r="AA34" s="3"/>
      <c r="AB34" s="3"/>
      <c r="AC34" s="3"/>
      <c r="AD34" s="3"/>
      <c r="AE34" s="3"/>
      <c r="AF34" s="3"/>
      <c r="AG34" s="3"/>
      <c r="AH34" s="3"/>
      <c r="AI34" s="3"/>
      <c r="AJ34" s="3"/>
      <c r="AK34" s="3"/>
      <c r="AL34" s="3"/>
      <c r="AM34" s="3"/>
      <c r="AN34" s="3"/>
      <c r="AO34" s="3"/>
      <c r="AP34" s="3"/>
      <c r="AQ34" s="3"/>
      <c r="AR34" s="3"/>
      <c r="AS34" s="3"/>
      <c r="AT34" s="3"/>
      <c r="AU34" s="3"/>
      <c r="AV34" s="3"/>
      <c r="AW34" s="3"/>
      <c r="AX34" s="3"/>
      <c r="AY34" s="3"/>
      <c r="AZ34" s="3"/>
      <c r="BA34" s="3"/>
      <c r="BB34" s="3"/>
      <c r="BC34" s="3"/>
      <c r="BD34" s="3"/>
      <c r="BE34" s="3"/>
      <c r="BF34" s="3"/>
      <c r="BG34" s="3"/>
      <c r="BH34" s="3"/>
      <c r="BI34" s="3"/>
      <c r="BJ34" s="3"/>
      <c r="BK34" s="3"/>
      <c r="BL34" s="3"/>
      <c r="BM34" s="3"/>
      <c r="BN34" s="3"/>
      <c r="BO34" s="3"/>
      <c r="BP34" s="3"/>
      <c r="BQ34" s="3"/>
      <c r="BR34" s="3"/>
      <c r="BS34" s="3"/>
      <c r="BT34" s="3"/>
      <c r="BU34" s="3"/>
      <c r="BV34" s="3"/>
      <c r="BW34" s="3"/>
      <c r="BX34" s="3"/>
      <c r="BY34" s="3"/>
      <c r="BZ34" s="3"/>
      <c r="CA34" s="3"/>
      <c r="CB34" s="3"/>
      <c r="CC34" s="3"/>
      <c r="CD34" s="3"/>
      <c r="CE34" s="3"/>
      <c r="CF34" s="3"/>
      <c r="CG34" s="3"/>
      <c r="CH34" s="3"/>
      <c r="CI34" s="3"/>
      <c r="CJ34" s="3"/>
      <c r="CK34" s="3"/>
      <c r="CL34" s="3"/>
      <c r="CM34" s="3"/>
      <c r="CN34" s="3"/>
      <c r="CO34" s="3"/>
      <c r="CP34" s="3"/>
      <c r="CQ34" s="3"/>
      <c r="CR34" s="3"/>
      <c r="CS34" s="3"/>
      <c r="CT34" s="3"/>
      <c r="CU34" s="3"/>
      <c r="CV34" s="3"/>
      <c r="CW34" s="3"/>
    </row>
    <row r="35" spans="1:101" s="18" customFormat="1" x14ac:dyDescent="0.25">
      <c r="A35" s="18" t="s">
        <v>22</v>
      </c>
      <c r="B35" s="18" t="s">
        <v>182</v>
      </c>
      <c r="C35" s="18" t="s">
        <v>23</v>
      </c>
    </row>
    <row r="36" spans="1:101" s="18" customFormat="1" x14ac:dyDescent="0.25">
      <c r="A36" s="61" t="s">
        <v>2848</v>
      </c>
      <c r="B36" s="18" t="str">
        <f>VLOOKUP(B37,Master!$E:$F,2,FALSE)</f>
        <v>COUNTRY002</v>
      </c>
      <c r="C36" s="18" t="str">
        <f>VLOOKUP(C37,Master!$E:$F,2,FALSE)</f>
        <v>COUNTRY084</v>
      </c>
    </row>
    <row r="37" spans="1:101" s="18" customFormat="1" x14ac:dyDescent="0.25">
      <c r="A37" s="59" t="s">
        <v>2849</v>
      </c>
      <c r="B37" s="18" t="s">
        <v>198</v>
      </c>
      <c r="C37" s="18" t="s">
        <v>826</v>
      </c>
    </row>
    <row r="38" spans="1:101" s="18" customFormat="1" x14ac:dyDescent="0.25">
      <c r="A38" s="61" t="s">
        <v>29</v>
      </c>
      <c r="B38" s="18" t="str">
        <f>VLOOKUP(B39,Master!$I:$J,2,FALSE)</f>
        <v>SEC</v>
      </c>
      <c r="C38" s="18" t="str">
        <f>VLOOKUP(C39,Master!$I:$J,2,FALSE)</f>
        <v>COMSY_MAIN</v>
      </c>
    </row>
    <row r="39" spans="1:101" s="18" customFormat="1" x14ac:dyDescent="0.25">
      <c r="A39" s="18" t="s">
        <v>30</v>
      </c>
      <c r="B39" s="18" t="s">
        <v>2655</v>
      </c>
      <c r="C39" s="18" t="s">
        <v>2639</v>
      </c>
    </row>
    <row r="40" spans="1:101" s="135" customFormat="1" x14ac:dyDescent="0.25">
      <c r="A40" s="131" t="s">
        <v>2560</v>
      </c>
      <c r="B40" s="132"/>
      <c r="C40" s="132"/>
      <c r="D40" s="132"/>
      <c r="E40" s="132"/>
      <c r="F40" s="132"/>
      <c r="G40" s="132"/>
      <c r="H40" s="132"/>
      <c r="I40" s="132"/>
      <c r="J40" s="132"/>
      <c r="K40" s="132"/>
      <c r="L40" s="132"/>
      <c r="M40" s="132"/>
      <c r="N40" s="132"/>
      <c r="O40" s="132"/>
      <c r="P40" s="132"/>
      <c r="Q40" s="132"/>
      <c r="R40" s="132"/>
      <c r="S40" s="132"/>
      <c r="T40" s="132"/>
      <c r="U40" s="132"/>
      <c r="V40" s="132"/>
      <c r="W40" s="132"/>
      <c r="X40" s="132"/>
      <c r="Y40" s="132"/>
      <c r="Z40" s="132"/>
      <c r="AA40" s="132"/>
      <c r="AB40" s="132"/>
      <c r="AC40" s="132"/>
      <c r="AD40" s="132"/>
      <c r="AE40" s="132"/>
      <c r="AF40" s="132"/>
      <c r="AG40" s="132"/>
      <c r="AH40" s="132"/>
      <c r="AI40" s="132"/>
      <c r="AJ40" s="132"/>
      <c r="AK40" s="132"/>
      <c r="AL40" s="132"/>
      <c r="AM40" s="132"/>
      <c r="AN40" s="132"/>
      <c r="AO40" s="132"/>
      <c r="AP40" s="132"/>
      <c r="AQ40" s="132"/>
      <c r="AR40" s="132"/>
      <c r="AS40" s="132"/>
      <c r="AT40" s="132"/>
      <c r="AU40" s="132"/>
      <c r="AV40" s="132"/>
      <c r="AW40" s="132"/>
      <c r="AX40" s="132"/>
      <c r="AY40" s="132"/>
      <c r="AZ40" s="132"/>
      <c r="BA40" s="132"/>
      <c r="BB40" s="132"/>
      <c r="BC40" s="132"/>
      <c r="BD40" s="132"/>
      <c r="BE40" s="132"/>
      <c r="BF40" s="132"/>
      <c r="BG40" s="132"/>
      <c r="BH40" s="132"/>
      <c r="BI40" s="132"/>
      <c r="BJ40" s="132"/>
      <c r="BK40" s="132"/>
      <c r="BL40" s="132"/>
      <c r="BM40" s="132"/>
      <c r="BN40" s="132"/>
      <c r="BO40" s="132"/>
      <c r="BP40" s="132"/>
      <c r="BQ40" s="132"/>
      <c r="BR40" s="132"/>
      <c r="BS40" s="132"/>
      <c r="BT40" s="132"/>
      <c r="BU40" s="132"/>
      <c r="BV40" s="132"/>
      <c r="BW40" s="132"/>
      <c r="BX40" s="132"/>
      <c r="BY40" s="132"/>
      <c r="BZ40" s="132"/>
      <c r="CA40" s="132"/>
      <c r="CB40" s="132"/>
      <c r="CC40" s="132"/>
      <c r="CD40" s="132"/>
      <c r="CE40" s="132"/>
      <c r="CF40" s="132"/>
      <c r="CG40" s="132"/>
      <c r="CH40" s="132"/>
      <c r="CI40" s="132"/>
      <c r="CJ40" s="132"/>
      <c r="CK40" s="132"/>
      <c r="CL40" s="132"/>
      <c r="CM40" s="132"/>
      <c r="CN40" s="132"/>
      <c r="CO40" s="132"/>
      <c r="CP40" s="132"/>
      <c r="CQ40" s="132"/>
      <c r="CR40" s="132"/>
      <c r="CS40" s="132"/>
      <c r="CT40" s="132"/>
      <c r="CU40" s="132"/>
      <c r="CV40" s="132"/>
      <c r="CW40" s="134"/>
    </row>
    <row r="41" spans="1:101" s="18" customFormat="1" x14ac:dyDescent="0.25">
      <c r="A41" s="61" t="s">
        <v>2850</v>
      </c>
      <c r="B41" s="18" t="str">
        <f>VLOOKUP(B42,Master!$M:$N,2,FALSE)</f>
        <v>00651</v>
      </c>
      <c r="C41" s="18" t="str">
        <f>VLOOKUP(C42,Master!$M:$N,2,FALSE)</f>
        <v>00651</v>
      </c>
    </row>
    <row r="42" spans="1:101" s="18" customFormat="1" x14ac:dyDescent="0.25">
      <c r="A42" s="58" t="s">
        <v>2851</v>
      </c>
      <c r="B42" s="18" t="s">
        <v>32</v>
      </c>
      <c r="C42" s="18" t="s">
        <v>32</v>
      </c>
    </row>
    <row r="43" spans="1:101" s="18" customFormat="1" x14ac:dyDescent="0.25">
      <c r="A43" s="61" t="s">
        <v>33</v>
      </c>
      <c r="B43" s="18" t="str">
        <f>VLOOKUP(B44,Master!$Q:$R,2,FALSE)</f>
        <v>00835</v>
      </c>
      <c r="C43" s="18" t="str">
        <f>VLOOKUP(C44,Master!$Q:$R,2,FALSE)</f>
        <v>00833</v>
      </c>
    </row>
    <row r="44" spans="1:101" s="18" customFormat="1" x14ac:dyDescent="0.25">
      <c r="A44" s="18" t="s">
        <v>34</v>
      </c>
      <c r="B44" s="18" t="s">
        <v>252</v>
      </c>
      <c r="C44" s="18" t="s">
        <v>285</v>
      </c>
    </row>
    <row r="45" spans="1:101" s="131" customFormat="1" x14ac:dyDescent="0.25">
      <c r="A45" s="131" t="s">
        <v>2561</v>
      </c>
      <c r="B45" s="132"/>
      <c r="C45" s="132"/>
      <c r="D45" s="132"/>
      <c r="E45" s="132"/>
      <c r="F45" s="132"/>
      <c r="G45" s="132"/>
      <c r="H45" s="132"/>
      <c r="I45" s="132"/>
      <c r="J45" s="132"/>
      <c r="K45" s="132"/>
      <c r="L45" s="132"/>
      <c r="M45" s="132"/>
      <c r="N45" s="132"/>
      <c r="O45" s="132"/>
      <c r="P45" s="132"/>
      <c r="Q45" s="132"/>
      <c r="R45" s="132"/>
      <c r="S45" s="132"/>
      <c r="T45" s="132"/>
      <c r="U45" s="132"/>
      <c r="V45" s="132"/>
      <c r="W45" s="132"/>
      <c r="X45" s="132"/>
      <c r="Y45" s="132"/>
      <c r="Z45" s="132"/>
      <c r="AA45" s="132"/>
      <c r="AB45" s="132"/>
      <c r="AC45" s="132"/>
      <c r="AD45" s="132"/>
      <c r="AE45" s="132"/>
      <c r="AF45" s="132"/>
      <c r="AG45" s="132"/>
      <c r="AH45" s="132"/>
      <c r="AI45" s="132"/>
      <c r="AJ45" s="132"/>
      <c r="AK45" s="132"/>
      <c r="AL45" s="132"/>
      <c r="AM45" s="132"/>
      <c r="AN45" s="132"/>
      <c r="AO45" s="132"/>
      <c r="AP45" s="132"/>
      <c r="AQ45" s="132"/>
      <c r="AR45" s="132"/>
      <c r="AS45" s="132"/>
      <c r="AT45" s="132"/>
      <c r="AU45" s="132"/>
      <c r="AV45" s="132"/>
      <c r="AW45" s="132"/>
      <c r="AX45" s="132"/>
      <c r="AY45" s="132"/>
      <c r="AZ45" s="132"/>
      <c r="BA45" s="132"/>
      <c r="BB45" s="132"/>
      <c r="BC45" s="132"/>
      <c r="BD45" s="132"/>
      <c r="BE45" s="132"/>
      <c r="BF45" s="132"/>
      <c r="BG45" s="132"/>
      <c r="BH45" s="132"/>
      <c r="BI45" s="132"/>
      <c r="BJ45" s="132"/>
      <c r="BK45" s="132"/>
      <c r="BL45" s="132"/>
      <c r="BM45" s="132"/>
      <c r="BN45" s="132"/>
      <c r="BO45" s="132"/>
      <c r="BP45" s="132"/>
      <c r="BQ45" s="132"/>
      <c r="BR45" s="132"/>
      <c r="BS45" s="132"/>
      <c r="BT45" s="132"/>
      <c r="BU45" s="132"/>
      <c r="BV45" s="132"/>
      <c r="BW45" s="132"/>
      <c r="BX45" s="132"/>
      <c r="BY45" s="132"/>
      <c r="BZ45" s="132"/>
      <c r="CA45" s="132"/>
      <c r="CB45" s="132"/>
      <c r="CC45" s="132"/>
      <c r="CD45" s="132"/>
      <c r="CE45" s="132"/>
      <c r="CF45" s="132"/>
      <c r="CG45" s="132"/>
      <c r="CH45" s="132"/>
      <c r="CI45" s="132"/>
      <c r="CJ45" s="132"/>
      <c r="CK45" s="132"/>
      <c r="CL45" s="132"/>
      <c r="CM45" s="132"/>
      <c r="CN45" s="132"/>
      <c r="CO45" s="132"/>
      <c r="CP45" s="132"/>
      <c r="CQ45" s="132"/>
      <c r="CR45" s="132"/>
      <c r="CS45" s="132"/>
      <c r="CT45" s="132"/>
      <c r="CU45" s="132"/>
      <c r="CV45" s="132"/>
      <c r="CW45" s="132"/>
    </row>
    <row r="46" spans="1:101" s="18" customFormat="1" x14ac:dyDescent="0.25">
      <c r="A46" s="57" t="s">
        <v>35</v>
      </c>
      <c r="B46" s="18" t="s">
        <v>45</v>
      </c>
      <c r="C46" s="18" t="s">
        <v>36</v>
      </c>
    </row>
    <row r="47" spans="1:101" s="18" customFormat="1" x14ac:dyDescent="0.25">
      <c r="A47" s="59" t="s">
        <v>2834</v>
      </c>
      <c r="C47" s="18" t="s">
        <v>3063</v>
      </c>
    </row>
    <row r="48" spans="1:101" s="18" customFormat="1" x14ac:dyDescent="0.25">
      <c r="A48" s="59" t="s">
        <v>2835</v>
      </c>
      <c r="B48" s="2"/>
      <c r="C48" s="2" t="s">
        <v>3125</v>
      </c>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c r="BP48" s="2"/>
      <c r="BQ48" s="2"/>
      <c r="BR48" s="2"/>
      <c r="BS48" s="2"/>
      <c r="BT48" s="2"/>
      <c r="BU48" s="2"/>
      <c r="BV48" s="2"/>
      <c r="BW48" s="2"/>
      <c r="BX48" s="2"/>
      <c r="BY48" s="2"/>
      <c r="BZ48" s="2"/>
      <c r="CA48" s="2"/>
      <c r="CB48" s="2"/>
      <c r="CC48" s="2"/>
      <c r="CD48" s="2"/>
      <c r="CE48" s="2"/>
      <c r="CF48" s="2"/>
      <c r="CG48" s="2"/>
      <c r="CH48" s="2"/>
      <c r="CI48" s="2"/>
      <c r="CJ48" s="2"/>
      <c r="CK48" s="2"/>
      <c r="CL48" s="2"/>
      <c r="CM48" s="2"/>
      <c r="CN48" s="2"/>
      <c r="CO48" s="2"/>
      <c r="CP48" s="2"/>
      <c r="CQ48" s="2"/>
      <c r="CR48" s="2"/>
      <c r="CS48" s="2"/>
      <c r="CT48" s="2"/>
      <c r="CU48" s="2"/>
      <c r="CV48" s="2"/>
      <c r="CW48" s="2"/>
    </row>
    <row r="49" spans="1:101" s="18" customFormat="1" x14ac:dyDescent="0.25">
      <c r="A49" s="59" t="s">
        <v>2836</v>
      </c>
      <c r="B49" s="2"/>
      <c r="C49" s="2" t="s">
        <v>3133</v>
      </c>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c r="AO49" s="2"/>
      <c r="AP49" s="2"/>
      <c r="AQ49" s="2"/>
      <c r="AR49" s="2"/>
      <c r="AS49" s="2"/>
      <c r="AT49" s="2"/>
      <c r="AU49" s="2"/>
      <c r="AV49" s="2"/>
      <c r="AW49" s="2"/>
      <c r="AX49" s="2"/>
      <c r="AY49" s="2"/>
      <c r="AZ49" s="2"/>
      <c r="BA49" s="2"/>
      <c r="BB49" s="2"/>
      <c r="BC49" s="2"/>
      <c r="BD49" s="2"/>
      <c r="BE49" s="2"/>
      <c r="BF49" s="2"/>
      <c r="BG49" s="2"/>
      <c r="BH49" s="2"/>
      <c r="BI49" s="2"/>
      <c r="BJ49" s="2"/>
      <c r="BK49" s="2"/>
      <c r="BL49" s="2"/>
      <c r="BM49" s="2"/>
      <c r="BN49" s="2"/>
      <c r="BO49" s="2"/>
      <c r="BP49" s="2"/>
      <c r="BQ49" s="2"/>
      <c r="BR49" s="2"/>
      <c r="BS49" s="2"/>
      <c r="BT49" s="2"/>
      <c r="BU49" s="2"/>
      <c r="BV49" s="2"/>
      <c r="BW49" s="2"/>
      <c r="BX49" s="2"/>
      <c r="BY49" s="2"/>
      <c r="BZ49" s="2"/>
      <c r="CA49" s="2"/>
      <c r="CB49" s="2"/>
      <c r="CC49" s="2"/>
      <c r="CD49" s="2"/>
      <c r="CE49" s="2"/>
      <c r="CF49" s="2"/>
      <c r="CG49" s="2"/>
      <c r="CH49" s="2"/>
      <c r="CI49" s="2"/>
      <c r="CJ49" s="2"/>
      <c r="CK49" s="2"/>
      <c r="CL49" s="2"/>
      <c r="CM49" s="2"/>
      <c r="CN49" s="2"/>
      <c r="CO49" s="2"/>
      <c r="CP49" s="2"/>
      <c r="CQ49" s="2"/>
      <c r="CR49" s="2"/>
      <c r="CS49" s="2"/>
      <c r="CT49" s="2"/>
      <c r="CU49" s="2"/>
      <c r="CV49" s="2"/>
      <c r="CW49" s="2"/>
    </row>
    <row r="50" spans="1:101" s="18" customFormat="1" x14ac:dyDescent="0.25">
      <c r="A50" s="59" t="s">
        <v>2852</v>
      </c>
      <c r="B50" s="2"/>
      <c r="C50" s="2" t="s">
        <v>37</v>
      </c>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c r="BP50" s="2"/>
      <c r="BQ50" s="2"/>
      <c r="BR50" s="2"/>
      <c r="BS50" s="2"/>
      <c r="BT50" s="2"/>
      <c r="BU50" s="2"/>
      <c r="BV50" s="2"/>
      <c r="BW50" s="2"/>
      <c r="BX50" s="2"/>
      <c r="BY50" s="2"/>
      <c r="BZ50" s="2"/>
      <c r="CA50" s="2"/>
      <c r="CB50" s="2"/>
      <c r="CC50" s="2"/>
      <c r="CD50" s="2"/>
      <c r="CE50" s="2"/>
      <c r="CF50" s="2"/>
      <c r="CG50" s="2"/>
      <c r="CH50" s="2"/>
      <c r="CI50" s="2"/>
      <c r="CJ50" s="2"/>
      <c r="CK50" s="2"/>
      <c r="CL50" s="2"/>
      <c r="CM50" s="2"/>
      <c r="CN50" s="2"/>
      <c r="CO50" s="2"/>
      <c r="CP50" s="2"/>
      <c r="CQ50" s="2"/>
      <c r="CR50" s="2"/>
      <c r="CS50" s="2"/>
      <c r="CT50" s="2"/>
      <c r="CU50" s="2"/>
      <c r="CV50" s="2"/>
      <c r="CW50" s="2"/>
    </row>
    <row r="51" spans="1:101" s="18" customFormat="1" x14ac:dyDescent="0.25">
      <c r="A51" s="59" t="s">
        <v>2839</v>
      </c>
      <c r="C51" s="18" t="s">
        <v>38</v>
      </c>
    </row>
    <row r="52" spans="1:101" s="18" customFormat="1" x14ac:dyDescent="0.25">
      <c r="A52" s="59" t="s">
        <v>2838</v>
      </c>
      <c r="C52" s="18" t="s">
        <v>38</v>
      </c>
    </row>
    <row r="53" spans="1:101" s="18" customFormat="1" x14ac:dyDescent="0.25">
      <c r="A53" s="59" t="s">
        <v>2840</v>
      </c>
      <c r="C53" s="18" t="s">
        <v>1984</v>
      </c>
    </row>
    <row r="54" spans="1:101" s="18" customFormat="1" x14ac:dyDescent="0.25">
      <c r="A54" s="59" t="s">
        <v>2853</v>
      </c>
      <c r="C54" s="18" t="s">
        <v>270</v>
      </c>
    </row>
    <row r="60" spans="1:101" ht="15" customHeight="1" x14ac:dyDescent="0.25">
      <c r="A60" s="162" t="s">
        <v>95</v>
      </c>
      <c r="B60" s="162" t="s">
        <v>2698</v>
      </c>
    </row>
    <row r="61" spans="1:101" x14ac:dyDescent="0.25">
      <c r="A61" s="163"/>
      <c r="B61" s="163"/>
    </row>
  </sheetData>
  <mergeCells count="2">
    <mergeCell ref="B60:B61"/>
    <mergeCell ref="A60:A61"/>
  </mergeCells>
  <conditionalFormatting sqref="A15:XFD17">
    <cfRule type="expression" dxfId="99" priority="10">
      <formula>A$13="Input Data"</formula>
    </cfRule>
  </conditionalFormatting>
  <conditionalFormatting sqref="A31:A32 G29:XFD34 A33:F34 A29:F30 A46:XFD54 A20:XFD24 A19 G19:XFD19">
    <cfRule type="expression" dxfId="98" priority="9">
      <formula>A$13="LookUp"</formula>
    </cfRule>
  </conditionalFormatting>
  <conditionalFormatting sqref="A22:XFD22">
    <cfRule type="expression" dxfId="97" priority="6">
      <formula>OR(A$21="E-KTP",A$21="AKTA",A$21="NPWP")</formula>
    </cfRule>
  </conditionalFormatting>
  <conditionalFormatting sqref="A36:XFD37">
    <cfRule type="expression" dxfId="96" priority="5">
      <formula>AND(A$35&lt;&gt;"Foreigner",A$35&lt;&gt;"Nationality",A$35&lt;&gt;"")</formula>
    </cfRule>
  </conditionalFormatting>
  <conditionalFormatting sqref="A47:XFD54">
    <cfRule type="expression" dxfId="95" priority="4">
      <formula>A$46="Yes"</formula>
    </cfRule>
  </conditionalFormatting>
  <conditionalFormatting sqref="B32:F32 C31:F31">
    <cfRule type="expression" dxfId="94" priority="3">
      <formula>B$13="LookUp"</formula>
    </cfRule>
  </conditionalFormatting>
  <conditionalFormatting sqref="B19:F19">
    <cfRule type="expression" dxfId="93" priority="2">
      <formula>B$13="LookUp"</formula>
    </cfRule>
  </conditionalFormatting>
  <conditionalFormatting sqref="B31">
    <cfRule type="expression" dxfId="92" priority="1">
      <formula>B$13="LookUp"</formula>
    </cfRule>
  </conditionalFormatting>
  <dataValidations count="37">
    <dataValidation type="list" showInputMessage="1" showErrorMessage="1" sqref="G46:CW46">
      <formula1>"Yes, No"</formula1>
    </dataValidation>
    <dataValidation type="list" allowBlank="1" showInputMessage="1" showErrorMessage="1" sqref="G54:CW54 L44:CW44 L42:CW42 L35:CW35 G37:CW37 G39:CW39 L27:CW27">
      <formula1>#REF!</formula1>
    </dataValidation>
    <dataValidation type="list" showInputMessage="1" showErrorMessage="1" sqref="G23:CW23 G21:CW21 G29:CW29 L25:CW25 L18:CW18">
      <formula1>#REF!</formula1>
    </dataValidation>
    <dataValidation type="custom" errorStyle="information" allowBlank="1" showInputMessage="1" showErrorMessage="1" sqref="B15:F15">
      <formula1>B13="LookUp"</formula1>
    </dataValidation>
    <dataValidation type="custom" errorStyle="information" allowBlank="1" showInputMessage="1" showErrorMessage="1" sqref="B16:F16">
      <formula1>B13="LookUp"</formula1>
    </dataValidation>
    <dataValidation type="custom" errorStyle="information" allowBlank="1" showInputMessage="1" showErrorMessage="1" sqref="B17:F17">
      <formula1>B13="LookUp"</formula1>
    </dataValidation>
    <dataValidation type="custom" errorStyle="information" allowBlank="1" showInputMessage="1" showErrorMessage="1" sqref="B19:F19">
      <formula1>B13="Input Data"</formula1>
    </dataValidation>
    <dataValidation type="custom" errorStyle="information" allowBlank="1" showInputMessage="1" showErrorMessage="1" sqref="B20:F20">
      <formula1>B13="Input Data"</formula1>
    </dataValidation>
    <dataValidation type="custom" errorStyle="information" allowBlank="1" showInputMessage="1" showErrorMessage="1" sqref="B24:F24">
      <formula1>B13="Input Data"</formula1>
    </dataValidation>
    <dataValidation type="custom" errorStyle="information" allowBlank="1" showInputMessage="1" showErrorMessage="1" sqref="B30:F30">
      <formula1>B13="Input Data"</formula1>
    </dataValidation>
    <dataValidation type="custom" errorStyle="information" allowBlank="1" showInputMessage="1" showErrorMessage="1" sqref="B33:F33">
      <formula1>B13="Input Data"</formula1>
    </dataValidation>
    <dataValidation type="custom" errorStyle="information" allowBlank="1" showInputMessage="1" showErrorMessage="1" sqref="B34:F34">
      <formula1>B13="Input Data"</formula1>
    </dataValidation>
    <dataValidation type="custom" errorStyle="information" allowBlank="1" showInputMessage="1" showErrorMessage="1" sqref="B47:F47">
      <formula1>B13="Input Data"</formula1>
    </dataValidation>
    <dataValidation type="custom" errorStyle="information" allowBlank="1" showInputMessage="1" showErrorMessage="1" sqref="B48:F48">
      <formula1>B13="Input Data"</formula1>
    </dataValidation>
    <dataValidation type="custom" errorStyle="information" allowBlank="1" showInputMessage="1" showErrorMessage="1" sqref="B49:F49">
      <formula1>B13="Input Data"</formula1>
    </dataValidation>
    <dataValidation type="custom" errorStyle="information" allowBlank="1" showInputMessage="1" showErrorMessage="1" sqref="B50:F50">
      <formula1>B13="Input Data"</formula1>
    </dataValidation>
    <dataValidation type="custom" errorStyle="information" allowBlank="1" showInputMessage="1" showErrorMessage="1" sqref="B51:F51">
      <formula1>B13="Input Data"</formula1>
    </dataValidation>
    <dataValidation type="custom" errorStyle="information" allowBlank="1" showInputMessage="1" showErrorMessage="1" sqref="B52:F52">
      <formula1>B13="Input Data"</formula1>
    </dataValidation>
    <dataValidation type="custom" errorStyle="information" allowBlank="1" showInputMessage="1" showErrorMessage="1" sqref="B53:F53">
      <formula1>B13="Input Data"</formula1>
    </dataValidation>
    <dataValidation type="list" errorStyle="information" allowBlank="1" showInputMessage="1" showErrorMessage="1" sqref="B44:K44">
      <formula1>ListAuthorityAML</formula1>
    </dataValidation>
    <dataValidation type="list" errorStyle="information" allowBlank="1" showInputMessage="1" showErrorMessage="1" sqref="B39:F39">
      <formula1>ListJobPosition</formula1>
    </dataValidation>
    <dataValidation type="list" errorStyle="information" allowBlank="1" showInputMessage="1" showErrorMessage="1" sqref="B42:K42">
      <formula1>ListDepartmentAML</formula1>
    </dataValidation>
    <dataValidation type="list" errorStyle="information" showInputMessage="1" showErrorMessage="1" sqref="B18:K18">
      <formula1>ListCustomerRelationship</formula1>
    </dataValidation>
    <dataValidation type="list" errorStyle="information" allowBlank="1" showInputMessage="1" showErrorMessage="1" sqref="B13:F13">
      <formula1>"Input Data, LookUp"</formula1>
    </dataValidation>
    <dataValidation type="custom" errorStyle="information" allowBlank="1" showInputMessage="1" showErrorMessage="1" sqref="B22:F22">
      <formula1>AND(B13="Input Data", B21&lt;&gt;"E-KTP", B21&lt;&gt;"AKTA", B21&lt;&gt;"NPWP")</formula1>
    </dataValidation>
    <dataValidation type="list" errorStyle="information" showInputMessage="1" showErrorMessage="1" sqref="B25:K25">
      <formula1>ListCustomerModelPersonal</formula1>
    </dataValidation>
    <dataValidation errorStyle="information" allowBlank="1" showInputMessage="1" showErrorMessage="1" sqref="B26:K26 B28:F28 B43:K43 B41:K41 B36:F36 B38:K38"/>
    <dataValidation type="custom" errorStyle="information" allowBlank="1" showInputMessage="1" showErrorMessage="1" sqref="B31:F31">
      <formula1>AND(B13="Input Data",IF(B21="E-KTP",LEN(B31)=16,LEN(B31)&gt;0),IF(B21="NPWP",LEN(B31)=15,LEN(B31)&gt;0))</formula1>
    </dataValidation>
    <dataValidation type="custom" errorStyle="information" allowBlank="1" showInputMessage="1" showErrorMessage="1" sqref="B32:F32">
      <formula1>AND(B13="Input Data",LEN(B32)=15)</formula1>
    </dataValidation>
    <dataValidation type="list" errorStyle="information" showInputMessage="1" showErrorMessage="1" sqref="B21:F21">
      <formula1>ListIdType</formula1>
    </dataValidation>
    <dataValidation type="list" errorStyle="information" showInputMessage="1" showErrorMessage="1" sqref="B23:F23">
      <formula1>ListMaritalStatus</formula1>
    </dataValidation>
    <dataValidation type="list" errorStyle="information" allowBlank="1" showInputMessage="1" showErrorMessage="1" sqref="B27:K27">
      <formula1>IF(B$25 = "Employee", ListJobProfessionEMP,IF(B$25 = "Professional", ListJobProfessionPROF,IF(B$25 = "Non Professional", ListJobProfessionNONPROF,IF(B$25 = "Small Medium Enterprise", ListJobProfessionSME,ListJobProfession))))</formula1>
    </dataValidation>
    <dataValidation type="list" errorStyle="information" allowBlank="1" showInputMessage="1" showErrorMessage="1" sqref="B29:F29">
      <formula1>ListGender</formula1>
    </dataValidation>
    <dataValidation type="list" errorStyle="information" allowBlank="1" showInputMessage="1" showErrorMessage="1" sqref="B35:K35">
      <formula1>ListNationality</formula1>
    </dataValidation>
    <dataValidation type="list" errorStyle="information" allowBlank="1" showInputMessage="1" showErrorMessage="1" sqref="B37:F37">
      <formula1>ListCountry</formula1>
    </dataValidation>
    <dataValidation type="list" errorStyle="information" allowBlank="1" showInputMessage="1" showErrorMessage="1" sqref="B54:F54">
      <formula1>ListOwnership</formula1>
    </dataValidation>
    <dataValidation type="list" allowBlank="1" showInputMessage="1" showErrorMessage="1" sqref="B10:C10">
      <formula1>"Yes, No, Edit"</formula1>
    </dataValidation>
  </dataValidations>
  <hyperlinks>
    <hyperlink ref="A1" r:id="rId1" display="doge@gmail.com"/>
    <hyperlink ref="C34" r:id="rId2"/>
    <hyperlink ref="B34" r:id="rId3"/>
  </hyperlinks>
  <pageMargins left="0.7" right="0.7" top="0.75" bottom="0.75" header="0.3" footer="0.3"/>
  <pageSetup paperSize="9" orientation="portrait" r:id="rId4"/>
  <legacyDrawing r:id="rId5"/>
  <extLst>
    <ext xmlns:x14="http://schemas.microsoft.com/office/spreadsheetml/2009/9/main" uri="{CCE6A557-97BC-4b89-ADB6-D9C93CAAB3DF}">
      <x14:dataValidations xmlns:xm="http://schemas.microsoft.com/office/excel/2006/main" count="1">
        <x14:dataValidation type="list" errorStyle="information" showInputMessage="1" showErrorMessage="1">
          <x14:formula1>
            <xm:f>Master!$CL$5:$CL$6</xm:f>
          </x14:formula1>
          <xm:sqref>B46:F46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Z14"/>
  <sheetViews>
    <sheetView workbookViewId="0">
      <selection activeCell="I20" sqref="I20"/>
    </sheetView>
  </sheetViews>
  <sheetFormatPr defaultRowHeight="15" x14ac:dyDescent="0.25"/>
  <cols>
    <col min="1" max="1" width="17.140625" customWidth="1" collapsed="1"/>
    <col min="2" max="2" width="31" customWidth="1" collapsed="1"/>
  </cols>
  <sheetData>
    <row r="1" spans="1:26" s="18" customFormat="1" x14ac:dyDescent="0.25">
      <c r="A1" s="85" t="s">
        <v>4</v>
      </c>
      <c r="B1" t="s">
        <v>3157</v>
      </c>
      <c r="C1" t="s">
        <v>7</v>
      </c>
      <c r="D1" s="18" t="s">
        <v>7</v>
      </c>
      <c r="E1" s="18" t="s">
        <v>7</v>
      </c>
      <c r="F1" s="18" t="s">
        <v>7</v>
      </c>
      <c r="G1" s="18" t="s">
        <v>7</v>
      </c>
    </row>
    <row r="2" spans="1:26" s="18" customFormat="1" x14ac:dyDescent="0.25">
      <c r="A2" s="18" t="s">
        <v>2760</v>
      </c>
      <c r="B2" s="18" t="s">
        <v>2596</v>
      </c>
      <c r="C2" s="18" t="s">
        <v>2596</v>
      </c>
      <c r="D2" s="18" t="s">
        <v>2596</v>
      </c>
      <c r="E2" s="18" t="s">
        <v>2596</v>
      </c>
      <c r="F2" s="18" t="s">
        <v>2596</v>
      </c>
      <c r="G2" s="18" t="s">
        <v>2596</v>
      </c>
      <c r="H2" s="18">
        <f>'1.TabCustomerMainData'!H$13</f>
        <v>0</v>
      </c>
      <c r="I2" s="18">
        <f>'1.TabCustomerMainData'!I$13</f>
        <v>0</v>
      </c>
      <c r="J2" s="18">
        <f>'1.TabCustomerMainData'!J$13</f>
        <v>0</v>
      </c>
      <c r="K2" s="18">
        <f>'1.TabCustomerMainData'!K$13</f>
        <v>0</v>
      </c>
      <c r="L2" s="18">
        <f>'1.TabCustomerMainData'!L$13</f>
        <v>0</v>
      </c>
      <c r="M2" s="18">
        <f>'1.TabCustomerMainData'!M$13</f>
        <v>0</v>
      </c>
      <c r="N2" s="18">
        <f>'1.TabCustomerMainData'!N$13</f>
        <v>0</v>
      </c>
      <c r="O2" s="18">
        <f>'1.TabCustomerMainData'!O$13</f>
        <v>0</v>
      </c>
      <c r="P2" s="18">
        <f>'1.TabCustomerMainData'!P$13</f>
        <v>0</v>
      </c>
      <c r="Q2" s="18">
        <f>'1.TabCustomerMainData'!Q$13</f>
        <v>0</v>
      </c>
      <c r="R2" s="18">
        <f>'1.TabCustomerMainData'!R$13</f>
        <v>0</v>
      </c>
      <c r="S2" s="18">
        <f>'1.TabCustomerMainData'!S$13</f>
        <v>0</v>
      </c>
      <c r="T2" s="18">
        <f>'1.TabCustomerMainData'!T$13</f>
        <v>0</v>
      </c>
      <c r="U2" s="18">
        <f>'1.TabCustomerMainData'!U$13</f>
        <v>0</v>
      </c>
      <c r="V2" s="18">
        <f>'1.TabCustomerMainData'!V$13</f>
        <v>0</v>
      </c>
      <c r="W2" s="18">
        <f>'1.TabCustomerMainData'!W$13</f>
        <v>0</v>
      </c>
      <c r="X2" s="18">
        <f>'1.TabCustomerMainData'!X$13</f>
        <v>0</v>
      </c>
      <c r="Y2" s="18">
        <f>'1.TabCustomerMainData'!Y$13</f>
        <v>0</v>
      </c>
      <c r="Z2" s="18">
        <f>'1.TabCustomerMainData'!Z$13</f>
        <v>0</v>
      </c>
    </row>
    <row r="3" spans="1:26" s="18" customFormat="1" x14ac:dyDescent="0.25">
      <c r="A3" s="18" t="s">
        <v>2761</v>
      </c>
    </row>
    <row r="4" spans="1:26" s="18" customFormat="1" x14ac:dyDescent="0.25"/>
    <row r="5" spans="1:26" s="18" customFormat="1" x14ac:dyDescent="0.25"/>
    <row r="6" spans="1:26" s="18" customFormat="1" x14ac:dyDescent="0.25"/>
    <row r="7" spans="1:26" s="18" customFormat="1" x14ac:dyDescent="0.25"/>
    <row r="8" spans="1:26" s="18" customFormat="1" x14ac:dyDescent="0.25"/>
    <row r="9" spans="1:26" s="18" customFormat="1" x14ac:dyDescent="0.25"/>
    <row r="10" spans="1:26" s="18" customFormat="1" x14ac:dyDescent="0.25"/>
    <row r="11" spans="1:26" s="101" customFormat="1" x14ac:dyDescent="0.25"/>
    <row r="12" spans="1:26" s="18" customFormat="1" x14ac:dyDescent="0.25">
      <c r="A12" s="75" t="s">
        <v>6</v>
      </c>
      <c r="B12" s="18" t="str">
        <f>'1.TabCustomerMainData'!$B$13</f>
        <v>0002APP20231005256</v>
      </c>
      <c r="C12" s="18" t="str">
        <f>'1.TabCustomerMainData'!$C$13</f>
        <v>0002APP20211205779</v>
      </c>
    </row>
    <row r="14" spans="1:26" ht="60" customHeight="1" x14ac:dyDescent="0.25">
      <c r="A14" s="11" t="s">
        <v>95</v>
      </c>
      <c r="B14" s="164" t="s">
        <v>2699</v>
      </c>
      <c r="C14" s="164"/>
    </row>
  </sheetData>
  <mergeCells count="1">
    <mergeCell ref="B14:C1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dimension ref="A1:G46"/>
  <sheetViews>
    <sheetView topLeftCell="A7" workbookViewId="0">
      <pane xSplit="1" topLeftCell="B1" activePane="topRight" state="frozen"/>
      <selection activeCell="G20" sqref="G20"/>
      <selection pane="topRight" activeCell="C13" sqref="C13"/>
    </sheetView>
  </sheetViews>
  <sheetFormatPr defaultRowHeight="15" x14ac:dyDescent="0.25"/>
  <cols>
    <col min="1" max="1" width="28.7109375" bestFit="1" customWidth="1" collapsed="1"/>
    <col min="2" max="5" width="20.7109375" bestFit="1" customWidth="1" collapsed="1"/>
    <col min="6" max="6" width="19.85546875" bestFit="1" customWidth="1" collapsed="1"/>
  </cols>
  <sheetData>
    <row r="1" spans="1:7" s="18" customFormat="1" x14ac:dyDescent="0.25">
      <c r="A1" s="18" t="s">
        <v>4</v>
      </c>
      <c r="B1" t="s">
        <v>3157</v>
      </c>
      <c r="C1" t="s">
        <v>7</v>
      </c>
      <c r="D1" s="18" t="s">
        <v>7</v>
      </c>
      <c r="E1" s="18" t="s">
        <v>7</v>
      </c>
      <c r="F1" s="18" t="s">
        <v>7</v>
      </c>
      <c r="G1" s="18" t="s">
        <v>7</v>
      </c>
    </row>
    <row r="2" spans="1:7" s="18" customFormat="1" x14ac:dyDescent="0.25">
      <c r="A2" s="18" t="s">
        <v>2760</v>
      </c>
      <c r="B2" s="18" t="s">
        <v>2596</v>
      </c>
      <c r="C2" s="18" t="s">
        <v>2596</v>
      </c>
      <c r="D2" s="18" t="s">
        <v>2596</v>
      </c>
      <c r="E2" s="18" t="s">
        <v>2596</v>
      </c>
      <c r="F2" s="18" t="s">
        <v>2596</v>
      </c>
      <c r="G2" s="18" t="s">
        <v>2596</v>
      </c>
    </row>
    <row r="3" spans="1:7" s="18" customFormat="1" x14ac:dyDescent="0.25">
      <c r="A3" s="18" t="s">
        <v>2761</v>
      </c>
    </row>
    <row r="4" spans="1:7" s="18" customFormat="1" ht="16.5" x14ac:dyDescent="0.3">
      <c r="A4" s="33" t="s">
        <v>2843</v>
      </c>
      <c r="B4" s="106">
        <f>IF(B13="Input Data",COUNTIFS($A18:$A21,"*$*",B18:B21,"")+COUNTIFS($A23:$A28,"*$*",B23:B28,"")+COUNTIFS($A30:$A31,"*$*",B30:B31,"")+COUNTIFS($A33:$A34,"*$*",B33:B34,"")+IF(B38 = "No",COUNTIFS($A39:$A46,"*$*",B39:B46,""),0),IF(B13="LookUp",COUNTIFS($A15:$A18,"*$*",B15:B18,"")+COUNTIFS($A25,"*$*",B25,"")+COUNTIFS($A33:$A34,"*$*",$A33:$A34,"")))</f>
        <v>0</v>
      </c>
      <c r="C4" s="106">
        <f t="shared" ref="C4:F4" si="0">IF(C13="Input Data",COUNTIFS($A18:$A21,"*$*",C18:C21,"")+COUNTIFS($A23:$A28,"*$*",C23:C28,"")+COUNTIFS($A30:$A31,"*$*",C30:C31,"")+COUNTIFS($A33:$A34,"*$*",C33:C34,"")+IF(C38 = "No",COUNTIFS($A39:$A46,"*$*",C39:C46,""),0),IF(C13="LookUp",COUNTIFS($A15:$A18,"*$*",C15:C18,"")+COUNTIFS($A25,"*$*",C25,"")+COUNTIFS($A33:$A34,"*$*",$A33:$A34,"")))</f>
        <v>0</v>
      </c>
      <c r="D4" s="106">
        <f t="shared" si="0"/>
        <v>0</v>
      </c>
      <c r="E4" s="106">
        <f t="shared" si="0"/>
        <v>0</v>
      </c>
      <c r="F4" s="106">
        <f t="shared" si="0"/>
        <v>0</v>
      </c>
    </row>
    <row r="5" spans="1:7" s="18" customFormat="1" x14ac:dyDescent="0.25"/>
    <row r="6" spans="1:7" s="18" customFormat="1" x14ac:dyDescent="0.25"/>
    <row r="7" spans="1:7" s="18" customFormat="1" x14ac:dyDescent="0.25"/>
    <row r="8" spans="1:7" s="18" customFormat="1" x14ac:dyDescent="0.25"/>
    <row r="9" spans="1:7" s="18" customFormat="1" x14ac:dyDescent="0.25">
      <c r="A9" s="33" t="s">
        <v>2993</v>
      </c>
    </row>
    <row r="10" spans="1:7" s="18" customFormat="1" x14ac:dyDescent="0.25">
      <c r="A10" s="33" t="s">
        <v>2982</v>
      </c>
      <c r="B10" s="33" t="str">
        <f>'1.TabCustomerMainData'!$B$10</f>
        <v>No</v>
      </c>
      <c r="C10" s="33" t="str">
        <f>'1.TabCustomerMainData'!$B$10</f>
        <v>No</v>
      </c>
    </row>
    <row r="11" spans="1:7" s="103" customFormat="1" x14ac:dyDescent="0.25">
      <c r="B11" s="102"/>
      <c r="C11" s="102"/>
      <c r="D11" s="102"/>
    </row>
    <row r="12" spans="1:7" s="18" customFormat="1" x14ac:dyDescent="0.25">
      <c r="A12" s="75" t="s">
        <v>6</v>
      </c>
      <c r="B12" s="52" t="str">
        <f>'1.TabCustomerMainData'!$B$13</f>
        <v>0002APP20231005256</v>
      </c>
      <c r="C12" s="52"/>
      <c r="D12" s="52"/>
    </row>
    <row r="13" spans="1:7" s="18" customFormat="1" x14ac:dyDescent="0.25">
      <c r="A13" s="57" t="s">
        <v>1982</v>
      </c>
      <c r="B13" s="18" t="s">
        <v>1983</v>
      </c>
      <c r="C13" s="18" t="s">
        <v>2998</v>
      </c>
      <c r="D13" s="18" t="s">
        <v>2998</v>
      </c>
      <c r="E13" s="18" t="s">
        <v>1983</v>
      </c>
      <c r="F13" s="18" t="s">
        <v>1983</v>
      </c>
    </row>
    <row r="14" spans="1:7" s="165" customFormat="1" x14ac:dyDescent="0.25">
      <c r="A14" s="165" t="s">
        <v>2564</v>
      </c>
    </row>
    <row r="15" spans="1:7" s="54" customFormat="1" x14ac:dyDescent="0.25">
      <c r="A15" s="59" t="s">
        <v>2820</v>
      </c>
      <c r="B15" s="2"/>
      <c r="C15" s="2" t="s">
        <v>3139</v>
      </c>
      <c r="D15" s="2" t="s">
        <v>3012</v>
      </c>
      <c r="E15" s="18"/>
      <c r="F15" s="18"/>
    </row>
    <row r="16" spans="1:7" s="54" customFormat="1" x14ac:dyDescent="0.25">
      <c r="A16" s="59" t="s">
        <v>2821</v>
      </c>
      <c r="B16" s="18"/>
      <c r="C16" s="18" t="s">
        <v>3137</v>
      </c>
      <c r="D16" s="18" t="s">
        <v>5</v>
      </c>
      <c r="E16" s="18"/>
      <c r="F16" s="18"/>
    </row>
    <row r="17" spans="1:6" s="54" customFormat="1" x14ac:dyDescent="0.25">
      <c r="A17" s="59" t="s">
        <v>2822</v>
      </c>
      <c r="B17" s="2"/>
      <c r="C17" s="2" t="s">
        <v>3138</v>
      </c>
      <c r="D17" s="2" t="s">
        <v>3013</v>
      </c>
      <c r="E17" s="18"/>
      <c r="F17" s="18"/>
    </row>
    <row r="18" spans="1:6" s="18" customFormat="1" x14ac:dyDescent="0.25">
      <c r="A18" s="58" t="s">
        <v>2854</v>
      </c>
      <c r="B18" t="s">
        <v>183</v>
      </c>
      <c r="C18" t="s">
        <v>8</v>
      </c>
      <c r="D18" t="s">
        <v>9</v>
      </c>
      <c r="E18" s="18" t="s">
        <v>8</v>
      </c>
      <c r="F18" s="18" t="s">
        <v>8</v>
      </c>
    </row>
    <row r="19" spans="1:6" s="18" customFormat="1" x14ac:dyDescent="0.25">
      <c r="A19" s="59" t="s">
        <v>2855</v>
      </c>
      <c r="B19" s="139" t="s">
        <v>3176</v>
      </c>
      <c r="C19" t="s">
        <v>5</v>
      </c>
      <c r="D19" t="s">
        <v>3120</v>
      </c>
      <c r="E19" s="18" t="s">
        <v>2729</v>
      </c>
      <c r="F19" s="18" t="s">
        <v>2729</v>
      </c>
    </row>
    <row r="20" spans="1:6" s="18" customFormat="1" x14ac:dyDescent="0.25">
      <c r="A20" s="59" t="s">
        <v>2824</v>
      </c>
      <c r="B20" s="18" t="s">
        <v>13</v>
      </c>
      <c r="C20" s="18" t="s">
        <v>13</v>
      </c>
      <c r="E20" s="18" t="s">
        <v>13</v>
      </c>
      <c r="F20" s="18" t="s">
        <v>13</v>
      </c>
    </row>
    <row r="21" spans="1:6" s="18" customFormat="1" x14ac:dyDescent="0.25">
      <c r="A21" s="59" t="s">
        <v>2825</v>
      </c>
      <c r="B21" t="s">
        <v>14</v>
      </c>
      <c r="C21" t="s">
        <v>14</v>
      </c>
      <c r="D21" t="s">
        <v>15</v>
      </c>
      <c r="E21" s="18" t="s">
        <v>15</v>
      </c>
      <c r="F21" s="18" t="s">
        <v>15</v>
      </c>
    </row>
    <row r="22" spans="1:6" s="18" customFormat="1" x14ac:dyDescent="0.25">
      <c r="A22" s="18" t="s">
        <v>2016</v>
      </c>
      <c r="B22" s="71"/>
      <c r="C22" s="71"/>
      <c r="D22" s="71"/>
      <c r="E22" s="71">
        <v>45909</v>
      </c>
      <c r="F22" s="71">
        <v>45910</v>
      </c>
    </row>
    <row r="23" spans="1:6" s="18" customFormat="1" x14ac:dyDescent="0.25">
      <c r="A23" s="59" t="s">
        <v>2826</v>
      </c>
      <c r="B23" s="18" t="s">
        <v>16</v>
      </c>
      <c r="C23" s="18" t="s">
        <v>16</v>
      </c>
      <c r="E23" s="18" t="s">
        <v>16</v>
      </c>
      <c r="F23" s="18" t="s">
        <v>16</v>
      </c>
    </row>
    <row r="24" spans="1:6" s="18" customFormat="1" x14ac:dyDescent="0.25">
      <c r="A24" s="59" t="s">
        <v>2827</v>
      </c>
      <c r="B24" s="2" t="s">
        <v>3065</v>
      </c>
      <c r="C24" s="2" t="s">
        <v>3066</v>
      </c>
      <c r="D24" s="2"/>
      <c r="E24" s="2" t="s">
        <v>2728</v>
      </c>
      <c r="F24" s="2" t="s">
        <v>2728</v>
      </c>
    </row>
    <row r="25" spans="1:6" s="18" customFormat="1" x14ac:dyDescent="0.25">
      <c r="A25" s="58" t="s">
        <v>2828</v>
      </c>
      <c r="B25" s="18" t="s">
        <v>253</v>
      </c>
      <c r="C25" s="18" t="s">
        <v>17</v>
      </c>
      <c r="D25" s="18" t="s">
        <v>17</v>
      </c>
      <c r="E25" s="18" t="s">
        <v>17</v>
      </c>
      <c r="F25" s="18" t="s">
        <v>17</v>
      </c>
    </row>
    <row r="26" spans="1:6" s="18" customFormat="1" x14ac:dyDescent="0.25">
      <c r="A26" s="59" t="s">
        <v>2829</v>
      </c>
      <c r="B26" s="18" t="s">
        <v>20</v>
      </c>
      <c r="C26" s="18" t="s">
        <v>20</v>
      </c>
      <c r="E26" s="18" t="s">
        <v>20</v>
      </c>
      <c r="F26" s="18" t="s">
        <v>20</v>
      </c>
    </row>
    <row r="27" spans="1:6" s="18" customFormat="1" x14ac:dyDescent="0.25">
      <c r="A27" s="59" t="s">
        <v>2847</v>
      </c>
      <c r="B27" s="136" t="s">
        <v>3134</v>
      </c>
      <c r="C27" t="s">
        <v>3113</v>
      </c>
      <c r="D27" t="s">
        <v>3112</v>
      </c>
      <c r="E27" s="72" t="s">
        <v>2762</v>
      </c>
      <c r="F27" s="72" t="s">
        <v>2763</v>
      </c>
    </row>
    <row r="28" spans="1:6" s="18" customFormat="1" x14ac:dyDescent="0.25">
      <c r="A28" s="59" t="s">
        <v>2831</v>
      </c>
      <c r="B28" s="2" t="s">
        <v>3177</v>
      </c>
      <c r="C28" s="2" t="s">
        <v>3118</v>
      </c>
      <c r="D28" s="2"/>
      <c r="E28" s="2" t="s">
        <v>2730</v>
      </c>
      <c r="F28" s="2" t="s">
        <v>2730</v>
      </c>
    </row>
    <row r="29" spans="1:6" s="18" customFormat="1" x14ac:dyDescent="0.25">
      <c r="A29" s="18" t="s">
        <v>21</v>
      </c>
      <c r="B29"/>
      <c r="C29" t="s">
        <v>3013</v>
      </c>
      <c r="D29" t="s">
        <v>2730</v>
      </c>
      <c r="E29" s="2"/>
      <c r="F29" s="2"/>
    </row>
    <row r="30" spans="1:6" s="18" customFormat="1" x14ac:dyDescent="0.25">
      <c r="A30" s="59" t="s">
        <v>2832</v>
      </c>
      <c r="B30" t="s">
        <v>3178</v>
      </c>
      <c r="C30" t="s">
        <v>3114</v>
      </c>
      <c r="D30" t="s">
        <v>3111</v>
      </c>
      <c r="E30" s="18" t="s">
        <v>2731</v>
      </c>
      <c r="F30" s="18" t="s">
        <v>2731</v>
      </c>
    </row>
    <row r="31" spans="1:6" s="18" customFormat="1" x14ac:dyDescent="0.25">
      <c r="A31" s="59" t="s">
        <v>2833</v>
      </c>
      <c r="B31" s="3" t="s">
        <v>3179</v>
      </c>
      <c r="C31" s="3" t="s">
        <v>3045</v>
      </c>
      <c r="D31" s="3"/>
      <c r="E31" s="3" t="s">
        <v>2732</v>
      </c>
      <c r="F31" s="3" t="s">
        <v>2732</v>
      </c>
    </row>
    <row r="32" spans="1:6" s="165" customFormat="1" x14ac:dyDescent="0.25">
      <c r="A32" s="165" t="s">
        <v>2560</v>
      </c>
    </row>
    <row r="33" spans="1:6" s="18" customFormat="1" x14ac:dyDescent="0.25">
      <c r="A33" s="61" t="s">
        <v>2850</v>
      </c>
      <c r="B33" s="18" t="str">
        <f>VLOOKUP(B34,Master!$M:$N,2,FALSE)</f>
        <v>00651</v>
      </c>
      <c r="C33" s="18" t="str">
        <f>VLOOKUP(C34,Master!$M:$N,2,FALSE)</f>
        <v>00653</v>
      </c>
      <c r="E33" s="18" t="str">
        <f>VLOOKUP(E34,Master!$M:$N,2,FALSE)</f>
        <v>00651</v>
      </c>
      <c r="F33" s="18" t="str">
        <f>VLOOKUP(F34,Master!$M:$N,2,FALSE)</f>
        <v>00651</v>
      </c>
    </row>
    <row r="34" spans="1:6" s="18" customFormat="1" x14ac:dyDescent="0.25">
      <c r="A34" s="58" t="s">
        <v>2842</v>
      </c>
      <c r="B34" s="18" t="s">
        <v>32</v>
      </c>
      <c r="C34" s="18" t="s">
        <v>250</v>
      </c>
      <c r="E34" s="18" t="s">
        <v>32</v>
      </c>
      <c r="F34" s="18" t="s">
        <v>32</v>
      </c>
    </row>
    <row r="35" spans="1:6" s="18" customFormat="1" x14ac:dyDescent="0.25">
      <c r="A35" s="61" t="s">
        <v>33</v>
      </c>
      <c r="B35" s="18" t="str">
        <f>VLOOKUP(B36,Master!$Q:$R,2,FALSE)</f>
        <v>00838</v>
      </c>
      <c r="C35" s="18" t="str">
        <f>VLOOKUP(C36,Master!$Q:$R,2,FALSE)</f>
        <v>00836</v>
      </c>
      <c r="E35" s="18" t="str">
        <f>VLOOKUP(E36,Master!$Q:$R,2,FALSE)</f>
        <v>00838</v>
      </c>
      <c r="F35" s="18" t="str">
        <f>VLOOKUP(F36,Master!$Q:$R,2,FALSE)</f>
        <v>00838</v>
      </c>
    </row>
    <row r="36" spans="1:6" s="18" customFormat="1" x14ac:dyDescent="0.25">
      <c r="A36" s="18" t="s">
        <v>44</v>
      </c>
      <c r="B36" s="18" t="s">
        <v>32</v>
      </c>
      <c r="C36" s="18" t="s">
        <v>229</v>
      </c>
      <c r="E36" s="18" t="s">
        <v>32</v>
      </c>
      <c r="F36" s="18" t="s">
        <v>32</v>
      </c>
    </row>
    <row r="37" spans="1:6" s="165" customFormat="1" x14ac:dyDescent="0.25"/>
    <row r="38" spans="1:6" s="18" customFormat="1" x14ac:dyDescent="0.25">
      <c r="A38" s="57" t="s">
        <v>35</v>
      </c>
      <c r="B38" s="18" t="s">
        <v>36</v>
      </c>
      <c r="C38" s="18" t="s">
        <v>45</v>
      </c>
      <c r="E38" s="18" t="s">
        <v>36</v>
      </c>
      <c r="F38" s="18" t="s">
        <v>36</v>
      </c>
    </row>
    <row r="39" spans="1:6" s="18" customFormat="1" x14ac:dyDescent="0.25">
      <c r="A39" s="59" t="s">
        <v>2834</v>
      </c>
      <c r="B39" s="18" t="s">
        <v>3135</v>
      </c>
      <c r="E39" s="18" t="s">
        <v>2615</v>
      </c>
      <c r="F39" s="18" t="s">
        <v>2615</v>
      </c>
    </row>
    <row r="40" spans="1:6" s="18" customFormat="1" x14ac:dyDescent="0.25">
      <c r="A40" s="59" t="s">
        <v>2835</v>
      </c>
      <c r="B40" s="2" t="s">
        <v>2018</v>
      </c>
      <c r="C40" s="2"/>
      <c r="D40" s="2"/>
      <c r="E40" s="2" t="s">
        <v>2614</v>
      </c>
      <c r="F40" s="2" t="s">
        <v>2614</v>
      </c>
    </row>
    <row r="41" spans="1:6" s="18" customFormat="1" x14ac:dyDescent="0.25">
      <c r="A41" s="59" t="s">
        <v>2836</v>
      </c>
      <c r="B41" s="2" t="s">
        <v>3136</v>
      </c>
      <c r="C41" s="2"/>
      <c r="D41" s="2"/>
      <c r="E41" s="2" t="s">
        <v>105</v>
      </c>
      <c r="F41" s="2" t="s">
        <v>105</v>
      </c>
    </row>
    <row r="42" spans="1:6" s="18" customFormat="1" x14ac:dyDescent="0.25">
      <c r="A42" s="59" t="s">
        <v>2837</v>
      </c>
      <c r="B42" s="2" t="s">
        <v>37</v>
      </c>
      <c r="C42" s="2"/>
      <c r="D42" s="2"/>
      <c r="E42" s="2" t="s">
        <v>37</v>
      </c>
      <c r="F42" s="2" t="s">
        <v>37</v>
      </c>
    </row>
    <row r="43" spans="1:6" s="18" customFormat="1" x14ac:dyDescent="0.25">
      <c r="A43" s="59" t="s">
        <v>2838</v>
      </c>
      <c r="B43" s="18" t="s">
        <v>38</v>
      </c>
      <c r="E43" s="18" t="s">
        <v>38</v>
      </c>
      <c r="F43" s="18" t="s">
        <v>38</v>
      </c>
    </row>
    <row r="44" spans="1:6" s="18" customFormat="1" x14ac:dyDescent="0.25">
      <c r="A44" s="59" t="s">
        <v>2839</v>
      </c>
      <c r="B44" s="18" t="s">
        <v>38</v>
      </c>
      <c r="E44" s="18" t="s">
        <v>38</v>
      </c>
      <c r="F44" s="18" t="s">
        <v>38</v>
      </c>
    </row>
    <row r="45" spans="1:6" s="18" customFormat="1" x14ac:dyDescent="0.25">
      <c r="A45" s="59" t="s">
        <v>2840</v>
      </c>
      <c r="B45" s="18" t="s">
        <v>1984</v>
      </c>
      <c r="E45" s="18" t="s">
        <v>1984</v>
      </c>
      <c r="F45" s="18" t="s">
        <v>1984</v>
      </c>
    </row>
    <row r="46" spans="1:6" s="18" customFormat="1" x14ac:dyDescent="0.25">
      <c r="A46" s="59" t="s">
        <v>2856</v>
      </c>
      <c r="B46" s="18" t="s">
        <v>40</v>
      </c>
      <c r="E46" s="18" t="s">
        <v>40</v>
      </c>
      <c r="F46" s="18" t="s">
        <v>40</v>
      </c>
    </row>
  </sheetData>
  <mergeCells count="3">
    <mergeCell ref="A37:XFD37"/>
    <mergeCell ref="A32:XFD32"/>
    <mergeCell ref="A14:XFD14"/>
  </mergeCells>
  <conditionalFormatting sqref="B15:XFD17">
    <cfRule type="expression" dxfId="91" priority="12">
      <formula>B$13="Input Data"</formula>
    </cfRule>
  </conditionalFormatting>
  <conditionalFormatting sqref="B20:XFD24 B26:XFD31 A38 D19:XFD19 C38:XFD46">
    <cfRule type="expression" dxfId="90" priority="11">
      <formula>A$13="LookUp"</formula>
    </cfRule>
  </conditionalFormatting>
  <conditionalFormatting sqref="B22:XFD22">
    <cfRule type="expression" dxfId="89" priority="10">
      <formula>OR(B$21="E-KTP",B$21="AKTA",B$21="NPWP")</formula>
    </cfRule>
  </conditionalFormatting>
  <conditionalFormatting sqref="C39:XFD46">
    <cfRule type="expression" dxfId="88" priority="9">
      <formula>C$38="Yes"</formula>
    </cfRule>
  </conditionalFormatting>
  <conditionalFormatting sqref="A15:A17">
    <cfRule type="expression" dxfId="87" priority="8">
      <formula>A$13="Input Data"</formula>
    </cfRule>
  </conditionalFormatting>
  <conditionalFormatting sqref="A19:A24 A26:A31">
    <cfRule type="expression" dxfId="86" priority="7">
      <formula>A$13="LookUp"</formula>
    </cfRule>
  </conditionalFormatting>
  <conditionalFormatting sqref="A22">
    <cfRule type="expression" dxfId="85" priority="6">
      <formula>OR(A$21="E-KTP",A$21="AKTA",A$21="NPWP")</formula>
    </cfRule>
  </conditionalFormatting>
  <conditionalFormatting sqref="A39:A46">
    <cfRule type="expression" dxfId="84" priority="5">
      <formula>A$13="LookUp"</formula>
    </cfRule>
  </conditionalFormatting>
  <conditionalFormatting sqref="A39:A46">
    <cfRule type="expression" dxfId="83" priority="4">
      <formula>A$38="Yes"</formula>
    </cfRule>
  </conditionalFormatting>
  <conditionalFormatting sqref="B19:C19">
    <cfRule type="expression" dxfId="82" priority="3">
      <formula>B$13="LookUp"</formula>
    </cfRule>
  </conditionalFormatting>
  <conditionalFormatting sqref="B38:B46">
    <cfRule type="expression" dxfId="81" priority="2">
      <formula>B$13="LookUp"</formula>
    </cfRule>
  </conditionalFormatting>
  <conditionalFormatting sqref="B39:B46">
    <cfRule type="expression" dxfId="80" priority="1">
      <formula>B$46="Yes"</formula>
    </cfRule>
  </conditionalFormatting>
  <dataValidations count="37">
    <dataValidation type="custom" errorStyle="information" allowBlank="1" showInputMessage="1" showErrorMessage="1" sqref="B15:F15">
      <formula1>B13="LookUp"</formula1>
    </dataValidation>
    <dataValidation type="custom" errorStyle="information" allowBlank="1" showInputMessage="1" showErrorMessage="1" sqref="B16:F16">
      <formula1>B13="LookUp"</formula1>
    </dataValidation>
    <dataValidation type="custom" errorStyle="information" allowBlank="1" showInputMessage="1" showErrorMessage="1" sqref="B17:F17">
      <formula1>B13="LookUp"</formula1>
    </dataValidation>
    <dataValidation type="custom" errorStyle="information" allowBlank="1" showInputMessage="1" showErrorMessage="1" sqref="B19:F19">
      <formula1>B13="Input Data"</formula1>
    </dataValidation>
    <dataValidation type="custom" errorStyle="information" allowBlank="1" showInputMessage="1" showErrorMessage="1" sqref="B20:F20">
      <formula1>B13="Input Data"</formula1>
    </dataValidation>
    <dataValidation type="custom" errorStyle="information" allowBlank="1" showInputMessage="1" showErrorMessage="1" sqref="B24:F24">
      <formula1>B13="Input Data"</formula1>
    </dataValidation>
    <dataValidation type="custom" errorStyle="information" allowBlank="1" showInputMessage="1" showErrorMessage="1" sqref="B27:F27">
      <formula1>B13="Input Data"</formula1>
    </dataValidation>
    <dataValidation type="custom" errorStyle="information" allowBlank="1" showInputMessage="1" showErrorMessage="1" sqref="B28:F28">
      <formula1>AND(B13="Input Data",OR(IF(B21="E-KTP",LEN(B28)=16),IF(B21="NPWP",LEN(B28)=15,LEN(B31)&gt;0)))</formula1>
    </dataValidation>
    <dataValidation type="custom" errorStyle="information" allowBlank="1" showInputMessage="1" showErrorMessage="1" sqref="B29:F29">
      <formula1>AND(B13="Input Data",LEN(B29)=15)</formula1>
    </dataValidation>
    <dataValidation type="custom" errorStyle="information" allowBlank="1" showInputMessage="1" showErrorMessage="1" sqref="B30:F30">
      <formula1>B13="Input Data"</formula1>
    </dataValidation>
    <dataValidation type="custom" errorStyle="information" allowBlank="1" showInputMessage="1" showErrorMessage="1" sqref="B31:F31">
      <formula1>B13="Input Data"</formula1>
    </dataValidation>
    <dataValidation type="custom" errorStyle="information" allowBlank="1" showInputMessage="1" showErrorMessage="1" sqref="C39:F39">
      <formula1>C13="Input Data"</formula1>
    </dataValidation>
    <dataValidation type="custom" errorStyle="information" allowBlank="1" showInputMessage="1" showErrorMessage="1" sqref="C40:F40">
      <formula1>C13="Input Data"</formula1>
    </dataValidation>
    <dataValidation type="custom" errorStyle="information" allowBlank="1" showInputMessage="1" showErrorMessage="1" sqref="C41:F41">
      <formula1>C13="Input Data"</formula1>
    </dataValidation>
    <dataValidation type="custom" errorStyle="information" allowBlank="1" showInputMessage="1" showErrorMessage="1" sqref="C42:F42">
      <formula1>C13="Input Data"</formula1>
    </dataValidation>
    <dataValidation type="custom" errorStyle="information" allowBlank="1" showInputMessage="1" showErrorMessage="1" sqref="C43:F43">
      <formula1>C13="Input Data"</formula1>
    </dataValidation>
    <dataValidation type="custom" errorStyle="information" allowBlank="1" showInputMessage="1" showErrorMessage="1" sqref="C44:F44">
      <formula1>C13="Input Data"</formula1>
    </dataValidation>
    <dataValidation type="custom" errorStyle="information" allowBlank="1" showInputMessage="1" showErrorMessage="1" sqref="C45:F45">
      <formula1>C13="Input Data"</formula1>
    </dataValidation>
    <dataValidation type="custom" errorStyle="information" allowBlank="1" showInputMessage="1" showErrorMessage="1" sqref="B22:F22">
      <formula1>AND(B13="Input Data",B21&lt;&gt;"E-KTP",B21&lt;&gt;"AKTA",B21&lt;&gt;"NPWP")</formula1>
    </dataValidation>
    <dataValidation type="list" errorStyle="information" showInputMessage="1" showErrorMessage="1" sqref="B18:F18">
      <formula1>ListGuarantorRelationshipPersonal</formula1>
    </dataValidation>
    <dataValidation type="list" errorStyle="information" showInputMessage="1" showErrorMessage="1" sqref="B25:F25">
      <formula1>ListCustomerModelPersonal</formula1>
    </dataValidation>
    <dataValidation type="list" errorStyle="information" allowBlank="1" showInputMessage="1" showErrorMessage="1" sqref="B36:F36">
      <formula1>ListAuthorityAML</formula1>
    </dataValidation>
    <dataValidation type="list" errorStyle="information" allowBlank="1" showInputMessage="1" showErrorMessage="1" sqref="B34:F34">
      <formula1>ListDepartmentAML</formula1>
    </dataValidation>
    <dataValidation type="list" errorStyle="information" allowBlank="1" showInputMessage="1" showErrorMessage="1" sqref="B13:F13">
      <formula1>"Input Data, LookUp"</formula1>
    </dataValidation>
    <dataValidation errorStyle="information" allowBlank="1" showInputMessage="1" showErrorMessage="1" sqref="B33:F33 B35:F35"/>
    <dataValidation type="list" errorStyle="information" showInputMessage="1" showErrorMessage="1" sqref="B21:F21">
      <formula1>ListIdType</formula1>
    </dataValidation>
    <dataValidation type="list" errorStyle="information" showInputMessage="1" showErrorMessage="1" sqref="B23:F23">
      <formula1>ListMaritalStatus</formula1>
    </dataValidation>
    <dataValidation type="list" errorStyle="information" showInputMessage="1" showErrorMessage="1" sqref="B26:F26">
      <formula1>ListGender</formula1>
    </dataValidation>
    <dataValidation type="list" errorStyle="information" allowBlank="1" showInputMessage="1" showErrorMessage="1" sqref="B46:F46">
      <formula1>ListOwnership</formula1>
    </dataValidation>
    <dataValidation type="list" allowBlank="1" showInputMessage="1" showErrorMessage="1" sqref="B10:C10">
      <formula1>"Yes, No, Edit"</formula1>
    </dataValidation>
    <dataValidation type="custom" errorStyle="information" allowBlank="1" showInputMessage="1" showErrorMessage="1" sqref="B45">
      <formula1>B5="Input Data"</formula1>
    </dataValidation>
    <dataValidation type="custom" errorStyle="information" allowBlank="1" showInputMessage="1" showErrorMessage="1" sqref="B44">
      <formula1>B5="Input Data"</formula1>
    </dataValidation>
    <dataValidation type="custom" errorStyle="information" allowBlank="1" showInputMessage="1" showErrorMessage="1" sqref="B43">
      <formula1>B5="Input Data"</formula1>
    </dataValidation>
    <dataValidation type="custom" errorStyle="information" allowBlank="1" showInputMessage="1" showErrorMessage="1" sqref="B42">
      <formula1>B5="Input Data"</formula1>
    </dataValidation>
    <dataValidation type="custom" errorStyle="information" allowBlank="1" showInputMessage="1" showErrorMessage="1" sqref="B41">
      <formula1>B5="Input Data"</formula1>
    </dataValidation>
    <dataValidation type="custom" errorStyle="information" allowBlank="1" showInputMessage="1" showErrorMessage="1" sqref="B40">
      <formula1>B5="Input Data"</formula1>
    </dataValidation>
    <dataValidation type="custom" errorStyle="information" allowBlank="1" showInputMessage="1" showErrorMessage="1" sqref="B39">
      <formula1>B5="Input Data"</formula1>
    </dataValidation>
  </dataValidations>
  <hyperlinks>
    <hyperlink ref="B31" r:id="rId1"/>
    <hyperlink ref="C31" r:id="rId2"/>
    <hyperlink ref="E31" r:id="rId3"/>
    <hyperlink ref="F31" r:id="rId4"/>
  </hyperlinks>
  <pageMargins left="0.7" right="0.7" top="0.75" bottom="0.75" header="0.3" footer="0.3"/>
  <legacyDrawing r:id="rId5"/>
  <extLst>
    <ext xmlns:x14="http://schemas.microsoft.com/office/spreadsheetml/2009/9/main" uri="{CCE6A557-97BC-4b89-ADB6-D9C93CAAB3DF}">
      <x14:dataValidations xmlns:xm="http://schemas.microsoft.com/office/excel/2006/main" count="1">
        <x14:dataValidation type="list" errorStyle="information" showInputMessage="1" showErrorMessage="1">
          <x14:formula1>
            <xm:f>Master!$CL$5:$CL$6</xm:f>
          </x14:formula1>
          <xm:sqref>B38:F38</xm:sqref>
        </x14:dataValidation>
      </x14:dataValidations>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dimension ref="A1:G31"/>
  <sheetViews>
    <sheetView workbookViewId="0">
      <pane xSplit="1" topLeftCell="B1" activePane="topRight" state="frozen"/>
      <selection activeCell="G20" sqref="G20"/>
      <selection pane="topRight" activeCell="B21" sqref="B21"/>
    </sheetView>
  </sheetViews>
  <sheetFormatPr defaultRowHeight="15" x14ac:dyDescent="0.25"/>
  <cols>
    <col min="1" max="1" width="21.5703125" bestFit="1" customWidth="1" collapsed="1"/>
    <col min="2" max="2" width="24.28515625" customWidth="1" collapsed="1"/>
    <col min="3" max="5" width="20.7109375" bestFit="1" customWidth="1" collapsed="1"/>
    <col min="6" max="6" width="22.85546875" bestFit="1" customWidth="1" collapsed="1"/>
  </cols>
  <sheetData>
    <row r="1" spans="1:7" s="18" customFormat="1" x14ac:dyDescent="0.25">
      <c r="A1" s="18" t="s">
        <v>4</v>
      </c>
      <c r="B1" t="s">
        <v>3157</v>
      </c>
      <c r="C1" t="s">
        <v>7</v>
      </c>
      <c r="D1" s="18" t="s">
        <v>7</v>
      </c>
      <c r="E1" s="18" t="s">
        <v>7</v>
      </c>
      <c r="F1" s="18" t="s">
        <v>7</v>
      </c>
      <c r="G1" s="18" t="s">
        <v>7</v>
      </c>
    </row>
    <row r="2" spans="1:7" s="18" customFormat="1" x14ac:dyDescent="0.25">
      <c r="A2" s="18" t="s">
        <v>2760</v>
      </c>
      <c r="B2" s="18" t="s">
        <v>2596</v>
      </c>
      <c r="C2" s="18" t="s">
        <v>2596</v>
      </c>
      <c r="D2" s="18" t="s">
        <v>2596</v>
      </c>
      <c r="E2" s="18" t="s">
        <v>2596</v>
      </c>
      <c r="F2" s="18" t="s">
        <v>2596</v>
      </c>
      <c r="G2" s="18" t="s">
        <v>2596</v>
      </c>
    </row>
    <row r="3" spans="1:7" s="18" customFormat="1" x14ac:dyDescent="0.25">
      <c r="A3" s="18" t="s">
        <v>2761</v>
      </c>
    </row>
    <row r="4" spans="1:7" s="18" customFormat="1" ht="16.5" x14ac:dyDescent="0.3">
      <c r="A4" s="33" t="s">
        <v>2843</v>
      </c>
      <c r="B4" s="106">
        <f>IF(B13="Input Data",COUNTIFS($A17:$A21,"*$*",B17:B21,"")+IF(B23 = "No",COUNTIFS($A24:$A31,"*$*",B24:B31,""),0),IF(B13="LookUp",COUNTIFS($A15:$A16,"*$*",B15:B16,"")))</f>
        <v>0</v>
      </c>
      <c r="C4" s="106">
        <f>IF(C13="Input Data",COUNTIFS($A17:$A21,"*$*",C17:C21,"")+IF(C23 = "No",COUNTIFS($A24:$A31,"*$*",C24:C31,""),0),IF(C13="LookUp",COUNTIFS($A15:$A16,"*$*",C15:C16,"")))</f>
        <v>0</v>
      </c>
      <c r="D4" s="106">
        <f>IF(D13="Input Data",COUNTIFS($A17:$A21,"*$*",D17:D21,"")+IF(D23 = "No",COUNTIFS($A24:$A31,"*$*",D24:D31,""),0),IF(D13="LookUp",COUNTIFS($A15:$A16,"*$*",D15:D16,"")))</f>
        <v>0</v>
      </c>
      <c r="E4" s="106">
        <f>IF(E13="Input Data",COUNTIFS($A17:$A21,"*$*",E17:E21,"")+IF(E23 = "No",COUNTIFS($A24:$A31,"*$*",E24:E31,""),0),IF(E13="LookUp",COUNTIFS($A15:$A16,"*$*",E15:E16,"")))</f>
        <v>0</v>
      </c>
      <c r="F4" s="106">
        <f>IF(F13="Input Data",COUNTIFS($A17:$A21,"*$*",F17:F21,"")+IF(F23 = "No",COUNTIFS($A24:$A31,"*$*",F24:F31,""),0),IF(F13="LookUp",COUNTIFS($A15:$A16,"*$*",F15:F16,"")))</f>
        <v>0</v>
      </c>
    </row>
    <row r="5" spans="1:7" s="18" customFormat="1" x14ac:dyDescent="0.25"/>
    <row r="6" spans="1:7" s="18" customFormat="1" x14ac:dyDescent="0.25"/>
    <row r="7" spans="1:7" s="18" customFormat="1" x14ac:dyDescent="0.25"/>
    <row r="8" spans="1:7" s="18" customFormat="1" x14ac:dyDescent="0.25"/>
    <row r="9" spans="1:7" s="18" customFormat="1" x14ac:dyDescent="0.25">
      <c r="A9" s="33" t="s">
        <v>2993</v>
      </c>
    </row>
    <row r="10" spans="1:7" s="18" customFormat="1" x14ac:dyDescent="0.25">
      <c r="A10" s="33" t="s">
        <v>2982</v>
      </c>
      <c r="B10" s="33" t="str">
        <f>'1.TabCustomerMainData'!$B$10</f>
        <v>No</v>
      </c>
      <c r="C10" s="33" t="str">
        <f>'1.TabCustomerMainData'!$B$10</f>
        <v>No</v>
      </c>
      <c r="D10" s="33" t="str">
        <f>'1.TabCustomerMainData'!$B$10</f>
        <v>No</v>
      </c>
    </row>
    <row r="11" spans="1:7" s="103" customFormat="1" x14ac:dyDescent="0.25">
      <c r="B11" s="102"/>
      <c r="C11" s="102"/>
      <c r="D11" s="102"/>
    </row>
    <row r="12" spans="1:7" s="18" customFormat="1" x14ac:dyDescent="0.25">
      <c r="A12" s="75" t="s">
        <v>6</v>
      </c>
      <c r="B12" s="52" t="str">
        <f>'1.TabCustomerMainData'!$B$13</f>
        <v>0002APP20231005256</v>
      </c>
      <c r="C12" s="52"/>
      <c r="D12" s="52"/>
    </row>
    <row r="13" spans="1:7" s="18" customFormat="1" x14ac:dyDescent="0.25">
      <c r="A13" s="57" t="s">
        <v>1982</v>
      </c>
      <c r="B13" s="18" t="s">
        <v>1983</v>
      </c>
      <c r="C13" s="18" t="s">
        <v>1983</v>
      </c>
      <c r="D13" s="18" t="s">
        <v>2998</v>
      </c>
      <c r="E13" s="18" t="s">
        <v>1983</v>
      </c>
      <c r="F13" s="18" t="s">
        <v>1983</v>
      </c>
    </row>
    <row r="14" spans="1:7" s="165" customFormat="1" x14ac:dyDescent="0.25">
      <c r="A14" s="165" t="s">
        <v>2564</v>
      </c>
    </row>
    <row r="15" spans="1:7" s="54" customFormat="1" x14ac:dyDescent="0.25">
      <c r="A15" s="59" t="s">
        <v>2820</v>
      </c>
      <c r="B15" s="2" t="s">
        <v>3141</v>
      </c>
      <c r="C15" s="18"/>
      <c r="D15" s="2" t="s">
        <v>3068</v>
      </c>
      <c r="E15" s="18"/>
      <c r="F15" s="18"/>
    </row>
    <row r="16" spans="1:7" s="54" customFormat="1" x14ac:dyDescent="0.25">
      <c r="A16" s="59" t="s">
        <v>2821</v>
      </c>
      <c r="B16" s="18" t="s">
        <v>3140</v>
      </c>
      <c r="C16" s="18"/>
      <c r="D16" s="18" t="s">
        <v>3067</v>
      </c>
      <c r="E16" s="18"/>
      <c r="F16" s="18"/>
    </row>
    <row r="17" spans="1:6" s="18" customFormat="1" x14ac:dyDescent="0.25">
      <c r="A17" s="58" t="s">
        <v>2857</v>
      </c>
      <c r="B17" s="18" t="s">
        <v>48</v>
      </c>
      <c r="C17" s="18" t="s">
        <v>206</v>
      </c>
      <c r="D17" s="18" t="s">
        <v>48</v>
      </c>
      <c r="E17" s="18" t="s">
        <v>48</v>
      </c>
      <c r="F17" s="18" t="s">
        <v>48</v>
      </c>
    </row>
    <row r="18" spans="1:6" s="18" customFormat="1" x14ac:dyDescent="0.25">
      <c r="A18" s="59" t="s">
        <v>2855</v>
      </c>
      <c r="B18" s="139" t="s">
        <v>3140</v>
      </c>
      <c r="C18" t="s">
        <v>3140</v>
      </c>
      <c r="D18" t="s">
        <v>3115</v>
      </c>
      <c r="E18" s="18" t="s">
        <v>2733</v>
      </c>
      <c r="F18" s="18" t="s">
        <v>2733</v>
      </c>
    </row>
    <row r="19" spans="1:6" s="18" customFormat="1" x14ac:dyDescent="0.25">
      <c r="A19" s="59" t="s">
        <v>2858</v>
      </c>
      <c r="B19" s="4" t="s">
        <v>3180</v>
      </c>
      <c r="C19" s="4" t="s">
        <v>3143</v>
      </c>
      <c r="D19" t="s">
        <v>3116</v>
      </c>
      <c r="E19" s="2" t="s">
        <v>2734</v>
      </c>
      <c r="F19" s="2" t="s">
        <v>2734</v>
      </c>
    </row>
    <row r="20" spans="1:6" s="18" customFormat="1" x14ac:dyDescent="0.25">
      <c r="A20" s="58" t="s">
        <v>2859</v>
      </c>
      <c r="B20" s="18" t="s">
        <v>184</v>
      </c>
      <c r="C20" s="18" t="s">
        <v>208</v>
      </c>
      <c r="D20" s="18" t="s">
        <v>184</v>
      </c>
      <c r="E20" s="18" t="s">
        <v>184</v>
      </c>
      <c r="F20" s="18" t="s">
        <v>184</v>
      </c>
    </row>
    <row r="21" spans="1:6" s="18" customFormat="1" x14ac:dyDescent="0.25">
      <c r="A21" s="59" t="s">
        <v>2828</v>
      </c>
      <c r="B21" s="18" t="s">
        <v>50</v>
      </c>
      <c r="C21" s="18" t="s">
        <v>207</v>
      </c>
      <c r="D21" s="18" t="s">
        <v>50</v>
      </c>
      <c r="E21" s="18" t="s">
        <v>50</v>
      </c>
      <c r="F21" s="18" t="s">
        <v>50</v>
      </c>
    </row>
    <row r="22" spans="1:6" s="165" customFormat="1" x14ac:dyDescent="0.25">
      <c r="A22" s="165" t="s">
        <v>2561</v>
      </c>
    </row>
    <row r="23" spans="1:6" s="18" customFormat="1" x14ac:dyDescent="0.25">
      <c r="A23" s="57" t="s">
        <v>35</v>
      </c>
      <c r="B23" s="18" t="s">
        <v>45</v>
      </c>
      <c r="C23" s="18" t="s">
        <v>36</v>
      </c>
      <c r="E23" s="18" t="s">
        <v>36</v>
      </c>
      <c r="F23" s="18" t="s">
        <v>36</v>
      </c>
    </row>
    <row r="24" spans="1:6" s="18" customFormat="1" x14ac:dyDescent="0.25">
      <c r="A24" s="59" t="s">
        <v>2834</v>
      </c>
      <c r="C24" s="18" t="s">
        <v>2616</v>
      </c>
      <c r="E24" s="18" t="s">
        <v>2616</v>
      </c>
      <c r="F24" s="18" t="s">
        <v>2616</v>
      </c>
    </row>
    <row r="25" spans="1:6" s="18" customFormat="1" x14ac:dyDescent="0.25">
      <c r="A25" s="59" t="s">
        <v>2835</v>
      </c>
      <c r="B25" s="2"/>
      <c r="C25" s="2">
        <v>6</v>
      </c>
      <c r="D25" s="2"/>
      <c r="E25" s="2">
        <v>6</v>
      </c>
      <c r="F25" s="2">
        <v>6</v>
      </c>
    </row>
    <row r="26" spans="1:6" s="18" customFormat="1" x14ac:dyDescent="0.25">
      <c r="A26" s="59" t="s">
        <v>2836</v>
      </c>
      <c r="B26" s="2"/>
      <c r="C26" s="2">
        <v>2</v>
      </c>
      <c r="D26" s="2"/>
      <c r="E26" s="2">
        <v>2</v>
      </c>
      <c r="F26" s="2">
        <v>2</v>
      </c>
    </row>
    <row r="27" spans="1:6" s="18" customFormat="1" x14ac:dyDescent="0.25">
      <c r="A27" s="59" t="s">
        <v>2837</v>
      </c>
      <c r="B27" s="2"/>
      <c r="C27" s="2" t="s">
        <v>37</v>
      </c>
      <c r="D27" s="2"/>
      <c r="E27" s="2" t="s">
        <v>2764</v>
      </c>
      <c r="F27" s="2" t="s">
        <v>2765</v>
      </c>
    </row>
    <row r="28" spans="1:6" s="18" customFormat="1" x14ac:dyDescent="0.25">
      <c r="A28" s="59" t="s">
        <v>2838</v>
      </c>
      <c r="C28" s="18" t="s">
        <v>51</v>
      </c>
      <c r="E28" s="18" t="s">
        <v>51</v>
      </c>
      <c r="F28" s="18" t="s">
        <v>51</v>
      </c>
    </row>
    <row r="29" spans="1:6" s="18" customFormat="1" x14ac:dyDescent="0.25">
      <c r="A29" s="59" t="s">
        <v>2839</v>
      </c>
      <c r="C29" s="18" t="s">
        <v>51</v>
      </c>
      <c r="E29" s="18" t="s">
        <v>51</v>
      </c>
      <c r="F29" s="18" t="s">
        <v>51</v>
      </c>
    </row>
    <row r="30" spans="1:6" s="18" customFormat="1" x14ac:dyDescent="0.25">
      <c r="A30" s="59" t="s">
        <v>2840</v>
      </c>
      <c r="C30" s="18" t="s">
        <v>1984</v>
      </c>
      <c r="E30" s="18" t="s">
        <v>1984</v>
      </c>
      <c r="F30" s="18" t="s">
        <v>1984</v>
      </c>
    </row>
    <row r="31" spans="1:6" s="18" customFormat="1" x14ac:dyDescent="0.25">
      <c r="A31" s="59" t="s">
        <v>2856</v>
      </c>
      <c r="C31" s="18" t="s">
        <v>39</v>
      </c>
      <c r="E31" s="18" t="s">
        <v>39</v>
      </c>
      <c r="F31" s="18" t="s">
        <v>39</v>
      </c>
    </row>
  </sheetData>
  <mergeCells count="2">
    <mergeCell ref="A14:XFD14"/>
    <mergeCell ref="A22:XFD22"/>
  </mergeCells>
  <conditionalFormatting sqref="B15:XFD16">
    <cfRule type="expression" dxfId="79" priority="7">
      <formula>B$13="Input Data"</formula>
    </cfRule>
  </conditionalFormatting>
  <conditionalFormatting sqref="B21:XFD21 A23:XFD23 B24:XFD31 B18:XFD19">
    <cfRule type="expression" dxfId="78" priority="6">
      <formula>A$13="LookUp"</formula>
    </cfRule>
  </conditionalFormatting>
  <conditionalFormatting sqref="B24:XFD31">
    <cfRule type="expression" dxfId="77" priority="5">
      <formula>B$23="Yes"</formula>
    </cfRule>
  </conditionalFormatting>
  <conditionalFormatting sqref="A15">
    <cfRule type="expression" dxfId="76" priority="4">
      <formula>A$13="Input Data"</formula>
    </cfRule>
  </conditionalFormatting>
  <conditionalFormatting sqref="A21 A18:A19">
    <cfRule type="expression" dxfId="75" priority="3">
      <formula>A$13="LookUp"</formula>
    </cfRule>
  </conditionalFormatting>
  <conditionalFormatting sqref="A24:A31">
    <cfRule type="expression" dxfId="74" priority="2">
      <formula>A$13="LookUp"</formula>
    </cfRule>
  </conditionalFormatting>
  <conditionalFormatting sqref="A24:A31">
    <cfRule type="expression" dxfId="73" priority="1">
      <formula>A$23="Yes"</formula>
    </cfRule>
  </conditionalFormatting>
  <dataValidations count="17">
    <dataValidation type="custom" errorStyle="information" allowBlank="1" showInputMessage="1" showErrorMessage="1" sqref="B18:F18">
      <formula1>B13="Input Data"</formula1>
    </dataValidation>
    <dataValidation type="custom" errorStyle="information" allowBlank="1" showInputMessage="1" showErrorMessage="1" sqref="B15:F15">
      <formula1>B13="LookUp"</formula1>
    </dataValidation>
    <dataValidation type="custom" errorStyle="information" allowBlank="1" showInputMessage="1" showErrorMessage="1" sqref="B24:F24">
      <formula1>B13="Input Data"</formula1>
    </dataValidation>
    <dataValidation type="custom" errorStyle="information" allowBlank="1" showInputMessage="1" showErrorMessage="1" sqref="B25:F25">
      <formula1>B13="Input Data"</formula1>
    </dataValidation>
    <dataValidation type="custom" errorStyle="information" allowBlank="1" showInputMessage="1" showErrorMessage="1" sqref="B26:F26">
      <formula1>B13="Input Data"</formula1>
    </dataValidation>
    <dataValidation type="custom" errorStyle="information" allowBlank="1" showInputMessage="1" showErrorMessage="1" sqref="B27:F27">
      <formula1>B13="Input Data"</formula1>
    </dataValidation>
    <dataValidation type="custom" errorStyle="information" allowBlank="1" showInputMessage="1" showErrorMessage="1" sqref="B28:F28">
      <formula1>B13="Input Data"</formula1>
    </dataValidation>
    <dataValidation type="custom" errorStyle="information" allowBlank="1" showInputMessage="1" showErrorMessage="1" sqref="B29:F29">
      <formula1>B13="Input Data"</formula1>
    </dataValidation>
    <dataValidation type="custom" errorStyle="information" allowBlank="1" showInputMessage="1" showErrorMessage="1" sqref="B30:F30">
      <formula1>B13="Input Data"</formula1>
    </dataValidation>
    <dataValidation type="list" errorStyle="information" showInputMessage="1" showErrorMessage="1" sqref="B20:F20">
      <formula1>ListCompanyType</formula1>
    </dataValidation>
    <dataValidation type="list" errorStyle="information" showInputMessage="1" showErrorMessage="1" sqref="B17:F17">
      <formula1>ListGuarantorRelationshipCompany</formula1>
    </dataValidation>
    <dataValidation type="list" errorStyle="information" allowBlank="1" showInputMessage="1" showErrorMessage="1" sqref="B13:F13">
      <formula1>"Input Data, LookUp"</formula1>
    </dataValidation>
    <dataValidation type="custom" errorStyle="information" allowBlank="1" showInputMessage="1" showErrorMessage="1" sqref="B16:F16">
      <formula1>B$13="LookUp"</formula1>
    </dataValidation>
    <dataValidation type="custom" errorStyle="information" allowBlank="1" showInputMessage="1" showErrorMessage="1" sqref="B19:F19">
      <formula1>AND(B13="Input Data",LEN(B19)=15)</formula1>
    </dataValidation>
    <dataValidation type="list" errorStyle="information" showInputMessage="1" showErrorMessage="1" sqref="B21:F21">
      <formula1>ListCustomerModelCompany</formula1>
    </dataValidation>
    <dataValidation type="list" errorStyle="information" showInputMessage="1" showErrorMessage="1" sqref="B31:F31">
      <formula1>ListOwnership</formula1>
    </dataValidation>
    <dataValidation type="list" allowBlank="1" showInputMessage="1" showErrorMessage="1" sqref="B10:D10">
      <formula1>"Yes, No, Edit"</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1">
        <x14:dataValidation type="list" errorStyle="information" showInputMessage="1" showErrorMessage="1">
          <x14:formula1>
            <xm:f>Master!$CL$5:$CL$6</xm:f>
          </x14:formula1>
          <xm:sqref>B23:F23</xm:sqref>
        </x14:dataValidation>
      </x14:dataValidations>
    </ext>
  </extLs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G23"/>
  <sheetViews>
    <sheetView workbookViewId="0">
      <pane xSplit="1" topLeftCell="B1" activePane="topRight" state="frozen"/>
      <selection pane="topRight" activeCell="B21" sqref="B21"/>
    </sheetView>
  </sheetViews>
  <sheetFormatPr defaultRowHeight="15" x14ac:dyDescent="0.25"/>
  <cols>
    <col min="1" max="1" width="22" bestFit="1" customWidth="1" collapsed="1"/>
    <col min="2" max="2" width="74.85546875" customWidth="1" collapsed="1"/>
    <col min="3" max="3" width="57.140625" customWidth="1" collapsed="1"/>
    <col min="4" max="5" width="11.7109375" bestFit="1" customWidth="1" collapsed="1"/>
  </cols>
  <sheetData>
    <row r="1" spans="1:7" s="18" customFormat="1" x14ac:dyDescent="0.25">
      <c r="A1" s="18" t="s">
        <v>4</v>
      </c>
      <c r="B1" t="s">
        <v>3186</v>
      </c>
      <c r="C1" t="s">
        <v>7</v>
      </c>
      <c r="D1" s="18" t="s">
        <v>7</v>
      </c>
      <c r="E1" s="18" t="s">
        <v>7</v>
      </c>
      <c r="F1" s="18" t="s">
        <v>7</v>
      </c>
      <c r="G1" s="18" t="s">
        <v>7</v>
      </c>
    </row>
    <row r="2" spans="1:7" s="18" customFormat="1" x14ac:dyDescent="0.25">
      <c r="A2" s="18" t="s">
        <v>2760</v>
      </c>
      <c r="B2" t="s">
        <v>3191</v>
      </c>
      <c r="C2" s="18" t="s">
        <v>2596</v>
      </c>
      <c r="D2" s="18" t="s">
        <v>2596</v>
      </c>
      <c r="E2" s="18" t="s">
        <v>2596</v>
      </c>
      <c r="F2" s="18" t="s">
        <v>2596</v>
      </c>
      <c r="G2" s="18" t="s">
        <v>2596</v>
      </c>
    </row>
    <row r="3" spans="1:7" s="18" customFormat="1" x14ac:dyDescent="0.25">
      <c r="A3" s="18" t="s">
        <v>2761</v>
      </c>
    </row>
    <row r="4" spans="1:7" s="18" customFormat="1" ht="16.5" x14ac:dyDescent="0.3">
      <c r="A4" s="33" t="s">
        <v>2843</v>
      </c>
      <c r="B4" s="106">
        <f>COUNTIFS($A$12:$A$21, "*$*",B12:B21, "")</f>
        <v>0</v>
      </c>
      <c r="C4" s="106">
        <f>COUNTIFS($A$12:$A$21, "*$*",C12:C21, "")</f>
        <v>0</v>
      </c>
    </row>
    <row r="5" spans="1:7" s="18" customFormat="1" x14ac:dyDescent="0.25"/>
    <row r="6" spans="1:7" s="18" customFormat="1" x14ac:dyDescent="0.25"/>
    <row r="7" spans="1:7" s="18" customFormat="1" x14ac:dyDescent="0.25"/>
    <row r="8" spans="1:7" s="18" customFormat="1" x14ac:dyDescent="0.25"/>
    <row r="9" spans="1:7" s="18" customFormat="1" x14ac:dyDescent="0.25"/>
    <row r="10" spans="1:7" s="18" customFormat="1" x14ac:dyDescent="0.25">
      <c r="A10" s="33"/>
    </row>
    <row r="11" spans="1:7" s="103" customFormat="1" x14ac:dyDescent="0.25">
      <c r="B11" s="102"/>
    </row>
    <row r="12" spans="1:7" s="18" customFormat="1" x14ac:dyDescent="0.25">
      <c r="A12" s="75" t="s">
        <v>2908</v>
      </c>
      <c r="B12" s="18" t="str">
        <f>'1.TabCustomerMainData'!$B$13</f>
        <v>0002APP20231005256</v>
      </c>
      <c r="C12" s="18" t="str">
        <f>'1.TabCustomerMainData'!$C$13</f>
        <v>0002APP20211205779</v>
      </c>
    </row>
    <row r="13" spans="1:7" s="18" customFormat="1" x14ac:dyDescent="0.25">
      <c r="A13" s="83" t="s">
        <v>2821</v>
      </c>
      <c r="B13" t="s">
        <v>3183</v>
      </c>
      <c r="C13" s="84" t="s">
        <v>5</v>
      </c>
    </row>
    <row r="14" spans="1:7" s="18" customFormat="1" x14ac:dyDescent="0.25">
      <c r="A14" s="83" t="s">
        <v>2909</v>
      </c>
      <c r="B14" s="84" t="s">
        <v>2979</v>
      </c>
      <c r="C14" s="84" t="s">
        <v>2695</v>
      </c>
    </row>
    <row r="15" spans="1:7" s="18" customFormat="1" x14ac:dyDescent="0.25">
      <c r="A15" s="83" t="s">
        <v>2980</v>
      </c>
      <c r="B15" s="84" t="s">
        <v>45</v>
      </c>
      <c r="C15" s="84" t="s">
        <v>36</v>
      </c>
    </row>
    <row r="16" spans="1:7" s="18" customFormat="1" x14ac:dyDescent="0.25">
      <c r="A16" s="83" t="s">
        <v>2910</v>
      </c>
      <c r="B16" t="s">
        <v>3171</v>
      </c>
      <c r="C16" s="18" t="s">
        <v>3142</v>
      </c>
    </row>
    <row r="17" spans="1:3" s="18" customFormat="1" x14ac:dyDescent="0.25">
      <c r="A17" s="83" t="s">
        <v>2911</v>
      </c>
      <c r="B17" s="84" t="s">
        <v>2695</v>
      </c>
      <c r="C17" s="84" t="s">
        <v>2979</v>
      </c>
    </row>
    <row r="18" spans="1:3" s="18" customFormat="1" ht="15.75" thickBot="1" x14ac:dyDescent="0.3">
      <c r="A18" s="83" t="s">
        <v>2980</v>
      </c>
      <c r="B18" s="84" t="s">
        <v>45</v>
      </c>
      <c r="C18" s="84" t="s">
        <v>36</v>
      </c>
    </row>
    <row r="19" spans="1:3" s="18" customFormat="1" ht="15.75" thickBot="1" x14ac:dyDescent="0.3">
      <c r="A19" s="83" t="s">
        <v>2912</v>
      </c>
      <c r="B19" s="161" t="s">
        <v>3189</v>
      </c>
      <c r="C19" s="18" t="s">
        <v>3145</v>
      </c>
    </row>
    <row r="20" spans="1:3" s="18" customFormat="1" x14ac:dyDescent="0.25">
      <c r="A20" s="83" t="s">
        <v>2913</v>
      </c>
      <c r="B20" s="84" t="s">
        <v>3190</v>
      </c>
      <c r="C20" s="84" t="s">
        <v>3146</v>
      </c>
    </row>
    <row r="21" spans="1:3" s="18" customFormat="1" x14ac:dyDescent="0.25">
      <c r="A21" s="83" t="s">
        <v>2980</v>
      </c>
      <c r="B21" s="18" t="s">
        <v>3184</v>
      </c>
      <c r="C21" s="18" t="s">
        <v>3144</v>
      </c>
    </row>
    <row r="23" spans="1:3" ht="33" x14ac:dyDescent="0.25">
      <c r="A23" s="70" t="s">
        <v>95</v>
      </c>
      <c r="B23" s="70" t="s">
        <v>2605</v>
      </c>
    </row>
  </sheetData>
  <dataValidations count="3">
    <dataValidation type="list" errorStyle="information" showInputMessage="1" showErrorMessage="1" sqref="B14:C14">
      <formula1>"New, Select SimilarData, Select ApplicationInProcess"</formula1>
    </dataValidation>
    <dataValidation showInputMessage="1" showErrorMessage="1" sqref="C16:C18 B17:B18 B20:C20"/>
    <dataValidation type="list" errorStyle="information" showInputMessage="1" showErrorMessage="1" sqref="B15:C15">
      <formula1>"Yes,No"</formula1>
    </dataValidation>
  </dataValidations>
  <pageMargins left="0.7" right="0.7" top="0.75" bottom="0.75" header="0.3" footer="0.3"/>
  <pageSetup paperSize="9" orientation="portrait" r:id="rId1"/>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7"/>
  <dimension ref="A1:J18"/>
  <sheetViews>
    <sheetView workbookViewId="0">
      <pane xSplit="1" topLeftCell="B1" activePane="topRight" state="frozen"/>
      <selection pane="topRight" activeCell="C20" sqref="C20"/>
    </sheetView>
  </sheetViews>
  <sheetFormatPr defaultRowHeight="15" x14ac:dyDescent="0.25"/>
  <cols>
    <col min="1" max="1" width="22.140625" bestFit="1" customWidth="1" collapsed="1"/>
    <col min="2" max="3" width="19.85546875" bestFit="1" customWidth="1" collapsed="1"/>
    <col min="4" max="4" width="27" bestFit="1" customWidth="1" collapsed="1"/>
    <col min="5" max="5" width="22" bestFit="1" customWidth="1" collapsed="1"/>
    <col min="6" max="7" width="22" style="17" customWidth="1" collapsed="1"/>
    <col min="8" max="10" width="19.85546875" bestFit="1" customWidth="1" collapsed="1"/>
  </cols>
  <sheetData>
    <row r="1" spans="1:10" s="18" customFormat="1" x14ac:dyDescent="0.25">
      <c r="A1" s="18" t="s">
        <v>4</v>
      </c>
      <c r="B1" t="s">
        <v>3157</v>
      </c>
      <c r="C1" t="s">
        <v>3157</v>
      </c>
      <c r="D1" t="s">
        <v>3157</v>
      </c>
      <c r="E1" t="s">
        <v>7</v>
      </c>
      <c r="F1" t="s">
        <v>7</v>
      </c>
      <c r="G1" t="s">
        <v>3157</v>
      </c>
      <c r="H1" s="18" t="s">
        <v>7</v>
      </c>
      <c r="I1" s="18" t="s">
        <v>7</v>
      </c>
      <c r="J1" s="18" t="s">
        <v>7</v>
      </c>
    </row>
    <row r="2" spans="1:10" s="18" customFormat="1" x14ac:dyDescent="0.25">
      <c r="A2" s="18" t="s">
        <v>2760</v>
      </c>
      <c r="B2" s="18" t="s">
        <v>2596</v>
      </c>
      <c r="C2" s="18" t="s">
        <v>2596</v>
      </c>
      <c r="D2" s="18" t="s">
        <v>2596</v>
      </c>
      <c r="E2" s="18" t="s">
        <v>2596</v>
      </c>
      <c r="F2" s="18" t="s">
        <v>2596</v>
      </c>
      <c r="G2" s="18" t="s">
        <v>2596</v>
      </c>
      <c r="H2" s="18" t="s">
        <v>2596</v>
      </c>
      <c r="I2" s="18" t="s">
        <v>2596</v>
      </c>
      <c r="J2" s="18" t="s">
        <v>2596</v>
      </c>
    </row>
    <row r="3" spans="1:10" s="18" customFormat="1" x14ac:dyDescent="0.25">
      <c r="A3" s="18" t="s">
        <v>2761</v>
      </c>
    </row>
    <row r="4" spans="1:10" s="18" customFormat="1" x14ac:dyDescent="0.25">
      <c r="A4" s="18" t="s">
        <v>2843</v>
      </c>
      <c r="B4" s="18">
        <f>COUNTIFS($A13:$A17,"*$*",B13:B17,"")</f>
        <v>0</v>
      </c>
      <c r="C4" s="18">
        <f t="shared" ref="C4:G4" si="0">COUNTIFS($A13:$A17,"*$*",C13:C17,"")</f>
        <v>0</v>
      </c>
      <c r="D4" s="18">
        <f t="shared" si="0"/>
        <v>0</v>
      </c>
      <c r="E4" s="18">
        <f t="shared" si="0"/>
        <v>0</v>
      </c>
      <c r="F4" s="18">
        <f t="shared" si="0"/>
        <v>0</v>
      </c>
      <c r="G4" s="18">
        <f t="shared" si="0"/>
        <v>0</v>
      </c>
    </row>
    <row r="5" spans="1:10" s="18" customFormat="1" x14ac:dyDescent="0.25"/>
    <row r="6" spans="1:10" s="18" customFormat="1" x14ac:dyDescent="0.25"/>
    <row r="7" spans="1:10" s="18" customFormat="1" x14ac:dyDescent="0.25"/>
    <row r="8" spans="1:10" s="18" customFormat="1" x14ac:dyDescent="0.25"/>
    <row r="9" spans="1:10" s="18" customFormat="1" x14ac:dyDescent="0.25">
      <c r="A9" s="33" t="s">
        <v>2993</v>
      </c>
    </row>
    <row r="10" spans="1:10" s="18" customFormat="1" x14ac:dyDescent="0.25">
      <c r="A10" s="18" t="s">
        <v>2982</v>
      </c>
      <c r="B10" s="18" t="s">
        <v>36</v>
      </c>
      <c r="C10" s="18" t="s">
        <v>36</v>
      </c>
      <c r="D10" s="18" t="s">
        <v>36</v>
      </c>
      <c r="E10" s="18" t="s">
        <v>36</v>
      </c>
      <c r="F10" s="18" t="s">
        <v>36</v>
      </c>
      <c r="G10" s="18" t="s">
        <v>36</v>
      </c>
    </row>
    <row r="11" spans="1:10" s="103" customFormat="1" x14ac:dyDescent="0.25">
      <c r="B11" s="102"/>
      <c r="C11" s="102"/>
      <c r="D11" s="102"/>
      <c r="E11" s="102"/>
      <c r="F11" s="102"/>
      <c r="G11" s="102"/>
      <c r="H11" s="102"/>
      <c r="I11" s="102"/>
      <c r="J11" s="102"/>
    </row>
    <row r="12" spans="1:10" s="18" customFormat="1" x14ac:dyDescent="0.25">
      <c r="A12" s="75" t="s">
        <v>6</v>
      </c>
      <c r="B12" s="52" t="str">
        <f>'1.TabCustomerMainData'!$B$13</f>
        <v>0002APP20231005256</v>
      </c>
      <c r="C12" s="52" t="str">
        <f>'1.TabCustomerMainData'!$B$13</f>
        <v>0002APP20231005256</v>
      </c>
      <c r="D12" s="52" t="str">
        <f>'1.TabCustomerMainData'!$B$13</f>
        <v>0002APP20231005256</v>
      </c>
      <c r="E12" s="52" t="str">
        <f>'1.TabCustomerMainData'!$C$13</f>
        <v>0002APP20211205783</v>
      </c>
      <c r="F12" s="52" t="str">
        <f>'1.TabCustomerMainData'!$C$13</f>
        <v>0002APP20211205783</v>
      </c>
      <c r="G12" s="52" t="str">
        <f>'1.TabCustomerMainData'!$C$13</f>
        <v>0002APP20211205783</v>
      </c>
      <c r="H12" s="52"/>
      <c r="I12" s="52"/>
      <c r="J12" s="52"/>
    </row>
    <row r="13" spans="1:10" s="18" customFormat="1" x14ac:dyDescent="0.25">
      <c r="A13" s="58" t="s">
        <v>2860</v>
      </c>
      <c r="B13" s="18" t="s">
        <v>52</v>
      </c>
      <c r="C13" s="18" t="s">
        <v>52</v>
      </c>
      <c r="D13" s="18" t="s">
        <v>52</v>
      </c>
      <c r="E13" s="18" t="s">
        <v>1979</v>
      </c>
      <c r="F13" s="18" t="s">
        <v>52</v>
      </c>
      <c r="G13" s="18" t="s">
        <v>3069</v>
      </c>
      <c r="H13" s="18" t="s">
        <v>1979</v>
      </c>
      <c r="I13" s="18" t="s">
        <v>1979</v>
      </c>
      <c r="J13" s="18" t="s">
        <v>1979</v>
      </c>
    </row>
    <row r="14" spans="1:10" s="18" customFormat="1" x14ac:dyDescent="0.25">
      <c r="A14" s="58" t="s">
        <v>2861</v>
      </c>
      <c r="B14" s="18" t="s">
        <v>3070</v>
      </c>
      <c r="C14" s="18" t="s">
        <v>5</v>
      </c>
      <c r="D14" s="18" t="s">
        <v>3140</v>
      </c>
      <c r="E14" s="18" t="s">
        <v>2985</v>
      </c>
      <c r="F14" s="18" t="s">
        <v>3070</v>
      </c>
      <c r="G14" s="18" t="s">
        <v>3072</v>
      </c>
      <c r="H14" s="18" t="s">
        <v>2740</v>
      </c>
      <c r="I14" s="18" t="s">
        <v>2740</v>
      </c>
      <c r="J14" s="18" t="s">
        <v>2740</v>
      </c>
    </row>
    <row r="15" spans="1:10" s="18" customFormat="1" x14ac:dyDescent="0.25">
      <c r="A15" s="13" t="s">
        <v>53</v>
      </c>
    </row>
    <row r="16" spans="1:10" s="18" customFormat="1" x14ac:dyDescent="0.25">
      <c r="A16" s="58" t="s">
        <v>2862</v>
      </c>
      <c r="B16" s="18">
        <v>1</v>
      </c>
      <c r="C16" s="18">
        <v>1</v>
      </c>
      <c r="D16" s="18">
        <v>1</v>
      </c>
      <c r="E16" s="18">
        <v>1</v>
      </c>
      <c r="F16" s="18">
        <v>1</v>
      </c>
      <c r="G16" s="18">
        <v>1</v>
      </c>
      <c r="H16" s="18">
        <v>7</v>
      </c>
      <c r="I16" s="18">
        <v>8</v>
      </c>
      <c r="J16" s="18">
        <v>9</v>
      </c>
    </row>
    <row r="17" spans="1:10" s="18" customFormat="1" x14ac:dyDescent="0.25">
      <c r="A17" s="58" t="s">
        <v>2863</v>
      </c>
      <c r="B17" s="18" t="s">
        <v>3071</v>
      </c>
      <c r="C17" s="18" t="s">
        <v>3071</v>
      </c>
      <c r="D17" s="18" t="s">
        <v>1980</v>
      </c>
      <c r="E17" s="18" t="s">
        <v>1980</v>
      </c>
      <c r="F17" s="18" t="s">
        <v>3071</v>
      </c>
      <c r="G17" s="18" t="s">
        <v>1980</v>
      </c>
      <c r="H17" s="18" t="s">
        <v>1980</v>
      </c>
      <c r="I17" s="18" t="s">
        <v>1980</v>
      </c>
      <c r="J17" s="18" t="s">
        <v>1980</v>
      </c>
    </row>
    <row r="18" spans="1:10" s="139" customFormat="1" x14ac:dyDescent="0.25">
      <c r="A18" s="12" t="s">
        <v>3170</v>
      </c>
      <c r="B18" s="12" t="s">
        <v>45</v>
      </c>
      <c r="C18" s="12" t="s">
        <v>45</v>
      </c>
      <c r="D18" s="12" t="s">
        <v>45</v>
      </c>
      <c r="E18" s="12"/>
      <c r="F18" s="12"/>
      <c r="G18" s="12" t="s">
        <v>36</v>
      </c>
      <c r="H18" s="139" t="s">
        <v>36</v>
      </c>
    </row>
  </sheetData>
  <conditionalFormatting sqref="A18:B18 D18:XFD18">
    <cfRule type="expression" dxfId="72" priority="2">
      <formula>AND(A$13&lt;&gt;"Customer",A$13&lt;&gt;"$Referantor Category")</formula>
    </cfRule>
  </conditionalFormatting>
  <conditionalFormatting sqref="C18">
    <cfRule type="expression" dxfId="71" priority="1">
      <formula>AND(C$13&lt;&gt;"Customer",C$13&lt;&gt;"$Referantor Category")</formula>
    </cfRule>
  </conditionalFormatting>
  <dataValidations count="6">
    <dataValidation type="custom" errorStyle="information" allowBlank="1" showInputMessage="1" showErrorMessage="1" sqref="B16:J16">
      <formula1>ISNUMBER(B16)</formula1>
    </dataValidation>
    <dataValidation type="list" errorStyle="information" allowBlank="1" showInputMessage="1" showErrorMessage="1" sqref="B13:J13">
      <formula1>"Agency, Customer, Multifinance Employee"</formula1>
    </dataValidation>
    <dataValidation type="list" errorStyle="information" allowBlank="1" showInputMessage="1" showErrorMessage="1" sqref="B15:J15">
      <formula1>"Agency Personal, Agency Company"</formula1>
    </dataValidation>
    <dataValidation type="list" errorStyle="information" allowBlank="1" showInputMessage="1" showErrorMessage="1" sqref="B17:J17">
      <formula1>"Gross, Nett"</formula1>
    </dataValidation>
    <dataValidation type="list" allowBlank="1" showInputMessage="1" showErrorMessage="1" sqref="B10:G10">
      <formula1>"Yes, No, Edit"</formula1>
    </dataValidation>
    <dataValidation type="list" allowBlank="1" showInputMessage="1" showErrorMessage="1" sqref="B18:G18">
      <formula1>"Yes,No"</formula1>
    </dataValidation>
  </dataValidations>
  <pageMargins left="0.7" right="0.7" top="0.75" bottom="0.75" header="0.3" footer="0.3"/>
  <pageSetup paperSize="9" orientation="portrait" r:id="rId1"/>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8"/>
  <dimension ref="A1:G65"/>
  <sheetViews>
    <sheetView topLeftCell="A47" workbookViewId="0">
      <pane xSplit="1" topLeftCell="B1" activePane="topRight" state="frozen"/>
      <selection activeCell="A34" sqref="A34"/>
      <selection pane="topRight" activeCell="B25" sqref="B25"/>
    </sheetView>
  </sheetViews>
  <sheetFormatPr defaultRowHeight="15" x14ac:dyDescent="0.25"/>
  <cols>
    <col min="1" max="1" width="36.28515625" customWidth="1" collapsed="1"/>
    <col min="2" max="2" width="57.85546875" customWidth="1" collapsed="1"/>
    <col min="3" max="3" width="19.140625" customWidth="1" collapsed="1"/>
    <col min="4" max="5" width="11.7109375" bestFit="1" customWidth="1" collapsed="1"/>
  </cols>
  <sheetData>
    <row r="1" spans="1:7" s="18" customFormat="1" x14ac:dyDescent="0.25">
      <c r="A1" s="18" t="s">
        <v>4</v>
      </c>
      <c r="B1" t="s">
        <v>3186</v>
      </c>
      <c r="C1" t="s">
        <v>7</v>
      </c>
      <c r="D1" s="18" t="s">
        <v>7</v>
      </c>
      <c r="E1" s="18" t="s">
        <v>7</v>
      </c>
      <c r="F1" s="18" t="s">
        <v>7</v>
      </c>
      <c r="G1" s="18" t="s">
        <v>7</v>
      </c>
    </row>
    <row r="2" spans="1:7" s="18" customFormat="1" x14ac:dyDescent="0.25">
      <c r="A2" s="18" t="s">
        <v>2760</v>
      </c>
      <c r="B2" t="s">
        <v>3192</v>
      </c>
      <c r="C2" t="s">
        <v>2596</v>
      </c>
      <c r="D2" s="18" t="s">
        <v>2596</v>
      </c>
      <c r="E2" s="18" t="s">
        <v>2596</v>
      </c>
      <c r="F2" s="18" t="s">
        <v>2596</v>
      </c>
      <c r="G2" s="18" t="s">
        <v>2596</v>
      </c>
    </row>
    <row r="3" spans="1:7" s="18" customFormat="1" x14ac:dyDescent="0.25">
      <c r="A3" s="18" t="s">
        <v>2761</v>
      </c>
    </row>
    <row r="4" spans="1:7" s="18" customFormat="1" x14ac:dyDescent="0.25">
      <c r="A4" s="18" t="s">
        <v>2843</v>
      </c>
      <c r="B4" s="18">
        <f>IF(AND(ISBLANK(B30),B50="Credit / Pembayaran yang Di Restrukturisasi", B25="Auto Debit"),COUNTIFS($A12:$A61,"*$*",B12:B61,""),IF(AND(NOT(ISBLANK(B30)),B50="Credit / Pembayaran yang Di Restrukturisasi", B25="Auto Debit"),COUNTIFS($A12:$A27,"*$*",B12:B27,"")+COUNTIFS($A50:$A61,"*$*",B50:B61,""),IF(AND(ISBLANK(B30),B50="Lainnya", B25="Auto Debit"),COUNTIFS($A12:$A50,"*$*",B12:B50,"")+COUNTIFS($A54:$A61,"*$*",B54:B61,""),IF(AND(NOT(ISBLANK(B30)),B50="Lainnya", B25="Auto Debit"),COUNTIFS($A12:$A27,"*$*",B12:B27,"")+COUNTIFS($A50:$A50,"*$*",B50:B50,"")+COUNTIFS($A54:$A61,"*$*",B54:B61,""),IF(AND(ISBLANK(B30),B50="Lainnya", B25&lt;&gt;"Auto Debit"),COUNTIFS($A12:$A25,"*$*",B12:B25,"")+COUNTIFS($A27:$A50,"*$*",B27:B50,"")+COUNTIFS($A54:$A61,"*$*",B54:B61,""),IF(AND(NOT(ISBLANK(B30)),B50="Lainnya", B25&lt;&gt;"Auto Debit"),COUNTIFS($A12:$A25,"*$*",B12:B25,"")+COUNTIFS($A27:$A27,"*$*",B27:B27,"")+COUNTIFS($A50:$A50,"*$*",B50:B50,"")+COUNTIFS($A54:$A61,"*$*",B54:B61,""),IF(AND(ISBLANK(B30),B50="Credit / Pembayaran yang Di Restrukturisasi", B25&lt;&gt;"Auto Debit"),COUNTIFS($A12:$A25,"*$*",B12:B25,"")+COUNTIFS($A27:$A61,"*$*",B27:B61,""),IF(AND(NOT(ISBLANK(B30)),B50="Credit / Pembayaran yang Di Restrukturisasi", B25&lt;&gt;"Auto Debit"),COUNTIFS($A12:$A25,"*$*",B12:B25,"")+COUNTIFS($A27:$A27,"*$*",B27:B27,"")+COUNTIFS($A50:$A61,"*$*",B50:B61,"")))))))))</f>
        <v>0</v>
      </c>
      <c r="C4" s="18">
        <f>IF(AND(ISBLANK(C30),C50="Credit / Pembayaran yang Di Restrukturisasi", C25="Auto Debit"),COUNTIFS($A12:$A61,"*$*",C12:C61,""),IF(AND(NOT(ISBLANK(C30)),C50="Credit / Pembayaran yang Di Restrukturisasi", C25="Auto Debit"),COUNTIFS($A12:$A27,"*$*",C12:C27,"")+COUNTIFS($A50:$A61,"*$*",C50:C61,""),IF(AND(ISBLANK(C30),C50="Lainnya", C25="Auto Debit"),COUNTIFS($A12:$A50,"*$*",C12:C50,"")+COUNTIFS($A54:$A61,"*$*",C54:C61,""),IF(AND(NOT(ISBLANK(C30)),C50="Lainnya", C25="Auto Debit"),COUNTIFS($A12:$A27,"*$*",C12:C27,"")+COUNTIFS($A50:$A50,"*$*",C50:C50,"")+COUNTIFS($A54:$A61,"*$*",C54:C61,""),IF(AND(ISBLANK(C30),C50="Lainnya", C25&lt;&gt;"Auto Debit"),COUNTIFS($A12:$A25,"*$*",C12:C25,"")+COUNTIFS($A27:$A50,"*$*",C27:C50,"")+COUNTIFS($A54:$A61,"*$*",C54:C61,""),IF(AND(NOT(ISBLANK(C30)),C50="Lainnya", C25&lt;&gt;"Auto Debit"),COUNTIFS($A12:$A25,"*$*",C12:C25,"")+COUNTIFS($A27:$A27,"*$*",C27:C27,"")+COUNTIFS($A50:$A50,"*$*",C50:C50,"")+COUNTIFS($A54:$A61,"*$*",C54:C61,""),IF(AND(ISBLANK(C30),C50="Credit / Pembayaran yang Di Restrukturisasi", C25&lt;&gt;"Auto Debit"),COUNTIFS($A12:$A25,"*$*",C12:C25,"")+COUNTIFS($A27:$A61,"*$*",C27:C61,""),IF(AND(NOT(ISBLANK(C30)),C50="Credit / Pembayaran yang Di Restrukturisasi", C25&lt;&gt;"Auto Debit"),COUNTIFS($A12:$A25,"*$*",C12:C25,"")+COUNTIFS($A27:$A27,"*$*",C27:C27,"")+COUNTIFS($A50:$A61,"*$*",C50:C61,"")))))))))</f>
        <v>0</v>
      </c>
    </row>
    <row r="5" spans="1:7" s="18" customFormat="1" x14ac:dyDescent="0.25"/>
    <row r="6" spans="1:7" s="18" customFormat="1" x14ac:dyDescent="0.25"/>
    <row r="7" spans="1:7" s="18" customFormat="1" x14ac:dyDescent="0.25"/>
    <row r="8" spans="1:7" s="18" customFormat="1" x14ac:dyDescent="0.25">
      <c r="A8" s="18" t="s">
        <v>6</v>
      </c>
      <c r="B8" s="18" t="str">
        <f>'1.TabCustomerMainData'!B$13</f>
        <v>0002APP20231005256</v>
      </c>
      <c r="C8" s="18" t="str">
        <f>'1.TabCustomerMainData'!C$13</f>
        <v>0002APP20211205779</v>
      </c>
    </row>
    <row r="9" spans="1:7" s="18" customFormat="1" x14ac:dyDescent="0.25">
      <c r="A9" s="33" t="s">
        <v>2993</v>
      </c>
    </row>
    <row r="10" spans="1:7" s="18" customFormat="1" x14ac:dyDescent="0.25">
      <c r="A10" s="18" t="s">
        <v>2982</v>
      </c>
      <c r="B10" s="18" t="s">
        <v>36</v>
      </c>
      <c r="C10" s="18" t="s">
        <v>36</v>
      </c>
    </row>
    <row r="11" spans="1:7" s="165" customFormat="1" x14ac:dyDescent="0.25">
      <c r="A11" s="165" t="s">
        <v>2565</v>
      </c>
    </row>
    <row r="12" spans="1:7" s="18" customFormat="1" x14ac:dyDescent="0.25">
      <c r="A12" s="58" t="s">
        <v>2864</v>
      </c>
      <c r="B12" s="2" t="s">
        <v>3035</v>
      </c>
      <c r="C12" s="2" t="s">
        <v>3035</v>
      </c>
    </row>
    <row r="13" spans="1:7" s="18" customFormat="1" x14ac:dyDescent="0.25">
      <c r="A13" s="13" t="s">
        <v>54</v>
      </c>
      <c r="B13" s="18" t="s">
        <v>2961</v>
      </c>
      <c r="C13" s="18" t="s">
        <v>2961</v>
      </c>
    </row>
    <row r="14" spans="1:7" s="18" customFormat="1" x14ac:dyDescent="0.25">
      <c r="A14" s="58" t="s">
        <v>2865</v>
      </c>
      <c r="B14" s="18" t="s">
        <v>2960</v>
      </c>
      <c r="C14" s="18" t="s">
        <v>2960</v>
      </c>
    </row>
    <row r="15" spans="1:7" s="18" customFormat="1" x14ac:dyDescent="0.25">
      <c r="A15" s="18" t="s">
        <v>2963</v>
      </c>
    </row>
    <row r="16" spans="1:7" s="165" customFormat="1" x14ac:dyDescent="0.25">
      <c r="A16" s="165" t="s">
        <v>2566</v>
      </c>
    </row>
    <row r="17" spans="1:3" s="18" customFormat="1" x14ac:dyDescent="0.25">
      <c r="A17" s="58" t="s">
        <v>2866</v>
      </c>
      <c r="B17" s="18" t="s">
        <v>255</v>
      </c>
      <c r="C17" s="18" t="s">
        <v>55</v>
      </c>
    </row>
    <row r="18" spans="1:3" s="18" customFormat="1" x14ac:dyDescent="0.25">
      <c r="A18" s="18" t="s">
        <v>56</v>
      </c>
      <c r="B18" s="18" t="s">
        <v>214</v>
      </c>
      <c r="C18" s="18" t="s">
        <v>57</v>
      </c>
    </row>
    <row r="19" spans="1:3" s="18" customFormat="1" x14ac:dyDescent="0.25">
      <c r="A19" s="58" t="s">
        <v>2867</v>
      </c>
      <c r="B19" s="18" t="s">
        <v>63</v>
      </c>
      <c r="C19" s="18" t="s">
        <v>63</v>
      </c>
    </row>
    <row r="20" spans="1:3" s="18" customFormat="1" x14ac:dyDescent="0.25">
      <c r="A20" s="58" t="s">
        <v>2868</v>
      </c>
      <c r="B20" s="18">
        <v>60</v>
      </c>
      <c r="C20" s="18">
        <v>60</v>
      </c>
    </row>
    <row r="21" spans="1:3" s="18" customFormat="1" x14ac:dyDescent="0.25">
      <c r="A21" s="18" t="s">
        <v>59</v>
      </c>
      <c r="B21" s="18" t="s">
        <v>216</v>
      </c>
    </row>
    <row r="22" spans="1:3" s="18" customFormat="1" x14ac:dyDescent="0.25">
      <c r="A22" s="13" t="s">
        <v>61</v>
      </c>
      <c r="B22" s="33" t="s">
        <v>189</v>
      </c>
      <c r="C22" s="33" t="s">
        <v>189</v>
      </c>
    </row>
    <row r="23" spans="1:3" s="18" customFormat="1" x14ac:dyDescent="0.25">
      <c r="A23" s="58" t="s">
        <v>2869</v>
      </c>
      <c r="B23" s="2" t="s">
        <v>63</v>
      </c>
      <c r="C23" s="18" t="s">
        <v>238</v>
      </c>
    </row>
    <row r="24" spans="1:3" s="18" customFormat="1" x14ac:dyDescent="0.25">
      <c r="A24" s="58" t="s">
        <v>2870</v>
      </c>
      <c r="B24" s="18" t="s">
        <v>190</v>
      </c>
      <c r="C24" s="18" t="s">
        <v>190</v>
      </c>
    </row>
    <row r="25" spans="1:3" s="18" customFormat="1" x14ac:dyDescent="0.25">
      <c r="A25" s="58" t="s">
        <v>2871</v>
      </c>
      <c r="B25" s="18" t="s">
        <v>192</v>
      </c>
      <c r="C25" s="18" t="s">
        <v>64</v>
      </c>
    </row>
    <row r="26" spans="1:3" s="18" customFormat="1" x14ac:dyDescent="0.25">
      <c r="A26" s="59" t="s">
        <v>2872</v>
      </c>
      <c r="B26" s="18">
        <v>1</v>
      </c>
      <c r="C26" s="18">
        <v>2</v>
      </c>
    </row>
    <row r="27" spans="1:3" s="18" customFormat="1" x14ac:dyDescent="0.25">
      <c r="A27" s="58" t="s">
        <v>2873</v>
      </c>
      <c r="B27" s="18" t="s">
        <v>241</v>
      </c>
      <c r="C27" s="18" t="s">
        <v>65</v>
      </c>
    </row>
    <row r="28" spans="1:3" s="18" customFormat="1" x14ac:dyDescent="0.25">
      <c r="A28" s="18" t="s">
        <v>66</v>
      </c>
      <c r="B28" s="18" t="s">
        <v>67</v>
      </c>
    </row>
    <row r="29" spans="1:3" s="165" customFormat="1" x14ac:dyDescent="0.25">
      <c r="A29" s="165" t="s">
        <v>2567</v>
      </c>
    </row>
    <row r="30" spans="1:3" s="18" customFormat="1" x14ac:dyDescent="0.25">
      <c r="A30" s="18" t="s">
        <v>68</v>
      </c>
      <c r="C30" s="18" t="s">
        <v>69</v>
      </c>
    </row>
    <row r="31" spans="1:3" s="18" customFormat="1" x14ac:dyDescent="0.25">
      <c r="A31" s="59" t="s">
        <v>2834</v>
      </c>
      <c r="B31" s="18" t="s">
        <v>2988</v>
      </c>
      <c r="C31" s="18" t="s">
        <v>2766</v>
      </c>
    </row>
    <row r="32" spans="1:3" s="18" customFormat="1" x14ac:dyDescent="0.25">
      <c r="A32" s="59" t="s">
        <v>2835</v>
      </c>
      <c r="B32" s="2">
        <v>1</v>
      </c>
      <c r="C32" s="2">
        <v>1</v>
      </c>
    </row>
    <row r="33" spans="1:3" s="18" customFormat="1" x14ac:dyDescent="0.25">
      <c r="A33" s="59" t="s">
        <v>2836</v>
      </c>
      <c r="B33" s="2">
        <v>1</v>
      </c>
      <c r="C33" s="2">
        <v>1</v>
      </c>
    </row>
    <row r="34" spans="1:3" s="18" customFormat="1" x14ac:dyDescent="0.25">
      <c r="A34" s="59" t="s">
        <v>2837</v>
      </c>
      <c r="B34" s="18">
        <v>11530</v>
      </c>
      <c r="C34" s="18">
        <v>40242</v>
      </c>
    </row>
    <row r="35" spans="1:3" s="18" customFormat="1" x14ac:dyDescent="0.25">
      <c r="A35" s="59" t="s">
        <v>2838</v>
      </c>
      <c r="B35" s="18" t="s">
        <v>2755</v>
      </c>
      <c r="C35" s="18" t="s">
        <v>2618</v>
      </c>
    </row>
    <row r="36" spans="1:3" s="18" customFormat="1" x14ac:dyDescent="0.25">
      <c r="A36" s="59" t="s">
        <v>2839</v>
      </c>
      <c r="B36" s="18" t="s">
        <v>2755</v>
      </c>
      <c r="C36" s="18" t="s">
        <v>2619</v>
      </c>
    </row>
    <row r="37" spans="1:3" s="18" customFormat="1" x14ac:dyDescent="0.25">
      <c r="A37" s="59" t="s">
        <v>2874</v>
      </c>
      <c r="B37" s="18" t="s">
        <v>2756</v>
      </c>
      <c r="C37" s="18" t="s">
        <v>2687</v>
      </c>
    </row>
    <row r="38" spans="1:3" s="18" customFormat="1" x14ac:dyDescent="0.25">
      <c r="A38" s="18" t="s">
        <v>70</v>
      </c>
      <c r="B38" s="2"/>
      <c r="C38" s="2"/>
    </row>
    <row r="39" spans="1:3" s="18" customFormat="1" x14ac:dyDescent="0.25">
      <c r="A39" s="18" t="s">
        <v>71</v>
      </c>
    </row>
    <row r="40" spans="1:3" s="18" customFormat="1" x14ac:dyDescent="0.25">
      <c r="A40" s="18" t="s">
        <v>72</v>
      </c>
      <c r="B40" s="2"/>
      <c r="C40" s="2"/>
    </row>
    <row r="41" spans="1:3" s="18" customFormat="1" x14ac:dyDescent="0.25">
      <c r="A41" s="18" t="s">
        <v>73</v>
      </c>
    </row>
    <row r="42" spans="1:3" s="18" customFormat="1" x14ac:dyDescent="0.25">
      <c r="A42" s="18" t="s">
        <v>74</v>
      </c>
    </row>
    <row r="43" spans="1:3" s="18" customFormat="1" x14ac:dyDescent="0.25">
      <c r="A43" s="18" t="s">
        <v>75</v>
      </c>
    </row>
    <row r="44" spans="1:3" s="18" customFormat="1" x14ac:dyDescent="0.25">
      <c r="A44" s="18" t="s">
        <v>76</v>
      </c>
    </row>
    <row r="45" spans="1:3" s="18" customFormat="1" x14ac:dyDescent="0.25">
      <c r="A45" s="18" t="s">
        <v>77</v>
      </c>
    </row>
    <row r="46" spans="1:3" s="18" customFormat="1" x14ac:dyDescent="0.25">
      <c r="A46" s="18" t="s">
        <v>78</v>
      </c>
    </row>
    <row r="47" spans="1:3" s="18" customFormat="1" x14ac:dyDescent="0.25">
      <c r="A47" s="18" t="s">
        <v>79</v>
      </c>
      <c r="B47" s="2"/>
      <c r="C47" s="2"/>
    </row>
    <row r="48" spans="1:3" s="18" customFormat="1" x14ac:dyDescent="0.25">
      <c r="A48" s="18" t="s">
        <v>80</v>
      </c>
    </row>
    <row r="49" spans="1:3" s="165" customFormat="1" x14ac:dyDescent="0.25">
      <c r="A49" s="165" t="s">
        <v>2568</v>
      </c>
    </row>
    <row r="50" spans="1:3" s="18" customFormat="1" x14ac:dyDescent="0.25">
      <c r="A50" s="58" t="s">
        <v>2875</v>
      </c>
      <c r="B50" s="18" t="s">
        <v>81</v>
      </c>
      <c r="C50" s="18" t="s">
        <v>193</v>
      </c>
    </row>
    <row r="51" spans="1:3" s="18" customFormat="1" x14ac:dyDescent="0.25">
      <c r="A51" s="18" t="s">
        <v>82</v>
      </c>
      <c r="B51" s="18">
        <v>111</v>
      </c>
    </row>
    <row r="52" spans="1:3" s="18" customFormat="1" x14ac:dyDescent="0.25">
      <c r="A52" s="59" t="s">
        <v>2876</v>
      </c>
      <c r="B52" s="2" t="s">
        <v>220</v>
      </c>
      <c r="C52" s="2" t="s">
        <v>83</v>
      </c>
    </row>
    <row r="53" spans="1:3" s="18" customFormat="1" x14ac:dyDescent="0.25">
      <c r="A53" s="61" t="s">
        <v>84</v>
      </c>
      <c r="B53" s="18" t="str">
        <f>VLOOKUP(B54,Master!$AR:$AS,2,1)</f>
        <v>930000</v>
      </c>
      <c r="C53" s="18" t="str">
        <f>VLOOKUP(C54,Master!$AR:$AS,2,1)</f>
        <v>950000</v>
      </c>
    </row>
    <row r="54" spans="1:3" s="18" customFormat="1" x14ac:dyDescent="0.25">
      <c r="A54" s="58" t="s">
        <v>2877</v>
      </c>
      <c r="B54" s="18" t="s">
        <v>1950</v>
      </c>
      <c r="C54" s="18" t="s">
        <v>1951</v>
      </c>
    </row>
    <row r="55" spans="1:3" s="165" customFormat="1" ht="13.5" customHeight="1" x14ac:dyDescent="0.25">
      <c r="A55" s="165" t="s">
        <v>2569</v>
      </c>
    </row>
    <row r="56" spans="1:3" s="18" customFormat="1" x14ac:dyDescent="0.25">
      <c r="A56" s="58" t="s">
        <v>2878</v>
      </c>
      <c r="B56" s="18" t="s">
        <v>116</v>
      </c>
      <c r="C56" s="18" t="s">
        <v>86</v>
      </c>
    </row>
    <row r="57" spans="1:3" s="18" customFormat="1" x14ac:dyDescent="0.25">
      <c r="A57" s="18" t="s">
        <v>87</v>
      </c>
      <c r="B57" s="18">
        <v>11</v>
      </c>
      <c r="C57" s="18">
        <v>10</v>
      </c>
    </row>
    <row r="58" spans="1:3" s="18" customFormat="1" x14ac:dyDescent="0.25">
      <c r="A58" s="18" t="s">
        <v>88</v>
      </c>
      <c r="B58" s="34" t="s">
        <v>2991</v>
      </c>
      <c r="C58" s="34"/>
    </row>
    <row r="59" spans="1:3" s="18" customFormat="1" x14ac:dyDescent="0.25">
      <c r="A59" s="61" t="s">
        <v>89</v>
      </c>
      <c r="B59" s="18" t="str">
        <f>VLOOKUP(B60,Master!$AU:$AV,2,0)</f>
        <v>PAMERAN</v>
      </c>
      <c r="C59" s="18" t="str">
        <f>VLOOKUP(C60,Master!$AU:$AV,2,0)</f>
        <v>PAMERAN</v>
      </c>
    </row>
    <row r="60" spans="1:3" s="18" customFormat="1" x14ac:dyDescent="0.25">
      <c r="A60" s="58" t="s">
        <v>2879</v>
      </c>
      <c r="B60" s="18" t="s">
        <v>90</v>
      </c>
      <c r="C60" s="18" t="s">
        <v>90</v>
      </c>
    </row>
    <row r="61" spans="1:3" s="18" customFormat="1" x14ac:dyDescent="0.25">
      <c r="A61" s="58" t="s">
        <v>2880</v>
      </c>
      <c r="B61" s="18">
        <v>1</v>
      </c>
      <c r="C61" s="18">
        <v>1</v>
      </c>
    </row>
    <row r="62" spans="1:3" s="165" customFormat="1" ht="14.25" customHeight="1" x14ac:dyDescent="0.25">
      <c r="A62" s="165" t="s">
        <v>3037</v>
      </c>
    </row>
    <row r="63" spans="1:3" s="18" customFormat="1" x14ac:dyDescent="0.25">
      <c r="A63" s="18" t="s">
        <v>3039</v>
      </c>
      <c r="B63" s="18" t="s">
        <v>3042</v>
      </c>
    </row>
    <row r="64" spans="1:3" s="18" customFormat="1" x14ac:dyDescent="0.25">
      <c r="A64" s="18" t="s">
        <v>3038</v>
      </c>
      <c r="B64" s="18" t="s">
        <v>3041</v>
      </c>
    </row>
    <row r="65" spans="1:2" s="18" customFormat="1" x14ac:dyDescent="0.25">
      <c r="A65" s="18" t="s">
        <v>3040</v>
      </c>
      <c r="B65" s="18" t="s">
        <v>3043</v>
      </c>
    </row>
  </sheetData>
  <mergeCells count="6">
    <mergeCell ref="A62:XFD62"/>
    <mergeCell ref="A11:XFD11"/>
    <mergeCell ref="A16:XFD16"/>
    <mergeCell ref="A29:XFD29"/>
    <mergeCell ref="A49:XFD49"/>
    <mergeCell ref="A55:XFD55"/>
  </mergeCells>
  <conditionalFormatting sqref="B23:XFD23">
    <cfRule type="expression" dxfId="70" priority="10">
      <formula>B$22="Fixed Rate"</formula>
    </cfRule>
  </conditionalFormatting>
  <conditionalFormatting sqref="B26:XFD26">
    <cfRule type="expression" dxfId="69" priority="9">
      <formula>AND(B$25&lt;&gt;"Auto Debit",B$25&lt;&gt;"Way Of Payment",B$25&lt;&gt;"")</formula>
    </cfRule>
  </conditionalFormatting>
  <conditionalFormatting sqref="D31:XFD37 B31:C34 B37:C37">
    <cfRule type="expression" dxfId="68" priority="8">
      <formula>AND(B$30&lt;&gt;"",B$30&lt;&gt;"Copy Address From")</formula>
    </cfRule>
  </conditionalFormatting>
  <conditionalFormatting sqref="B51:XFD52">
    <cfRule type="expression" dxfId="67" priority="7">
      <formula>B$50="Lainnya"</formula>
    </cfRule>
  </conditionalFormatting>
  <conditionalFormatting sqref="B35:C36">
    <cfRule type="expression" dxfId="66" priority="5">
      <formula>AND(B$30&lt;&gt;"",B$30&lt;&gt;"Copy Address From")</formula>
    </cfRule>
  </conditionalFormatting>
  <conditionalFormatting sqref="A23">
    <cfRule type="expression" dxfId="65" priority="4">
      <formula>A$22="Fixed Rate"</formula>
    </cfRule>
  </conditionalFormatting>
  <conditionalFormatting sqref="A26">
    <cfRule type="expression" dxfId="64" priority="3">
      <formula>AND(A$25&lt;&gt;"Auto Debit",A$25&lt;&gt;"Way Of Payment",A$25&lt;&gt;"")</formula>
    </cfRule>
  </conditionalFormatting>
  <conditionalFormatting sqref="A31:A37">
    <cfRule type="expression" dxfId="63" priority="2">
      <formula>AND(A$30&lt;&gt;"",A$30&lt;&gt;"Copy Address From")</formula>
    </cfRule>
  </conditionalFormatting>
  <conditionalFormatting sqref="A51:A52">
    <cfRule type="expression" dxfId="62" priority="1">
      <formula>A$50="Lainnya"</formula>
    </cfRule>
  </conditionalFormatting>
  <dataValidations count="28">
    <dataValidation type="list" errorStyle="information" allowBlank="1" showInputMessage="1" showErrorMessage="1" sqref="B56:C56">
      <formula1>"YES,NO"</formula1>
    </dataValidation>
    <dataValidation type="custom" errorStyle="information" allowBlank="1" showInputMessage="1" showErrorMessage="1" sqref="B26:C26">
      <formula1>AND(B25="Auto Debit",ISNUMBER(B26))</formula1>
    </dataValidation>
    <dataValidation type="custom" errorStyle="information" allowBlank="1" showInputMessage="1" showErrorMessage="1" sqref="B37:C37">
      <formula1>ISBLANK(B30)</formula1>
    </dataValidation>
    <dataValidation type="custom" errorStyle="information" allowBlank="1" showInputMessage="1" showErrorMessage="1" sqref="B31:C31">
      <formula1>ISBLANK(B30)</formula1>
    </dataValidation>
    <dataValidation type="custom" errorStyle="information" allowBlank="1" showInputMessage="1" showErrorMessage="1" sqref="B32:C32">
      <formula1>ISBLANK(B30)</formula1>
    </dataValidation>
    <dataValidation type="custom" errorStyle="information" allowBlank="1" showInputMessage="1" showErrorMessage="1" sqref="B33:C33">
      <formula1>ISBLANK(B30)</formula1>
    </dataValidation>
    <dataValidation type="custom" errorStyle="information" allowBlank="1" showInputMessage="1" showErrorMessage="1" sqref="B34:C34">
      <formula1>ISBLANK(B30)</formula1>
    </dataValidation>
    <dataValidation type="custom" errorStyle="information" allowBlank="1" showInputMessage="1" showErrorMessage="1" sqref="B51:C51">
      <formula1>B50="Credit / Pembayaran yang Di Restrukturisasi"</formula1>
    </dataValidation>
    <dataValidation type="custom" errorStyle="information" allowBlank="1" showInputMessage="1" showErrorMessage="1" sqref="B61:C61">
      <formula1>ISNUMBER(B61)</formula1>
    </dataValidation>
    <dataValidation type="list" errorStyle="information" allowBlank="1" showInputMessage="1" showErrorMessage="1" sqref="B60:C60">
      <formula1>ListRefMasterAppData</formula1>
    </dataValidation>
    <dataValidation type="list" errorStyle="information" allowBlank="1" showInputMessage="1" showErrorMessage="1" sqref="B50:C50">
      <formula1>ListCharacteristicOfCredit</formula1>
    </dataValidation>
    <dataValidation type="list" errorStyle="information" allowBlank="1" showInputMessage="1" showErrorMessage="1" sqref="B28:C28">
      <formula1>ListInstallmentSourcePaymenetType</formula1>
    </dataValidation>
    <dataValidation type="list" errorStyle="information" allowBlank="1" showInputMessage="1" showErrorMessage="1" sqref="B27:C27">
      <formula1>ListCustomerNotification</formula1>
    </dataValidation>
    <dataValidation type="list" errorStyle="information" allowBlank="1" showInputMessage="1" showErrorMessage="1" sqref="B25:C25">
      <formula1>ListWOP</formula1>
    </dataValidation>
    <dataValidation type="list" errorStyle="information" allowBlank="1" showInputMessage="1" showErrorMessage="1" sqref="B24:C24">
      <formula1>ListInstallmentScheme</formula1>
    </dataValidation>
    <dataValidation type="list" errorStyle="information" allowBlank="1" showInputMessage="1" showErrorMessage="1" sqref="B22:C22">
      <formula1>ListInterestType</formula1>
    </dataValidation>
    <dataValidation type="list" errorStyle="information" allowBlank="1" showInputMessage="1" showErrorMessage="1" sqref="B18:C18">
      <formula1>ListFirstInstallmentType</formula1>
    </dataValidation>
    <dataValidation type="list" errorStyle="information" allowBlank="1" showInputMessage="1" showErrorMessage="1" sqref="B54:C54">
      <formula1>ListEconomicSector</formula1>
    </dataValidation>
    <dataValidation type="list" errorStyle="information" allowBlank="1" showInputMessage="1" showErrorMessage="1" sqref="B19:C19">
      <formula1>ListPaymentFrequency</formula1>
    </dataValidation>
    <dataValidation type="list" errorStyle="information" allowBlank="1" showInputMessage="1" showErrorMessage="1" sqref="B17:C17">
      <formula1>ListApplicationSource</formula1>
    </dataValidation>
    <dataValidation type="list" errorStyle="information" allowBlank="1" showInputMessage="1" showErrorMessage="1" sqref="B21:C21">
      <formula1>ListDPSourcePaymentType</formula1>
    </dataValidation>
    <dataValidation type="custom" errorStyle="information" allowBlank="1" showInputMessage="1" showErrorMessage="1" sqref="B20:C20 B57:C57">
      <formula1>ISNUMBER(B20)</formula1>
    </dataValidation>
    <dataValidation type="custom" errorStyle="information" allowBlank="1" showInputMessage="1" showErrorMessage="1" sqref="B35:C35">
      <formula1>ISBLANK(B30)</formula1>
    </dataValidation>
    <dataValidation type="custom" errorStyle="information" allowBlank="1" showInputMessage="1" showErrorMessage="1" sqref="B36:C36">
      <formula1>ISBLANK(B30)</formula1>
    </dataValidation>
    <dataValidation errorStyle="information" allowBlank="1" showInputMessage="1" showErrorMessage="1" sqref="B58:C59 B53:C53"/>
    <dataValidation type="list" errorStyle="information" allowBlank="1" showInputMessage="1" showErrorMessage="1" sqref="B23:C23">
      <formula1>ListFloatingPeriod</formula1>
    </dataValidation>
    <dataValidation type="list" errorStyle="information" allowBlank="1" showInputMessage="1" showErrorMessage="1" sqref="B52:C52">
      <formula1>ListWayOfRestructure</formula1>
    </dataValidation>
    <dataValidation type="list" allowBlank="1" showInputMessage="1" showErrorMessage="1" sqref="B10:C10">
      <formula1>"Yes, No, Edit"</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1">
        <x14:dataValidation type="list" errorStyle="information" allowBlank="1" showInputMessage="1" showErrorMessage="1">
          <x14:formula1>
            <xm:f>Master!$BR$2:$BR$20</xm:f>
          </x14:formula1>
          <xm:sqref>B30:C30</xm:sqref>
        </x14:dataValidation>
      </x14:dataValidations>
    </ext>
  </extLst>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9"/>
  <dimension ref="A1:H70"/>
  <sheetViews>
    <sheetView topLeftCell="A52" workbookViewId="0">
      <pane xSplit="1" topLeftCell="B1" activePane="topRight" state="frozen"/>
      <selection activeCell="G20" sqref="G20"/>
      <selection pane="topRight" activeCell="B71" sqref="B71"/>
    </sheetView>
  </sheetViews>
  <sheetFormatPr defaultRowHeight="15" x14ac:dyDescent="0.25"/>
  <cols>
    <col min="1" max="1" width="34.5703125" bestFit="1" customWidth="1" collapsed="1"/>
    <col min="2" max="2" width="38.140625" style="6" bestFit="1" customWidth="1" collapsed="1"/>
    <col min="3" max="3" width="44.140625" customWidth="1" collapsed="1"/>
    <col min="4" max="5" width="11.7109375" bestFit="1" customWidth="1" collapsed="1"/>
  </cols>
  <sheetData>
    <row r="1" spans="1:7" s="18" customFormat="1" x14ac:dyDescent="0.25">
      <c r="A1" s="18" t="s">
        <v>4</v>
      </c>
      <c r="B1" t="s">
        <v>3157</v>
      </c>
      <c r="C1" t="s">
        <v>7</v>
      </c>
      <c r="D1" s="18" t="s">
        <v>7</v>
      </c>
      <c r="E1" s="18" t="s">
        <v>7</v>
      </c>
      <c r="F1" s="18" t="s">
        <v>7</v>
      </c>
      <c r="G1" s="18" t="s">
        <v>7</v>
      </c>
    </row>
    <row r="2" spans="1:7" s="18" customFormat="1" x14ac:dyDescent="0.25">
      <c r="A2" s="18" t="s">
        <v>2760</v>
      </c>
      <c r="B2" s="139" t="s">
        <v>2596</v>
      </c>
      <c r="C2" t="s">
        <v>2596</v>
      </c>
      <c r="D2" s="18" t="s">
        <v>2596</v>
      </c>
      <c r="E2" s="18" t="s">
        <v>2596</v>
      </c>
      <c r="F2" s="18" t="s">
        <v>2596</v>
      </c>
      <c r="G2" s="18" t="s">
        <v>2596</v>
      </c>
    </row>
    <row r="3" spans="1:7" s="18" customFormat="1" x14ac:dyDescent="0.25">
      <c r="A3" s="18" t="s">
        <v>2761</v>
      </c>
    </row>
    <row r="4" spans="1:7" s="18" customFormat="1" x14ac:dyDescent="0.25">
      <c r="A4" s="18" t="s">
        <v>2843</v>
      </c>
      <c r="B4" s="18">
        <f t="shared" ref="B4:G4" si="0">COUNTIFS($A$12:$A$15,"*$*",B12:B15,"")+COUNTIFS($A$17:$A$20,"*$*",B17:B20,"")+COUNTIFS($A$25:$A$26,"*$*",B25:B26,"")+COUNTIFS($A$35,"*$*",B35,"")+IF(B18="Used",COUNTIFS($A$29:$A$33,"*$*",B29:B33,""),0)+IF(B26="Percentage",COUNTIFS($A$27,"*$*",B27,""),COUNTIFS($A$28,"*$*",B28,""))+IF(B37="No",COUNTIFS($A$38:$A$39,"*$*",B38:B39,""),0)+IF(AND(B41="No",B42="Personal"),COUNTIFS($A$42:$A$44,"*$*",B42:B44,"")+COUNTIFS($A$48:$A$49,"*$*",B48:B49,""),0)+IF(AND(B41="No",B42="Company"),COUNTIFS($A$42:$A$44,"*$*",B42:B44,"")+COUNTIFS($A$47:$A$49,"*$*",B47:B49,""),0)+IF(B52="Yes",COUNTIFS($A$53,"*$*",B53,""),0)+IF(B52="No",COUNTIFS($A$54:$A$60,"*$*",B54:B60,""),0)</f>
        <v>0</v>
      </c>
      <c r="C4" s="18">
        <f t="shared" si="0"/>
        <v>0</v>
      </c>
      <c r="D4" s="18">
        <f t="shared" si="0"/>
        <v>8</v>
      </c>
      <c r="E4" s="18">
        <f t="shared" si="0"/>
        <v>8</v>
      </c>
      <c r="F4" s="18">
        <f t="shared" si="0"/>
        <v>11</v>
      </c>
      <c r="G4" s="18">
        <f t="shared" si="0"/>
        <v>11</v>
      </c>
    </row>
    <row r="5" spans="1:7" s="18" customFormat="1" x14ac:dyDescent="0.25"/>
    <row r="6" spans="1:7" s="18" customFormat="1" x14ac:dyDescent="0.25"/>
    <row r="7" spans="1:7" s="18" customFormat="1" x14ac:dyDescent="0.25"/>
    <row r="8" spans="1:7" s="18" customFormat="1" x14ac:dyDescent="0.25">
      <c r="A8" s="18" t="s">
        <v>6</v>
      </c>
      <c r="B8" s="18" t="str">
        <f>'1.TabCustomerMainData'!B$13</f>
        <v>0002APP20231005256</v>
      </c>
      <c r="C8" s="18" t="str">
        <f>'1.TabCustomerMainData'!C$13</f>
        <v>0002APP20211205783</v>
      </c>
    </row>
    <row r="9" spans="1:7" s="18" customFormat="1" x14ac:dyDescent="0.25">
      <c r="A9" s="33" t="s">
        <v>2993</v>
      </c>
    </row>
    <row r="10" spans="1:7" s="18" customFormat="1" x14ac:dyDescent="0.25">
      <c r="A10" s="18" t="s">
        <v>2982</v>
      </c>
      <c r="B10" s="18" t="s">
        <v>36</v>
      </c>
      <c r="C10" s="18" t="s">
        <v>36</v>
      </c>
    </row>
    <row r="11" spans="1:7" s="169" customFormat="1" x14ac:dyDescent="0.25">
      <c r="A11" s="166" t="s">
        <v>2570</v>
      </c>
      <c r="B11" s="167"/>
      <c r="C11" s="167"/>
      <c r="D11" s="167"/>
      <c r="E11" s="167"/>
    </row>
    <row r="12" spans="1:7" s="18" customFormat="1" x14ac:dyDescent="0.25">
      <c r="A12" s="58" t="s">
        <v>2882</v>
      </c>
      <c r="B12" s="8" t="s">
        <v>2962</v>
      </c>
      <c r="C12" s="8" t="s">
        <v>2962</v>
      </c>
    </row>
    <row r="13" spans="1:7" s="18" customFormat="1" x14ac:dyDescent="0.25">
      <c r="A13" s="58" t="s">
        <v>2883</v>
      </c>
      <c r="B13" s="8" t="s">
        <v>2697</v>
      </c>
      <c r="C13" s="8" t="s">
        <v>2697</v>
      </c>
    </row>
    <row r="14" spans="1:7" s="18" customFormat="1" x14ac:dyDescent="0.25">
      <c r="A14" s="58" t="s">
        <v>2884</v>
      </c>
      <c r="B14" s="10" t="s">
        <v>2620</v>
      </c>
      <c r="C14" s="10" t="s">
        <v>2620</v>
      </c>
    </row>
    <row r="15" spans="1:7" s="18" customFormat="1" x14ac:dyDescent="0.25">
      <c r="A15" s="13" t="s">
        <v>91</v>
      </c>
      <c r="B15" s="10" t="s">
        <v>2621</v>
      </c>
      <c r="C15" s="10" t="s">
        <v>2621</v>
      </c>
    </row>
    <row r="16" spans="1:7" s="165" customFormat="1" x14ac:dyDescent="0.25">
      <c r="A16" s="166" t="s">
        <v>2571</v>
      </c>
      <c r="B16" s="167"/>
      <c r="C16" s="167"/>
      <c r="D16" s="167"/>
      <c r="E16" s="167"/>
    </row>
    <row r="17" spans="1:5" s="18" customFormat="1" x14ac:dyDescent="0.25">
      <c r="A17" s="58" t="s">
        <v>2885</v>
      </c>
      <c r="B17" s="18" t="s">
        <v>2739</v>
      </c>
      <c r="C17" s="18" t="s">
        <v>2739</v>
      </c>
    </row>
    <row r="18" spans="1:5" s="18" customFormat="1" x14ac:dyDescent="0.25">
      <c r="A18" s="58" t="s">
        <v>2886</v>
      </c>
      <c r="B18" s="7" t="s">
        <v>2695</v>
      </c>
      <c r="C18" s="7" t="s">
        <v>2695</v>
      </c>
    </row>
    <row r="19" spans="1:5" s="18" customFormat="1" x14ac:dyDescent="0.25">
      <c r="A19" s="58" t="s">
        <v>2887</v>
      </c>
      <c r="B19" s="55">
        <v>600000000</v>
      </c>
      <c r="C19" s="55">
        <v>600000000</v>
      </c>
    </row>
    <row r="20" spans="1:5" s="18" customFormat="1" x14ac:dyDescent="0.25">
      <c r="A20" s="58" t="s">
        <v>2888</v>
      </c>
      <c r="B20" s="7" t="s">
        <v>2691</v>
      </c>
      <c r="C20" s="7" t="s">
        <v>2691</v>
      </c>
    </row>
    <row r="21" spans="1:5" s="18" customFormat="1" x14ac:dyDescent="0.25">
      <c r="A21" s="18" t="s">
        <v>92</v>
      </c>
      <c r="B21" s="7" t="s">
        <v>2692</v>
      </c>
      <c r="C21" s="7" t="s">
        <v>2692</v>
      </c>
    </row>
    <row r="22" spans="1:5" s="18" customFormat="1" x14ac:dyDescent="0.25">
      <c r="A22" s="18" t="s">
        <v>93</v>
      </c>
      <c r="B22" s="82" t="s">
        <v>2693</v>
      </c>
      <c r="C22" s="82" t="s">
        <v>2693</v>
      </c>
    </row>
    <row r="23" spans="1:5" s="18" customFormat="1" x14ac:dyDescent="0.25">
      <c r="A23" s="18" t="s">
        <v>94</v>
      </c>
      <c r="B23" s="73">
        <v>44369</v>
      </c>
      <c r="C23" s="73">
        <v>44370</v>
      </c>
    </row>
    <row r="24" spans="1:5" s="18" customFormat="1" x14ac:dyDescent="0.25">
      <c r="A24" s="18" t="s">
        <v>95</v>
      </c>
      <c r="B24" s="7"/>
      <c r="C24" s="7"/>
    </row>
    <row r="25" spans="1:5" s="18" customFormat="1" x14ac:dyDescent="0.25">
      <c r="A25" s="58" t="s">
        <v>2889</v>
      </c>
      <c r="B25" s="7">
        <v>2022</v>
      </c>
      <c r="C25" s="7">
        <v>2022</v>
      </c>
      <c r="D25" s="7">
        <v>2022</v>
      </c>
      <c r="E25" s="7">
        <v>2022</v>
      </c>
    </row>
    <row r="26" spans="1:5" s="18" customFormat="1" x14ac:dyDescent="0.25">
      <c r="A26" s="58" t="s">
        <v>2890</v>
      </c>
      <c r="B26" s="7" t="s">
        <v>96</v>
      </c>
      <c r="C26" s="7" t="s">
        <v>106</v>
      </c>
      <c r="D26" s="7" t="s">
        <v>106</v>
      </c>
      <c r="E26" s="7" t="s">
        <v>106</v>
      </c>
    </row>
    <row r="27" spans="1:5" s="18" customFormat="1" x14ac:dyDescent="0.25">
      <c r="A27" s="59" t="s">
        <v>2891</v>
      </c>
      <c r="B27" s="10">
        <v>20</v>
      </c>
      <c r="C27" s="147">
        <v>60</v>
      </c>
      <c r="D27" s="10">
        <v>30</v>
      </c>
      <c r="E27" s="10">
        <v>30</v>
      </c>
    </row>
    <row r="28" spans="1:5" s="18" customFormat="1" x14ac:dyDescent="0.25">
      <c r="A28" s="59" t="s">
        <v>2892</v>
      </c>
      <c r="B28" s="55">
        <v>180000000</v>
      </c>
      <c r="C28" s="55">
        <v>100000000</v>
      </c>
      <c r="D28" s="55">
        <v>100000000</v>
      </c>
      <c r="E28" s="55">
        <v>100000000</v>
      </c>
    </row>
    <row r="29" spans="1:5" s="18" customFormat="1" x14ac:dyDescent="0.25">
      <c r="A29" s="58" t="s">
        <v>2893</v>
      </c>
      <c r="B29" s="113"/>
      <c r="C29" s="113" t="s">
        <v>3164</v>
      </c>
    </row>
    <row r="30" spans="1:5" s="18" customFormat="1" x14ac:dyDescent="0.25">
      <c r="A30" s="58" t="s">
        <v>2894</v>
      </c>
      <c r="B30" s="113"/>
      <c r="C30" s="113" t="s">
        <v>3160</v>
      </c>
    </row>
    <row r="31" spans="1:5" s="18" customFormat="1" x14ac:dyDescent="0.25">
      <c r="A31" s="58" t="s">
        <v>2895</v>
      </c>
      <c r="B31" s="113"/>
      <c r="C31" s="113" t="s">
        <v>3163</v>
      </c>
    </row>
    <row r="32" spans="1:5" s="18" customFormat="1" x14ac:dyDescent="0.25">
      <c r="A32" s="58" t="s">
        <v>2896</v>
      </c>
      <c r="B32" s="113"/>
      <c r="C32" s="113" t="s">
        <v>3161</v>
      </c>
    </row>
    <row r="33" spans="1:3" s="18" customFormat="1" x14ac:dyDescent="0.25">
      <c r="A33" s="58" t="s">
        <v>2897</v>
      </c>
      <c r="B33" s="128"/>
      <c r="C33" s="128" t="s">
        <v>3162</v>
      </c>
    </row>
    <row r="34" spans="1:3" s="165" customFormat="1" x14ac:dyDescent="0.25">
      <c r="A34" s="166" t="s">
        <v>2572</v>
      </c>
      <c r="B34" s="167"/>
    </row>
    <row r="35" spans="1:3" s="18" customFormat="1" x14ac:dyDescent="0.25">
      <c r="A35" s="58" t="s">
        <v>2898</v>
      </c>
      <c r="B35" s="7" t="s">
        <v>2622</v>
      </c>
      <c r="C35" s="7" t="s">
        <v>2767</v>
      </c>
    </row>
    <row r="36" spans="1:3" s="165" customFormat="1" x14ac:dyDescent="0.25">
      <c r="A36" s="166" t="s">
        <v>2573</v>
      </c>
      <c r="B36" s="167"/>
    </row>
    <row r="37" spans="1:3" s="18" customFormat="1" x14ac:dyDescent="0.25">
      <c r="A37" s="13" t="s">
        <v>97</v>
      </c>
      <c r="B37" s="7" t="s">
        <v>36</v>
      </c>
      <c r="C37" s="7" t="s">
        <v>45</v>
      </c>
    </row>
    <row r="38" spans="1:3" s="18" customFormat="1" x14ac:dyDescent="0.25">
      <c r="A38" s="59" t="s">
        <v>2899</v>
      </c>
      <c r="B38" s="7" t="s">
        <v>2617</v>
      </c>
      <c r="C38" s="7" t="s">
        <v>2617</v>
      </c>
    </row>
    <row r="39" spans="1:3" s="18" customFormat="1" x14ac:dyDescent="0.25">
      <c r="A39" s="59" t="s">
        <v>2900</v>
      </c>
      <c r="B39" s="7" t="s">
        <v>11</v>
      </c>
      <c r="C39" s="7" t="s">
        <v>271</v>
      </c>
    </row>
    <row r="40" spans="1:3" s="165" customFormat="1" x14ac:dyDescent="0.25">
      <c r="A40" s="166" t="s">
        <v>2574</v>
      </c>
      <c r="B40" s="167"/>
    </row>
    <row r="41" spans="1:3" s="18" customFormat="1" x14ac:dyDescent="0.25">
      <c r="A41" s="13" t="s">
        <v>98</v>
      </c>
      <c r="B41" s="18" t="s">
        <v>36</v>
      </c>
      <c r="C41" s="18" t="s">
        <v>45</v>
      </c>
    </row>
    <row r="42" spans="1:3" s="18" customFormat="1" x14ac:dyDescent="0.25">
      <c r="A42" s="59" t="s">
        <v>2901</v>
      </c>
      <c r="B42" s="18" t="s">
        <v>43</v>
      </c>
      <c r="C42" s="18" t="s">
        <v>46</v>
      </c>
    </row>
    <row r="43" spans="1:3" s="18" customFormat="1" x14ac:dyDescent="0.25">
      <c r="A43" s="59" t="s">
        <v>2902</v>
      </c>
      <c r="B43" s="7" t="s">
        <v>2688</v>
      </c>
      <c r="C43" s="7" t="s">
        <v>2688</v>
      </c>
    </row>
    <row r="44" spans="1:3" s="18" customFormat="1" x14ac:dyDescent="0.25">
      <c r="A44" s="59" t="s">
        <v>2903</v>
      </c>
      <c r="B44" s="18" t="s">
        <v>12</v>
      </c>
      <c r="C44" s="18" t="s">
        <v>271</v>
      </c>
    </row>
    <row r="45" spans="1:3" s="18" customFormat="1" x14ac:dyDescent="0.25">
      <c r="A45" s="61" t="s">
        <v>100</v>
      </c>
      <c r="B45" s="18" t="str">
        <f>VLOOKUP(B46,Master!$A:$B,2,FALSE)</f>
        <v>EMP0004</v>
      </c>
      <c r="C45" s="18" t="str">
        <f>VLOOKUP(C46,Master!$A:$B,2,FALSE)</f>
        <v>EMP0006</v>
      </c>
    </row>
    <row r="46" spans="1:3" s="18" customFormat="1" x14ac:dyDescent="0.25">
      <c r="A46" s="18" t="s">
        <v>101</v>
      </c>
      <c r="B46" s="18" t="s">
        <v>292</v>
      </c>
      <c r="C46" s="18" t="s">
        <v>314</v>
      </c>
    </row>
    <row r="47" spans="1:3" s="18" customFormat="1" x14ac:dyDescent="0.25">
      <c r="A47" s="18" t="s">
        <v>102</v>
      </c>
      <c r="B47" s="18" t="s">
        <v>49</v>
      </c>
      <c r="C47" s="18" t="s">
        <v>49</v>
      </c>
    </row>
    <row r="48" spans="1:3" s="18" customFormat="1" x14ac:dyDescent="0.25">
      <c r="A48" s="59" t="s">
        <v>2904</v>
      </c>
      <c r="B48" s="18" t="s">
        <v>14</v>
      </c>
      <c r="C48" s="18" t="s">
        <v>14</v>
      </c>
    </row>
    <row r="49" spans="1:8" s="18" customFormat="1" x14ac:dyDescent="0.25">
      <c r="A49" s="59" t="s">
        <v>2905</v>
      </c>
      <c r="B49" s="2" t="s">
        <v>3073</v>
      </c>
      <c r="C49" s="2" t="s">
        <v>2686</v>
      </c>
    </row>
    <row r="50" spans="1:8" s="18" customFormat="1" x14ac:dyDescent="0.25">
      <c r="A50" s="18" t="s">
        <v>103</v>
      </c>
      <c r="B50" s="2" t="s">
        <v>3117</v>
      </c>
      <c r="C50" s="2">
        <v>1231413</v>
      </c>
    </row>
    <row r="51" spans="1:8" s="165" customFormat="1" x14ac:dyDescent="0.25">
      <c r="A51" s="166" t="s">
        <v>2881</v>
      </c>
      <c r="B51" s="167"/>
    </row>
    <row r="52" spans="1:8" s="18" customFormat="1" x14ac:dyDescent="0.25">
      <c r="A52" s="57" t="s">
        <v>35</v>
      </c>
      <c r="B52" s="18" t="s">
        <v>36</v>
      </c>
      <c r="C52" s="18" t="s">
        <v>45</v>
      </c>
    </row>
    <row r="53" spans="1:8" s="18" customFormat="1" x14ac:dyDescent="0.25">
      <c r="A53" s="59" t="s">
        <v>2906</v>
      </c>
      <c r="B53" s="18" t="s">
        <v>104</v>
      </c>
      <c r="C53" s="18" t="s">
        <v>104</v>
      </c>
    </row>
    <row r="54" spans="1:8" s="18" customFormat="1" x14ac:dyDescent="0.25">
      <c r="A54" s="59" t="s">
        <v>2834</v>
      </c>
      <c r="B54" s="18" t="s">
        <v>3074</v>
      </c>
      <c r="C54" s="18" t="s">
        <v>2689</v>
      </c>
    </row>
    <row r="55" spans="1:8" s="18" customFormat="1" x14ac:dyDescent="0.25">
      <c r="A55" s="59" t="s">
        <v>2835</v>
      </c>
      <c r="B55" s="2">
        <v>1</v>
      </c>
      <c r="C55" s="2">
        <v>1</v>
      </c>
    </row>
    <row r="56" spans="1:8" s="18" customFormat="1" x14ac:dyDescent="0.25">
      <c r="A56" s="59" t="s">
        <v>2836</v>
      </c>
      <c r="B56" s="2">
        <v>1</v>
      </c>
      <c r="C56" s="2">
        <v>1</v>
      </c>
    </row>
    <row r="57" spans="1:8" s="18" customFormat="1" x14ac:dyDescent="0.25">
      <c r="A57" s="59" t="s">
        <v>2837</v>
      </c>
      <c r="B57" s="2">
        <v>40242</v>
      </c>
      <c r="C57" s="2">
        <v>40242</v>
      </c>
    </row>
    <row r="58" spans="1:8" s="18" customFormat="1" x14ac:dyDescent="0.25">
      <c r="A58" s="59" t="s">
        <v>2839</v>
      </c>
      <c r="B58" s="18" t="s">
        <v>2618</v>
      </c>
      <c r="C58" s="18" t="s">
        <v>2619</v>
      </c>
    </row>
    <row r="59" spans="1:8" s="18" customFormat="1" x14ac:dyDescent="0.25">
      <c r="A59" s="59" t="s">
        <v>2838</v>
      </c>
      <c r="B59" s="18" t="s">
        <v>2619</v>
      </c>
      <c r="C59" s="18" t="s">
        <v>2618</v>
      </c>
    </row>
    <row r="60" spans="1:8" s="18" customFormat="1" x14ac:dyDescent="0.25">
      <c r="A60" s="59" t="s">
        <v>2840</v>
      </c>
      <c r="B60" s="18" t="s">
        <v>2687</v>
      </c>
      <c r="C60" s="18" t="s">
        <v>2687</v>
      </c>
    </row>
    <row r="61" spans="1:8" s="165" customFormat="1" x14ac:dyDescent="0.25">
      <c r="A61" s="166" t="s">
        <v>2626</v>
      </c>
      <c r="B61" s="167"/>
    </row>
    <row r="62" spans="1:8" x14ac:dyDescent="0.25">
      <c r="A62" s="107" t="s">
        <v>2907</v>
      </c>
      <c r="B62" s="38" t="s">
        <v>45</v>
      </c>
      <c r="C62" s="38" t="s">
        <v>36</v>
      </c>
      <c r="D62" s="17"/>
      <c r="E62" s="17"/>
      <c r="F62" s="17"/>
      <c r="G62" s="17"/>
      <c r="H62" s="17"/>
    </row>
    <row r="63" spans="1:8" s="168" customFormat="1" x14ac:dyDescent="0.25">
      <c r="A63" s="166" t="s">
        <v>3002</v>
      </c>
      <c r="B63" s="167"/>
    </row>
    <row r="64" spans="1:8" s="18" customFormat="1" x14ac:dyDescent="0.25">
      <c r="A64" s="18" t="s">
        <v>3003</v>
      </c>
      <c r="B64" s="18" t="s">
        <v>45</v>
      </c>
    </row>
    <row r="65" spans="1:3" s="18" customFormat="1" x14ac:dyDescent="0.25">
      <c r="A65" s="18" t="s">
        <v>3004</v>
      </c>
    </row>
    <row r="66" spans="1:3" s="18" customFormat="1" x14ac:dyDescent="0.25">
      <c r="A66" s="18" t="s">
        <v>1989</v>
      </c>
    </row>
    <row r="67" spans="1:3" s="18" customFormat="1" x14ac:dyDescent="0.25">
      <c r="A67" s="13" t="s">
        <v>3005</v>
      </c>
      <c r="B67" s="7" t="s">
        <v>3034</v>
      </c>
    </row>
    <row r="68" spans="1:3" s="168" customFormat="1" x14ac:dyDescent="0.25">
      <c r="A68" s="166" t="s">
        <v>3015</v>
      </c>
      <c r="B68" s="167"/>
    </row>
    <row r="69" spans="1:3" x14ac:dyDescent="0.25">
      <c r="A69" s="117" t="s">
        <v>3007</v>
      </c>
      <c r="B69" s="118">
        <f>IF(B26="Percentage",B27,B28/B19*100)</f>
        <v>30</v>
      </c>
      <c r="C69" s="118">
        <f>IF(C26="Percentage",C27,C28/C19*100)</f>
        <v>60</v>
      </c>
    </row>
    <row r="70" spans="1:3" x14ac:dyDescent="0.25">
      <c r="A70" s="117" t="s">
        <v>3008</v>
      </c>
      <c r="B70" s="118">
        <f>IF(B26="Amount",B28,B19*B27%)</f>
        <v>180000000</v>
      </c>
      <c r="C70" s="118">
        <f>IF(C26="Amount",C28,C19*C27%)</f>
        <v>360000000</v>
      </c>
    </row>
  </sheetData>
  <mergeCells count="9">
    <mergeCell ref="A68:XFD68"/>
    <mergeCell ref="A63:XFD63"/>
    <mergeCell ref="A61:XFD61"/>
    <mergeCell ref="A51:XFD51"/>
    <mergeCell ref="A11:XFD11"/>
    <mergeCell ref="A16:XFD16"/>
    <mergeCell ref="A34:XFD34"/>
    <mergeCell ref="A36:XFD36"/>
    <mergeCell ref="A40:XFD40"/>
  </mergeCells>
  <conditionalFormatting sqref="A27:XFD27">
    <cfRule type="expression" dxfId="61" priority="16">
      <formula>A$26="Amount"</formula>
    </cfRule>
  </conditionalFormatting>
  <conditionalFormatting sqref="A28:XFD28">
    <cfRule type="expression" dxfId="60" priority="15">
      <formula>A$26="Percentage"</formula>
    </cfRule>
  </conditionalFormatting>
  <conditionalFormatting sqref="A38:XFD39">
    <cfRule type="expression" dxfId="59" priority="14">
      <formula>A$37="Yes"</formula>
    </cfRule>
  </conditionalFormatting>
  <conditionalFormatting sqref="A42:XFD50">
    <cfRule type="expression" dxfId="58" priority="13">
      <formula>A$41="Yes"</formula>
    </cfRule>
  </conditionalFormatting>
  <conditionalFormatting sqref="A54:A60 D54:XFD60">
    <cfRule type="expression" dxfId="57" priority="10">
      <formula>A$52="Yes"</formula>
    </cfRule>
  </conditionalFormatting>
  <conditionalFormatting sqref="A53:XFD53">
    <cfRule type="expression" dxfId="56" priority="9">
      <formula>A$52="No"</formula>
    </cfRule>
  </conditionalFormatting>
  <conditionalFormatting sqref="A47:XFD47">
    <cfRule type="expression" dxfId="55" priority="8">
      <formula>A$42="Personal"</formula>
    </cfRule>
  </conditionalFormatting>
  <conditionalFormatting sqref="A45:XFD46">
    <cfRule type="expression" dxfId="54" priority="7">
      <formula>A$42="Company"</formula>
    </cfRule>
  </conditionalFormatting>
  <conditionalFormatting sqref="A62:XFD62">
    <cfRule type="expression" dxfId="53" priority="6">
      <formula>A$18="New"</formula>
    </cfRule>
  </conditionalFormatting>
  <conditionalFormatting sqref="B54:C60">
    <cfRule type="expression" dxfId="52" priority="5">
      <formula>B$41="Yes"</formula>
    </cfRule>
  </conditionalFormatting>
  <conditionalFormatting sqref="B54:C60">
    <cfRule type="expression" dxfId="51" priority="4">
      <formula>B$52="Yes"</formula>
    </cfRule>
  </conditionalFormatting>
  <dataValidations count="30">
    <dataValidation type="list" errorStyle="information" allowBlank="1" showInputMessage="1" showErrorMessage="1" sqref="B18:C18">
      <formula1>"New, Used"</formula1>
    </dataValidation>
    <dataValidation type="list" errorStyle="information" allowBlank="1" showInputMessage="1" showErrorMessage="1" sqref="B20:C20">
      <formula1>"Commercial, Non Commercial"</formula1>
    </dataValidation>
    <dataValidation type="list" errorStyle="information" allowBlank="1" showInputMessage="1" showErrorMessage="1" sqref="B26:E26">
      <formula1>"Amount, Percentage"</formula1>
    </dataValidation>
    <dataValidation type="list" errorStyle="information" allowBlank="1" showInputMessage="1" showErrorMessage="1" sqref="B35:C35">
      <formula1>"REGION1, REGION2, REGION3"</formula1>
    </dataValidation>
    <dataValidation showInputMessage="1" showErrorMessage="1" sqref="B66"/>
    <dataValidation type="custom" errorStyle="information" showInputMessage="1" showErrorMessage="1" sqref="B45:C45">
      <formula1>AND(B41="No",B42="Personal")</formula1>
    </dataValidation>
    <dataValidation type="custom" errorStyle="information" allowBlank="1" showInputMessage="1" showErrorMessage="1" sqref="B38:C38">
      <formula1>B37="No"</formula1>
    </dataValidation>
    <dataValidation type="custom" errorStyle="information" allowBlank="1" showInputMessage="1" showErrorMessage="1" sqref="B27:E27">
      <formula1>AND(B26="Percentage",ISNUMBER(B27))</formula1>
    </dataValidation>
    <dataValidation type="custom" errorStyle="information" allowBlank="1" showInputMessage="1" showErrorMessage="1" sqref="B28:E28">
      <formula1>AND(B26="Amount",ISNUMBER(19))</formula1>
    </dataValidation>
    <dataValidation type="custom" errorStyle="information" allowBlank="1" showInputMessage="1" showErrorMessage="1" sqref="B43:C43">
      <formula1>B41="No"</formula1>
    </dataValidation>
    <dataValidation type="custom" errorStyle="information" allowBlank="1" showInputMessage="1" showErrorMessage="1" sqref="B50:C50">
      <formula1>B41="No"</formula1>
    </dataValidation>
    <dataValidation type="custom" errorStyle="information" allowBlank="1" showInputMessage="1" showErrorMessage="1" sqref="B19:C19">
      <formula1>ISNUMBER(B19)</formula1>
    </dataValidation>
    <dataValidation type="custom" errorStyle="information" allowBlank="1" showInputMessage="1" showErrorMessage="1" sqref="B49:C49">
      <formula1>AND(B41="No",IF(B48="E-KTP",LEN(B49)=16,IF(B48="NPWP",LEN(B49)=15,LEN(B49)&gt;0)))</formula1>
    </dataValidation>
    <dataValidation type="list" errorStyle="information" allowBlank="1" showInputMessage="1" showErrorMessage="1" sqref="B62:C62 B37:C37 B41:C41 B52:C52">
      <formula1>"Yes, No"</formula1>
    </dataValidation>
    <dataValidation type="list" errorStyle="information" allowBlank="1" showInputMessage="1" showErrorMessage="1" sqref="B39:C39">
      <formula1>ListCustomerRelationship</formula1>
    </dataValidation>
    <dataValidation type="list" errorStyle="information" allowBlank="1" showInputMessage="1" showErrorMessage="1" sqref="B42:C42">
      <formula1>ListOwnerType</formula1>
    </dataValidation>
    <dataValidation type="list" errorStyle="information" showInputMessage="1" showErrorMessage="1" sqref="C44">
      <formula1>ListGuarantorRelationshipCompany</formula1>
    </dataValidation>
    <dataValidation type="list" errorStyle="information" allowBlank="1" showInputMessage="1" showErrorMessage="1" sqref="B46:C46">
      <formula1>ListJobProfessionEMP</formula1>
    </dataValidation>
    <dataValidation type="list" errorStyle="information" allowBlank="1" showInputMessage="1" showErrorMessage="1" sqref="B47:C47">
      <formula1>ListCompanyType</formula1>
    </dataValidation>
    <dataValidation type="list" errorStyle="information" allowBlank="1" showInputMessage="1" showErrorMessage="1" sqref="B48:C48">
      <formula1>ListIdType</formula1>
    </dataValidation>
    <dataValidation type="list" errorStyle="information" allowBlank="1" showInputMessage="1" showErrorMessage="1" sqref="B53:C53">
      <formula1>ListCopyAddressCAPS</formula1>
    </dataValidation>
    <dataValidation type="custom" errorStyle="information" allowBlank="1" showInputMessage="1" showErrorMessage="1" sqref="B54:C54">
      <formula1>AND(#REF!="No",B52="No")</formula1>
    </dataValidation>
    <dataValidation type="custom" errorStyle="information" allowBlank="1" showInputMessage="1" showErrorMessage="1" sqref="B55:C55">
      <formula1>AND(#REF!="No",B52="No")</formula1>
    </dataValidation>
    <dataValidation type="custom" errorStyle="information" allowBlank="1" showInputMessage="1" showErrorMessage="1" sqref="B56:C56">
      <formula1>AND(#REF!="No",B52="No")</formula1>
    </dataValidation>
    <dataValidation type="custom" errorStyle="information" allowBlank="1" showInputMessage="1" showErrorMessage="1" sqref="B57:C57">
      <formula1>AND(#REF!="No",B52="No")</formula1>
    </dataValidation>
    <dataValidation type="custom" errorStyle="information" allowBlank="1" showInputMessage="1" showErrorMessage="1" sqref="B58:C58">
      <formula1>AND(#REF!="No",B52="No")</formula1>
    </dataValidation>
    <dataValidation type="custom" errorStyle="information" allowBlank="1" showInputMessage="1" showErrorMessage="1" sqref="B59:C59">
      <formula1>AND(#REF!="No",B52="No")</formula1>
    </dataValidation>
    <dataValidation type="custom" errorStyle="information" allowBlank="1" showInputMessage="1" showErrorMessage="1" sqref="B60:C60">
      <formula1>AND(#REF!="No",B52="No")</formula1>
    </dataValidation>
    <dataValidation type="list" errorStyle="information" showInputMessage="1" showErrorMessage="1" sqref="B44">
      <formula1>IF(AND(B41="No",B42="Personal"),ListCustomerRelationship,ListGuarantorRelationshipCompany)</formula1>
    </dataValidation>
    <dataValidation type="list" allowBlank="1" showInputMessage="1" showErrorMessage="1" sqref="B10:C10">
      <formula1>"Yes, No, Edit"</formula1>
    </dataValidation>
  </dataValidations>
  <pageMargins left="0.7" right="0.7" top="0.75" bottom="0.75" header="0.3" footer="0.3"/>
  <pageSetup paperSize="9" orientation="portrait" r:id="rId1"/>
  <legacy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H24"/>
  <sheetViews>
    <sheetView topLeftCell="A3" workbookViewId="0">
      <pane xSplit="1" topLeftCell="B1" activePane="topRight" state="frozen"/>
      <selection activeCell="B17" sqref="B17"/>
      <selection pane="topRight" activeCell="D8" sqref="D8"/>
    </sheetView>
  </sheetViews>
  <sheetFormatPr defaultRowHeight="15" x14ac:dyDescent="0.25"/>
  <cols>
    <col min="1" max="2" width="34.85546875" customWidth="1" collapsed="1"/>
    <col min="3" max="3" width="23" customWidth="1" collapsed="1"/>
    <col min="4" max="5" width="19.85546875" bestFit="1" customWidth="1" collapsed="1"/>
    <col min="6" max="6" width="18.42578125" bestFit="1" customWidth="1" collapsed="1"/>
    <col min="7" max="8" width="19.85546875" bestFit="1" customWidth="1" collapsed="1"/>
  </cols>
  <sheetData>
    <row r="1" spans="1:8" s="18" customFormat="1" x14ac:dyDescent="0.25">
      <c r="A1" s="18" t="s">
        <v>4</v>
      </c>
      <c r="B1" t="s">
        <v>7</v>
      </c>
      <c r="C1" t="s">
        <v>7</v>
      </c>
      <c r="D1" s="18" t="s">
        <v>7</v>
      </c>
      <c r="E1" s="18" t="s">
        <v>7</v>
      </c>
      <c r="F1" s="18" t="s">
        <v>7</v>
      </c>
      <c r="G1" s="18" t="s">
        <v>7</v>
      </c>
      <c r="H1" s="18" t="s">
        <v>7</v>
      </c>
    </row>
    <row r="2" spans="1:8" s="18" customFormat="1" x14ac:dyDescent="0.25">
      <c r="A2" s="18" t="s">
        <v>2760</v>
      </c>
      <c r="B2" s="18" t="s">
        <v>2596</v>
      </c>
      <c r="C2" s="18" t="s">
        <v>2596</v>
      </c>
      <c r="D2" s="18" t="s">
        <v>2596</v>
      </c>
      <c r="E2" s="18" t="s">
        <v>2596</v>
      </c>
      <c r="F2" s="18" t="s">
        <v>2596</v>
      </c>
      <c r="G2" s="18" t="s">
        <v>2596</v>
      </c>
      <c r="H2" s="18" t="s">
        <v>2596</v>
      </c>
    </row>
    <row r="3" spans="1:8" s="18" customFormat="1" x14ac:dyDescent="0.25">
      <c r="A3" s="18" t="s">
        <v>2761</v>
      </c>
    </row>
    <row r="4" spans="1:8" s="18" customFormat="1" x14ac:dyDescent="0.25">
      <c r="A4" s="18" t="s">
        <v>2914</v>
      </c>
      <c r="B4" s="18">
        <f>IF(B18="Amount",COUNTIFS($A13:$A18,"*$*",B13:B18,"")+COUNTIFS($A20:$A20,"*$*",B20:B20,""),IF(B18="Percentage",COUNTIFS($A13:$A18,"*$*",B13:B18,"")+COUNTIFS($A19:$A19,"*$*",B19:B19,"")))</f>
        <v>0</v>
      </c>
      <c r="C4" s="18">
        <f t="shared" ref="C4:F4" si="0">IF(C18="Amount",COUNTIFS($A13:$A18,"*$*",C13:C18,"")+COUNTIFS($A20:$A20,"*$*",C20:C20,""),IF(C18="Percentage",COUNTIFS($A13:$A18,"*$*",C13:C18,"")+COUNTIFS($A19:$A19,"*$*",C19:C19,"")))</f>
        <v>0</v>
      </c>
      <c r="D4" s="18">
        <f t="shared" si="0"/>
        <v>2</v>
      </c>
      <c r="E4" s="18">
        <f t="shared" si="0"/>
        <v>2</v>
      </c>
      <c r="F4" s="18">
        <f t="shared" si="0"/>
        <v>2</v>
      </c>
    </row>
    <row r="5" spans="1:8" s="18" customFormat="1" x14ac:dyDescent="0.25"/>
    <row r="6" spans="1:8" s="18" customFormat="1" x14ac:dyDescent="0.25"/>
    <row r="7" spans="1:8" s="18" customFormat="1" x14ac:dyDescent="0.25"/>
    <row r="8" spans="1:8" s="18" customFormat="1" x14ac:dyDescent="0.25"/>
    <row r="9" spans="1:8" s="18" customFormat="1" x14ac:dyDescent="0.25"/>
    <row r="10" spans="1:8" s="18" customFormat="1" x14ac:dyDescent="0.25"/>
    <row r="11" spans="1:8" s="103" customFormat="1" x14ac:dyDescent="0.25">
      <c r="C11" s="102"/>
      <c r="D11" s="102"/>
      <c r="E11" s="102"/>
      <c r="G11" s="102"/>
      <c r="H11" s="102"/>
    </row>
    <row r="12" spans="1:8" s="18" customFormat="1" x14ac:dyDescent="0.25">
      <c r="A12" s="75" t="s">
        <v>6</v>
      </c>
    </row>
    <row r="13" spans="1:8" s="18" customFormat="1" x14ac:dyDescent="0.25">
      <c r="A13" s="59" t="s">
        <v>2882</v>
      </c>
      <c r="B13" s="7" t="s">
        <v>2962</v>
      </c>
      <c r="C13" s="7" t="s">
        <v>3075</v>
      </c>
      <c r="D13" s="7"/>
      <c r="E13" s="7"/>
      <c r="F13" s="7"/>
      <c r="G13" s="7"/>
      <c r="H13" s="7"/>
    </row>
    <row r="14" spans="1:8" s="18" customFormat="1" x14ac:dyDescent="0.25">
      <c r="A14" s="59" t="s">
        <v>2883</v>
      </c>
      <c r="B14" s="8" t="s">
        <v>2697</v>
      </c>
      <c r="C14" s="8" t="s">
        <v>2986</v>
      </c>
      <c r="D14" s="8" t="s">
        <v>2697</v>
      </c>
      <c r="E14" s="8" t="s">
        <v>2697</v>
      </c>
      <c r="F14" s="8" t="s">
        <v>2697</v>
      </c>
      <c r="G14" s="8" t="s">
        <v>2697</v>
      </c>
      <c r="H14" s="8" t="s">
        <v>2697</v>
      </c>
    </row>
    <row r="15" spans="1:8" s="18" customFormat="1" x14ac:dyDescent="0.25">
      <c r="A15" s="59" t="s">
        <v>2915</v>
      </c>
      <c r="B15" s="9" t="s">
        <v>3036</v>
      </c>
      <c r="C15" s="9" t="s">
        <v>3076</v>
      </c>
      <c r="D15" s="9"/>
      <c r="E15" s="9"/>
      <c r="F15" s="9"/>
      <c r="G15" s="9"/>
      <c r="H15" s="9"/>
    </row>
    <row r="16" spans="1:8" s="18" customFormat="1" x14ac:dyDescent="0.25">
      <c r="A16" s="59" t="s">
        <v>2916</v>
      </c>
      <c r="B16" s="9" t="s">
        <v>2623</v>
      </c>
      <c r="C16" s="9" t="s">
        <v>2987</v>
      </c>
      <c r="D16" s="9" t="s">
        <v>2623</v>
      </c>
      <c r="E16" s="9" t="s">
        <v>2623</v>
      </c>
      <c r="F16" s="9" t="s">
        <v>2623</v>
      </c>
      <c r="G16" s="9" t="s">
        <v>2623</v>
      </c>
      <c r="H16" s="9" t="s">
        <v>2623</v>
      </c>
    </row>
    <row r="17" spans="1:8" s="18" customFormat="1" x14ac:dyDescent="0.25">
      <c r="A17" s="59" t="s">
        <v>2917</v>
      </c>
      <c r="B17" s="28">
        <v>10000000</v>
      </c>
      <c r="C17" s="28">
        <v>1000000</v>
      </c>
      <c r="D17" s="28">
        <v>10000002</v>
      </c>
      <c r="E17" s="28">
        <v>10000003</v>
      </c>
      <c r="F17" s="28">
        <v>10000004</v>
      </c>
      <c r="G17" s="28">
        <v>10000005</v>
      </c>
      <c r="H17" s="28">
        <v>10000006</v>
      </c>
    </row>
    <row r="18" spans="1:8" s="18" customFormat="1" x14ac:dyDescent="0.25">
      <c r="A18" s="59" t="s">
        <v>2890</v>
      </c>
      <c r="B18" s="18" t="s">
        <v>106</v>
      </c>
      <c r="C18" s="18" t="s">
        <v>96</v>
      </c>
      <c r="D18" s="18" t="s">
        <v>96</v>
      </c>
      <c r="E18" s="18" t="s">
        <v>96</v>
      </c>
      <c r="F18" s="18" t="s">
        <v>96</v>
      </c>
      <c r="G18" s="18" t="s">
        <v>96</v>
      </c>
      <c r="H18" s="18" t="s">
        <v>96</v>
      </c>
    </row>
    <row r="19" spans="1:8" s="18" customFormat="1" x14ac:dyDescent="0.25">
      <c r="A19" s="59" t="s">
        <v>2891</v>
      </c>
      <c r="B19" s="18">
        <v>25</v>
      </c>
      <c r="C19" s="18">
        <v>12</v>
      </c>
      <c r="D19" s="18">
        <v>12</v>
      </c>
      <c r="E19" s="18">
        <v>12</v>
      </c>
      <c r="F19" s="18">
        <v>12</v>
      </c>
      <c r="G19" s="18">
        <v>12</v>
      </c>
      <c r="H19" s="18">
        <v>12</v>
      </c>
    </row>
    <row r="20" spans="1:8" s="18" customFormat="1" x14ac:dyDescent="0.25">
      <c r="A20" s="59" t="s">
        <v>2892</v>
      </c>
      <c r="B20" s="28">
        <v>2500000</v>
      </c>
      <c r="C20" s="28">
        <v>120000</v>
      </c>
      <c r="D20" s="28">
        <v>2500000</v>
      </c>
      <c r="E20" s="28">
        <v>2500000</v>
      </c>
      <c r="F20" s="28">
        <v>2500000</v>
      </c>
      <c r="G20" s="28">
        <v>2500000</v>
      </c>
      <c r="H20" s="28">
        <v>2500000</v>
      </c>
    </row>
    <row r="21" spans="1:8" s="18" customFormat="1" x14ac:dyDescent="0.25">
      <c r="A21" s="18" t="s">
        <v>95</v>
      </c>
      <c r="B21" s="18" t="s">
        <v>3046</v>
      </c>
    </row>
    <row r="22" spans="1:8" s="168" customFormat="1" x14ac:dyDescent="0.25">
      <c r="A22" s="166" t="s">
        <v>3015</v>
      </c>
      <c r="B22" s="167"/>
    </row>
    <row r="23" spans="1:8" x14ac:dyDescent="0.25">
      <c r="A23" s="117" t="s">
        <v>3007</v>
      </c>
      <c r="B23" s="118">
        <f>IF(B18="Percentage",B19,B20/B17*100)</f>
        <v>25</v>
      </c>
      <c r="C23" s="118">
        <f>IF(C18="Percentage",C19,C20/C17*100)</f>
        <v>12</v>
      </c>
    </row>
    <row r="24" spans="1:8" x14ac:dyDescent="0.25">
      <c r="A24" s="117" t="s">
        <v>3008</v>
      </c>
      <c r="B24" s="118">
        <f>IF(B18="Amount",B20,B17*B19%)</f>
        <v>2500000</v>
      </c>
      <c r="C24" s="118">
        <f>IF(C18="Amount",C20,C17*C19%)</f>
        <v>120000</v>
      </c>
    </row>
  </sheetData>
  <mergeCells count="1">
    <mergeCell ref="A22:XFD22"/>
  </mergeCells>
  <conditionalFormatting sqref="B19:XFD19">
    <cfRule type="expression" dxfId="50" priority="6">
      <formula>B$18="Amount"</formula>
    </cfRule>
  </conditionalFormatting>
  <conditionalFormatting sqref="B20:XFD20">
    <cfRule type="expression" dxfId="49" priority="5">
      <formula>B$18="Percentage"</formula>
    </cfRule>
  </conditionalFormatting>
  <conditionalFormatting sqref="A19">
    <cfRule type="expression" dxfId="48" priority="2">
      <formula>A$18="Amount"</formula>
    </cfRule>
  </conditionalFormatting>
  <conditionalFormatting sqref="A20">
    <cfRule type="expression" dxfId="47" priority="1">
      <formula>A$18="Percentage"</formula>
    </cfRule>
  </conditionalFormatting>
  <dataValidations count="5">
    <dataValidation type="custom" errorStyle="information" allowBlank="1" showInputMessage="1" showErrorMessage="1" sqref="B17:H17">
      <formula1>ISNUMBER(B17)</formula1>
    </dataValidation>
    <dataValidation type="list" errorStyle="information" allowBlank="1" showInputMessage="1" showErrorMessage="1" sqref="B18:H18">
      <formula1>"Amount, Percentage"</formula1>
    </dataValidation>
    <dataValidation type="custom" errorStyle="information" allowBlank="1" showInputMessage="1" showErrorMessage="1" sqref="B19:H19">
      <formula1>AND(B18="Percentage",ISNUMBER(B19))</formula1>
    </dataValidation>
    <dataValidation type="custom" errorStyle="information" allowBlank="1" showInputMessage="1" showErrorMessage="1" sqref="B20:H20">
      <formula1>AND(B18="Amount",ISNUMBER(B20))</formula1>
    </dataValidation>
    <dataValidation type="list" allowBlank="1" showInputMessage="1" showErrorMessage="1" sqref="B10">
      <formula1>"Yes, No, Edit"</formula1>
    </dataValidation>
  </dataValidations>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1"/>
  <dimension ref="A1:G96"/>
  <sheetViews>
    <sheetView topLeftCell="A80" workbookViewId="0">
      <pane xSplit="1" topLeftCell="B1" activePane="topRight" state="frozen"/>
      <selection activeCell="A10" sqref="A10"/>
      <selection pane="topRight" activeCell="A98" sqref="A98"/>
    </sheetView>
  </sheetViews>
  <sheetFormatPr defaultRowHeight="15" x14ac:dyDescent="0.25"/>
  <cols>
    <col min="1" max="1" width="66.7109375" bestFit="1" customWidth="1" collapsed="1"/>
    <col min="2" max="2" width="43.28515625" customWidth="1" collapsed="1"/>
    <col min="3" max="3" width="24.85546875" customWidth="1" collapsed="1"/>
    <col min="4" max="5" width="11.7109375" bestFit="1" customWidth="1" collapsed="1"/>
  </cols>
  <sheetData>
    <row r="1" spans="1:7" s="18" customFormat="1" x14ac:dyDescent="0.25">
      <c r="A1" s="18" t="s">
        <v>4</v>
      </c>
      <c r="B1" t="s">
        <v>3157</v>
      </c>
      <c r="C1" t="s">
        <v>7</v>
      </c>
      <c r="D1" s="18" t="s">
        <v>7</v>
      </c>
      <c r="E1" s="18" t="s">
        <v>7</v>
      </c>
      <c r="F1" s="18" t="s">
        <v>7</v>
      </c>
      <c r="G1" s="18" t="s">
        <v>7</v>
      </c>
    </row>
    <row r="2" spans="1:7" s="18" customFormat="1" x14ac:dyDescent="0.25">
      <c r="A2" s="18" t="s">
        <v>2760</v>
      </c>
      <c r="B2" t="s">
        <v>2596</v>
      </c>
      <c r="C2" t="s">
        <v>2596</v>
      </c>
      <c r="D2" s="18" t="s">
        <v>2596</v>
      </c>
      <c r="E2" s="18" t="s">
        <v>2596</v>
      </c>
      <c r="F2" s="18" t="s">
        <v>2596</v>
      </c>
      <c r="G2" s="18" t="s">
        <v>2596</v>
      </c>
    </row>
    <row r="3" spans="1:7" s="18" customFormat="1" x14ac:dyDescent="0.25">
      <c r="A3" s="18" t="s">
        <v>2761</v>
      </c>
    </row>
    <row r="4" spans="1:7" s="18" customFormat="1" x14ac:dyDescent="0.25">
      <c r="A4" s="18" t="s">
        <v>2914</v>
      </c>
      <c r="B4" s="18">
        <f>IF(B12="Customer",COUNTIFS($A12:$A20,"*$*",B12:B20,""),IF(B12="Off System",COUNTIFS($A12:$A12,"*$*",B12:B12,""),IF(AND(B12="Multifinance",OR(B24="Over Tenor",B24="Partial Tenor")),COUNTIFS($A12:$A12,"*$*",B12:B12,"")+COUNTIFS($A22:$A43,"*$*",B22:B43,""),IF(AND(B12="Multifinance",OR(B24="Full Tenor",B24="Annualy")),COUNTIFS($A12:$A12,"*$*",B12:B12,"")+COUNTIFS($A22:$A26,"*$*",B22:B26,"")+COUNTIFS($A34:$A43,"*$*",B34:B43,""),IF(AND(B12="Customer - Multifinance",OR(B24="Over Tenor",B24="Partial Tenor")),COUNTIFS($A12:$A43,"*$*",B12:B43,""),IF(AND(B12="Customer - Multifinance",OR(B24="Full Tenor",B24="Annualy")),COUNTIFS($A12:$A26,"*$*",B12:B26,"")+COUNTIFS($A34:$A43,"*$*",B34:B43,"")))))))</f>
        <v>0</v>
      </c>
      <c r="C4" s="18">
        <f>IF(C12="Customer",COUNTIFS($A12:$A20,"*$*",C12:C20,""),IF(C12="Off System",COUNTIFS($A12:$A12,"*$*",C12:C12,""),IF(AND(C12="Multifinance",OR(C24="Over Tenor",C24="Partial Tenor")),COUNTIFS($A12:$A12,"*$*",C12:C12,"")+COUNTIFS($A22:$A43,"*$*",C22:C43,""),IF(AND(C12="Multifinance",OR(C24="Full Tenor",C24="Annualy")),COUNTIFS($A12:$A12,"*$*",C12:C12,"")+COUNTIFS($A22:$A26,"*$*",C22:C26,"")+COUNTIFS($A34:$A43,"*$*",C34:C43,""),IF(AND(C12="Customer - Multifinance",OR(C24="Over Tenor",C24="Partial Tenor")),COUNTIFS($A12:$A43,"*$*",C12:C43,""),IF(AND(C12="Customer - Multifinance",OR(C24="Full Tenor",C24="Annualy")),COUNTIFS($A12:$A26,"*$*",C12:C26,"")+COUNTIFS($A34:$A43,"*$*",C34:C43,"")))))))</f>
        <v>0</v>
      </c>
    </row>
    <row r="5" spans="1:7" s="18" customFormat="1" x14ac:dyDescent="0.25"/>
    <row r="6" spans="1:7" s="18" customFormat="1" x14ac:dyDescent="0.25"/>
    <row r="7" spans="1:7" s="18" customFormat="1" x14ac:dyDescent="0.25"/>
    <row r="8" spans="1:7" s="18" customFormat="1" x14ac:dyDescent="0.25">
      <c r="A8" s="18" t="s">
        <v>6</v>
      </c>
      <c r="B8" s="18" t="str">
        <f>'1.TabCustomerMainData'!B$13</f>
        <v>0002APP20231005256</v>
      </c>
      <c r="C8" s="18" t="str">
        <f>'1.TabCustomerMainData'!C$13</f>
        <v>0002APP20211205783</v>
      </c>
    </row>
    <row r="9" spans="1:7" s="18" customFormat="1" x14ac:dyDescent="0.25">
      <c r="A9" s="33" t="s">
        <v>2993</v>
      </c>
    </row>
    <row r="10" spans="1:7" s="18" customFormat="1" x14ac:dyDescent="0.25">
      <c r="A10" s="18" t="s">
        <v>2982</v>
      </c>
      <c r="B10" s="18" t="str">
        <f>'1.TabCustomerMainData'!$B$10</f>
        <v>No</v>
      </c>
      <c r="C10" s="18" t="str">
        <f>'1.TabCustomerMainData'!$B$10</f>
        <v>No</v>
      </c>
    </row>
    <row r="11" spans="1:7" s="165" customFormat="1" x14ac:dyDescent="0.25">
      <c r="A11" s="175" t="s">
        <v>2575</v>
      </c>
      <c r="B11" s="176"/>
      <c r="C11" s="176"/>
      <c r="D11" s="176"/>
      <c r="E11" s="177"/>
    </row>
    <row r="12" spans="1:7" s="18" customFormat="1" x14ac:dyDescent="0.25">
      <c r="A12" s="58" t="s">
        <v>2918</v>
      </c>
      <c r="B12" s="18" t="s">
        <v>52</v>
      </c>
      <c r="C12" s="18" t="s">
        <v>221</v>
      </c>
    </row>
    <row r="13" spans="1:7" s="181" customFormat="1" x14ac:dyDescent="0.25">
      <c r="A13" s="178" t="s">
        <v>52</v>
      </c>
      <c r="B13" s="179"/>
      <c r="C13" s="179"/>
      <c r="D13" s="179"/>
      <c r="E13" s="180"/>
    </row>
    <row r="14" spans="1:7" s="18" customFormat="1" x14ac:dyDescent="0.25">
      <c r="A14" s="59" t="s">
        <v>2919</v>
      </c>
      <c r="B14" s="18" t="s">
        <v>2690</v>
      </c>
      <c r="C14" s="18" t="s">
        <v>2690</v>
      </c>
    </row>
    <row r="15" spans="1:7" s="18" customFormat="1" x14ac:dyDescent="0.25">
      <c r="A15" s="59" t="s">
        <v>2920</v>
      </c>
      <c r="B15" s="27">
        <v>110000000</v>
      </c>
      <c r="C15" s="27">
        <v>1000000</v>
      </c>
    </row>
    <row r="16" spans="1:7" s="18" customFormat="1" x14ac:dyDescent="0.25">
      <c r="A16" s="18" t="s">
        <v>108</v>
      </c>
    </row>
    <row r="17" spans="1:5" s="18" customFormat="1" x14ac:dyDescent="0.25">
      <c r="A17" s="18" t="s">
        <v>109</v>
      </c>
    </row>
    <row r="18" spans="1:5" s="18" customFormat="1" x14ac:dyDescent="0.25">
      <c r="A18" s="59" t="s">
        <v>2921</v>
      </c>
      <c r="B18" s="72">
        <v>44197</v>
      </c>
      <c r="C18" s="72">
        <v>44197</v>
      </c>
    </row>
    <row r="19" spans="1:5" s="18" customFormat="1" x14ac:dyDescent="0.25">
      <c r="A19" s="59" t="s">
        <v>2922</v>
      </c>
      <c r="B19" s="72">
        <v>44623</v>
      </c>
      <c r="C19" s="72">
        <v>44623</v>
      </c>
    </row>
    <row r="20" spans="1:5" s="18" customFormat="1" x14ac:dyDescent="0.25">
      <c r="A20" s="18" t="s">
        <v>110</v>
      </c>
    </row>
    <row r="21" spans="1:5" s="181" customFormat="1" x14ac:dyDescent="0.25">
      <c r="A21" s="178" t="s">
        <v>46</v>
      </c>
      <c r="B21" s="179"/>
      <c r="C21" s="179"/>
      <c r="D21" s="179"/>
      <c r="E21" s="180"/>
    </row>
    <row r="22" spans="1:5" s="18" customFormat="1" x14ac:dyDescent="0.25">
      <c r="A22" s="59" t="s">
        <v>2898</v>
      </c>
      <c r="B22" s="18" t="s">
        <v>194</v>
      </c>
      <c r="C22" s="18" t="s">
        <v>111</v>
      </c>
    </row>
    <row r="23" spans="1:5" s="18" customFormat="1" x14ac:dyDescent="0.25">
      <c r="A23" s="59" t="s">
        <v>2920</v>
      </c>
      <c r="B23" s="27">
        <v>310000000</v>
      </c>
      <c r="C23" s="27">
        <v>600000000</v>
      </c>
    </row>
    <row r="24" spans="1:5" s="18" customFormat="1" x14ac:dyDescent="0.25">
      <c r="A24" s="59" t="s">
        <v>2923</v>
      </c>
      <c r="B24" s="18" t="s">
        <v>112</v>
      </c>
      <c r="C24" s="18" t="s">
        <v>261</v>
      </c>
    </row>
    <row r="25" spans="1:5" s="18" customFormat="1" x14ac:dyDescent="0.25">
      <c r="A25" s="59" t="s">
        <v>2924</v>
      </c>
      <c r="B25" s="18" t="s">
        <v>191</v>
      </c>
      <c r="C25" s="18" t="s">
        <v>191</v>
      </c>
    </row>
    <row r="26" spans="1:5" s="18" customFormat="1" x14ac:dyDescent="0.25">
      <c r="A26" s="59" t="s">
        <v>2919</v>
      </c>
      <c r="B26" s="18" t="s">
        <v>380</v>
      </c>
      <c r="C26" s="18" t="s">
        <v>380</v>
      </c>
    </row>
    <row r="27" spans="1:5" s="18" customFormat="1" x14ac:dyDescent="0.25">
      <c r="A27" s="18" t="s">
        <v>110</v>
      </c>
    </row>
    <row r="28" spans="1:5" s="18" customFormat="1" x14ac:dyDescent="0.25">
      <c r="A28" s="59" t="s">
        <v>2925</v>
      </c>
      <c r="B28" s="18">
        <v>16</v>
      </c>
      <c r="C28" s="18">
        <v>48</v>
      </c>
    </row>
    <row r="29" spans="1:5" s="165" customFormat="1" x14ac:dyDescent="0.25">
      <c r="A29" s="175" t="s">
        <v>2576</v>
      </c>
      <c r="B29" s="176"/>
      <c r="C29" s="176"/>
      <c r="D29" s="176"/>
      <c r="E29" s="177"/>
    </row>
    <row r="30" spans="1:5" s="18" customFormat="1" x14ac:dyDescent="0.25">
      <c r="A30" s="64" t="s">
        <v>115</v>
      </c>
      <c r="B30" s="35" t="s">
        <v>116</v>
      </c>
      <c r="C30" s="35" t="s">
        <v>116</v>
      </c>
    </row>
    <row r="31" spans="1:5" s="18" customFormat="1" x14ac:dyDescent="0.25">
      <c r="A31" s="35" t="s">
        <v>117</v>
      </c>
      <c r="B31">
        <v>700000</v>
      </c>
      <c r="C31" s="36">
        <v>800000</v>
      </c>
    </row>
    <row r="32" spans="1:5" s="18" customFormat="1" x14ac:dyDescent="0.25">
      <c r="A32" s="35" t="s">
        <v>118</v>
      </c>
      <c r="B32">
        <v>750000</v>
      </c>
      <c r="C32" s="36">
        <v>800000</v>
      </c>
    </row>
    <row r="33" spans="1:5" s="185" customFormat="1" x14ac:dyDescent="0.25">
      <c r="A33" s="182" t="s">
        <v>2577</v>
      </c>
      <c r="B33" s="183"/>
      <c r="C33" s="183"/>
      <c r="D33" s="183"/>
      <c r="E33" s="184"/>
    </row>
    <row r="34" spans="1:5" s="18" customFormat="1" x14ac:dyDescent="0.25">
      <c r="A34" s="59" t="s">
        <v>2926</v>
      </c>
      <c r="B34" s="18" t="s">
        <v>120</v>
      </c>
      <c r="C34" s="18" t="s">
        <v>120</v>
      </c>
    </row>
    <row r="35" spans="1:5" s="154" customFormat="1" x14ac:dyDescent="0.25">
      <c r="A35" s="154" t="s">
        <v>121</v>
      </c>
      <c r="B35" s="155"/>
      <c r="C35" s="155"/>
      <c r="D35" s="155"/>
      <c r="E35" s="155"/>
    </row>
    <row r="36" spans="1:5" s="18" customFormat="1" x14ac:dyDescent="0.25">
      <c r="A36" s="59" t="s">
        <v>2927</v>
      </c>
      <c r="B36" s="18" t="s">
        <v>86</v>
      </c>
      <c r="C36" s="18" t="s">
        <v>86</v>
      </c>
    </row>
    <row r="37" spans="1:5" s="18" customFormat="1" x14ac:dyDescent="0.25">
      <c r="A37" s="59" t="s">
        <v>2928</v>
      </c>
      <c r="B37" s="18" t="s">
        <v>86</v>
      </c>
      <c r="C37" s="18" t="s">
        <v>116</v>
      </c>
    </row>
    <row r="38" spans="1:5" s="18" customFormat="1" x14ac:dyDescent="0.25">
      <c r="A38" s="59" t="s">
        <v>2929</v>
      </c>
      <c r="B38" s="18" t="s">
        <v>116</v>
      </c>
      <c r="C38" s="18" t="s">
        <v>86</v>
      </c>
    </row>
    <row r="39" spans="1:5" s="18" customFormat="1" x14ac:dyDescent="0.25">
      <c r="A39" s="59" t="s">
        <v>2930</v>
      </c>
      <c r="B39" s="18" t="s">
        <v>86</v>
      </c>
      <c r="C39" s="18" t="s">
        <v>86</v>
      </c>
    </row>
    <row r="40" spans="1:5" s="18" customFormat="1" x14ac:dyDescent="0.25">
      <c r="A40" s="59" t="s">
        <v>2931</v>
      </c>
      <c r="B40" s="18" t="s">
        <v>86</v>
      </c>
      <c r="C40" s="18" t="s">
        <v>86</v>
      </c>
    </row>
    <row r="41" spans="1:5" s="18" customFormat="1" x14ac:dyDescent="0.25">
      <c r="A41" s="59" t="s">
        <v>2932</v>
      </c>
      <c r="B41" s="18" t="s">
        <v>116</v>
      </c>
      <c r="C41" s="18" t="s">
        <v>86</v>
      </c>
    </row>
    <row r="42" spans="1:5" s="18" customFormat="1" x14ac:dyDescent="0.25">
      <c r="A42" s="59" t="s">
        <v>2933</v>
      </c>
      <c r="B42" s="18" t="s">
        <v>86</v>
      </c>
      <c r="C42" s="18" t="s">
        <v>116</v>
      </c>
    </row>
    <row r="43" spans="1:5" s="86" customFormat="1" x14ac:dyDescent="0.25">
      <c r="A43" s="108" t="s">
        <v>2934</v>
      </c>
      <c r="B43" s="18" t="s">
        <v>86</v>
      </c>
      <c r="C43" s="18" t="s">
        <v>86</v>
      </c>
      <c r="D43" s="99"/>
      <c r="E43" s="99"/>
    </row>
    <row r="44" spans="1:5" s="186" customFormat="1" x14ac:dyDescent="0.25">
      <c r="A44" s="186" t="s">
        <v>2722</v>
      </c>
      <c r="B44" s="187"/>
      <c r="C44" s="187"/>
      <c r="D44" s="187"/>
      <c r="E44" s="187"/>
    </row>
    <row r="45" spans="1:5" s="87" customFormat="1" x14ac:dyDescent="0.25">
      <c r="A45" s="87" t="s">
        <v>2705</v>
      </c>
      <c r="B45" s="88" t="s">
        <v>3077</v>
      </c>
      <c r="C45" s="88" t="s">
        <v>3077</v>
      </c>
    </row>
    <row r="46" spans="1:5" s="87" customFormat="1" x14ac:dyDescent="0.25">
      <c r="A46" s="87" t="s">
        <v>2706</v>
      </c>
      <c r="B46" s="88" t="s">
        <v>3085</v>
      </c>
      <c r="C46" s="88" t="s">
        <v>3147</v>
      </c>
    </row>
    <row r="47" spans="1:5" s="87" customFormat="1" x14ac:dyDescent="0.25">
      <c r="A47" s="87" t="s">
        <v>2707</v>
      </c>
      <c r="B47" s="88" t="s">
        <v>3086</v>
      </c>
      <c r="C47" s="88" t="s">
        <v>3086</v>
      </c>
    </row>
    <row r="48" spans="1:5" s="87" customFormat="1" x14ac:dyDescent="0.25">
      <c r="A48" s="87" t="s">
        <v>119</v>
      </c>
      <c r="B48" s="88" t="s">
        <v>3087</v>
      </c>
      <c r="C48" s="88" t="s">
        <v>3087</v>
      </c>
    </row>
    <row r="49" spans="1:5" s="148" customFormat="1" x14ac:dyDescent="0.25">
      <c r="A49" s="148" t="s">
        <v>121</v>
      </c>
      <c r="B49" s="149"/>
      <c r="C49" s="149"/>
      <c r="D49" s="149"/>
      <c r="E49" s="149"/>
    </row>
    <row r="50" spans="1:5" s="87" customFormat="1" x14ac:dyDescent="0.25">
      <c r="A50" s="87" t="s">
        <v>122</v>
      </c>
      <c r="B50" s="89" t="s">
        <v>3077</v>
      </c>
      <c r="C50" s="89" t="s">
        <v>3077</v>
      </c>
    </row>
    <row r="51" spans="1:5" s="87" customFormat="1" x14ac:dyDescent="0.25">
      <c r="A51" s="87" t="s">
        <v>123</v>
      </c>
      <c r="B51" s="89" t="s">
        <v>3088</v>
      </c>
      <c r="C51" s="89" t="s">
        <v>3088</v>
      </c>
    </row>
    <row r="52" spans="1:5" s="87" customFormat="1" x14ac:dyDescent="0.25">
      <c r="A52" s="87" t="s">
        <v>124</v>
      </c>
      <c r="B52" s="89" t="s">
        <v>3089</v>
      </c>
      <c r="C52" s="89" t="s">
        <v>3089</v>
      </c>
    </row>
    <row r="53" spans="1:5" s="87" customFormat="1" x14ac:dyDescent="0.25">
      <c r="A53" s="87" t="s">
        <v>125</v>
      </c>
      <c r="B53" s="89" t="s">
        <v>3090</v>
      </c>
      <c r="C53" s="89" t="s">
        <v>3090</v>
      </c>
    </row>
    <row r="54" spans="1:5" s="87" customFormat="1" x14ac:dyDescent="0.25">
      <c r="A54" s="87" t="s">
        <v>126</v>
      </c>
      <c r="B54" s="89" t="s">
        <v>3091</v>
      </c>
      <c r="C54" s="89" t="s">
        <v>3091</v>
      </c>
    </row>
    <row r="55" spans="1:5" s="87" customFormat="1" x14ac:dyDescent="0.25">
      <c r="A55" s="87" t="s">
        <v>127</v>
      </c>
      <c r="B55" s="89" t="s">
        <v>3092</v>
      </c>
      <c r="C55" s="89" t="s">
        <v>3092</v>
      </c>
    </row>
    <row r="56" spans="1:5" s="87" customFormat="1" x14ac:dyDescent="0.25">
      <c r="A56" s="87" t="s">
        <v>128</v>
      </c>
      <c r="B56" s="89" t="s">
        <v>3093</v>
      </c>
      <c r="C56" s="89" t="s">
        <v>3093</v>
      </c>
    </row>
    <row r="57" spans="1:5" s="87" customFormat="1" x14ac:dyDescent="0.25">
      <c r="A57" s="87" t="s">
        <v>2751</v>
      </c>
      <c r="B57" s="89" t="s">
        <v>3094</v>
      </c>
      <c r="C57" s="89" t="s">
        <v>3094</v>
      </c>
    </row>
    <row r="58" spans="1:5" s="150" customFormat="1" x14ac:dyDescent="0.25">
      <c r="A58" s="150" t="s">
        <v>2708</v>
      </c>
    </row>
    <row r="59" spans="1:5" s="95" customFormat="1" x14ac:dyDescent="0.25">
      <c r="A59" s="13" t="s">
        <v>2709</v>
      </c>
      <c r="B59" s="13" t="s">
        <v>3095</v>
      </c>
      <c r="C59" s="13" t="s">
        <v>3095</v>
      </c>
    </row>
    <row r="60" spans="1:5" s="95" customFormat="1" x14ac:dyDescent="0.25">
      <c r="A60" s="13" t="s">
        <v>2710</v>
      </c>
      <c r="B60" s="13" t="s">
        <v>3096</v>
      </c>
      <c r="C60" s="13" t="s">
        <v>3096</v>
      </c>
    </row>
    <row r="61" spans="1:5" s="95" customFormat="1" x14ac:dyDescent="0.25">
      <c r="A61" s="13" t="s">
        <v>2711</v>
      </c>
      <c r="B61" s="13" t="s">
        <v>3097</v>
      </c>
      <c r="C61" s="13" t="s">
        <v>3097</v>
      </c>
    </row>
    <row r="62" spans="1:5" s="95" customFormat="1" x14ac:dyDescent="0.25">
      <c r="A62" s="13" t="s">
        <v>2713</v>
      </c>
      <c r="B62" s="13" t="s">
        <v>3098</v>
      </c>
      <c r="C62" s="13" t="s">
        <v>3098</v>
      </c>
    </row>
    <row r="63" spans="1:5" s="95" customFormat="1" x14ac:dyDescent="0.25">
      <c r="A63" s="13" t="s">
        <v>2712</v>
      </c>
      <c r="B63" s="13" t="s">
        <v>3099</v>
      </c>
      <c r="C63" s="13" t="s">
        <v>3099</v>
      </c>
    </row>
    <row r="64" spans="1:5" s="95" customFormat="1" x14ac:dyDescent="0.25">
      <c r="A64" s="13" t="s">
        <v>2714</v>
      </c>
      <c r="B64" s="13" t="s">
        <v>3100</v>
      </c>
      <c r="C64" s="13" t="s">
        <v>3100</v>
      </c>
    </row>
    <row r="65" spans="1:3" s="95" customFormat="1" x14ac:dyDescent="0.25">
      <c r="A65" s="13" t="s">
        <v>2715</v>
      </c>
      <c r="B65" s="13" t="s">
        <v>3101</v>
      </c>
      <c r="C65" s="13" t="s">
        <v>3101</v>
      </c>
    </row>
    <row r="66" spans="1:3" s="98" customFormat="1" x14ac:dyDescent="0.25">
      <c r="A66" s="13" t="s">
        <v>2752</v>
      </c>
      <c r="B66" s="13" t="s">
        <v>3102</v>
      </c>
      <c r="C66" s="13" t="s">
        <v>3102</v>
      </c>
    </row>
    <row r="67" spans="1:3" s="100" customFormat="1" x14ac:dyDescent="0.25">
      <c r="A67" s="13" t="s">
        <v>2754</v>
      </c>
      <c r="B67" s="13"/>
      <c r="C67" s="13"/>
    </row>
    <row r="68" spans="1:3" s="95" customFormat="1" x14ac:dyDescent="0.25">
      <c r="A68" s="95" t="s">
        <v>2750</v>
      </c>
      <c r="B68" s="97"/>
      <c r="C68" s="97"/>
    </row>
    <row r="69" spans="1:3" s="95" customFormat="1" x14ac:dyDescent="0.25">
      <c r="A69" s="13" t="s">
        <v>2741</v>
      </c>
      <c r="B69" s="13" t="s">
        <v>3103</v>
      </c>
      <c r="C69" s="13" t="s">
        <v>3148</v>
      </c>
    </row>
    <row r="70" spans="1:3" s="95" customFormat="1" x14ac:dyDescent="0.25">
      <c r="A70" s="96" t="s">
        <v>2742</v>
      </c>
      <c r="B70" s="96"/>
      <c r="C70" s="96"/>
    </row>
    <row r="71" spans="1:3" s="95" customFormat="1" x14ac:dyDescent="0.25">
      <c r="A71" s="13" t="s">
        <v>2743</v>
      </c>
      <c r="B71" s="13"/>
      <c r="C71" s="13"/>
    </row>
    <row r="72" spans="1:3" s="95" customFormat="1" x14ac:dyDescent="0.25">
      <c r="A72" s="13" t="s">
        <v>2744</v>
      </c>
      <c r="B72" s="13" t="s">
        <v>3078</v>
      </c>
      <c r="C72" s="13" t="s">
        <v>3078</v>
      </c>
    </row>
    <row r="73" spans="1:3" s="95" customFormat="1" x14ac:dyDescent="0.25">
      <c r="A73" s="13" t="s">
        <v>2745</v>
      </c>
      <c r="B73" s="13" t="s">
        <v>3079</v>
      </c>
      <c r="C73" s="13" t="s">
        <v>3079</v>
      </c>
    </row>
    <row r="74" spans="1:3" s="13" customFormat="1" x14ac:dyDescent="0.25">
      <c r="A74" s="13" t="s">
        <v>2746</v>
      </c>
      <c r="B74" s="13" t="s">
        <v>3080</v>
      </c>
      <c r="C74" s="13" t="s">
        <v>3080</v>
      </c>
    </row>
    <row r="75" spans="1:3" s="13" customFormat="1" x14ac:dyDescent="0.25">
      <c r="A75" s="13" t="s">
        <v>2747</v>
      </c>
      <c r="B75" s="13" t="s">
        <v>3081</v>
      </c>
      <c r="C75" s="13" t="s">
        <v>3081</v>
      </c>
    </row>
    <row r="76" spans="1:3" s="13" customFormat="1" x14ac:dyDescent="0.25">
      <c r="A76" s="13" t="s">
        <v>2748</v>
      </c>
      <c r="B76" s="13" t="s">
        <v>3082</v>
      </c>
      <c r="C76" s="13" t="s">
        <v>3082</v>
      </c>
    </row>
    <row r="77" spans="1:3" s="13" customFormat="1" x14ac:dyDescent="0.25">
      <c r="A77" s="13" t="s">
        <v>2749</v>
      </c>
      <c r="B77" s="13" t="s">
        <v>3083</v>
      </c>
      <c r="C77" s="13" t="s">
        <v>3083</v>
      </c>
    </row>
    <row r="78" spans="1:3" s="87" customFormat="1" x14ac:dyDescent="0.25">
      <c r="A78" s="87" t="s">
        <v>2751</v>
      </c>
      <c r="B78" s="88" t="s">
        <v>3084</v>
      </c>
      <c r="C78" s="88" t="s">
        <v>3084</v>
      </c>
    </row>
    <row r="79" spans="1:3" s="100" customFormat="1" x14ac:dyDescent="0.25">
      <c r="A79" s="13" t="s">
        <v>2753</v>
      </c>
      <c r="B79" s="13"/>
      <c r="C79" s="13"/>
    </row>
    <row r="80" spans="1:3" s="137" customFormat="1" x14ac:dyDescent="0.25">
      <c r="A80" s="137" t="s">
        <v>2578</v>
      </c>
      <c r="B80" s="138"/>
    </row>
    <row r="81" spans="1:3" s="18" customFormat="1" x14ac:dyDescent="0.25">
      <c r="A81" s="18" t="s">
        <v>129</v>
      </c>
      <c r="B81" s="27">
        <v>10000</v>
      </c>
      <c r="C81" s="27">
        <v>20000</v>
      </c>
    </row>
    <row r="82" spans="1:3" s="90" customFormat="1" x14ac:dyDescent="0.25">
      <c r="A82" s="90" t="s">
        <v>2718</v>
      </c>
      <c r="B82" t="s">
        <v>3158</v>
      </c>
      <c r="C82" s="17" t="s">
        <v>2768</v>
      </c>
    </row>
    <row r="83" spans="1:3" s="102" customFormat="1" x14ac:dyDescent="0.25">
      <c r="A83" s="109" t="s">
        <v>2964</v>
      </c>
      <c r="B83" s="151"/>
    </row>
    <row r="84" spans="1:3" s="18" customFormat="1" x14ac:dyDescent="0.25">
      <c r="A84" s="18" t="s">
        <v>2965</v>
      </c>
      <c r="B84" s="18" t="s">
        <v>86</v>
      </c>
      <c r="C84" s="18" t="s">
        <v>86</v>
      </c>
    </row>
    <row r="85" spans="1:3" s="18" customFormat="1" x14ac:dyDescent="0.25">
      <c r="A85" s="18" t="s">
        <v>2966</v>
      </c>
      <c r="B85">
        <v>19814500</v>
      </c>
      <c r="C85">
        <v>21871000</v>
      </c>
    </row>
    <row r="86" spans="1:3" s="153" customFormat="1" x14ac:dyDescent="0.25">
      <c r="A86" s="152" t="s">
        <v>3014</v>
      </c>
      <c r="B86" t="s">
        <v>3159</v>
      </c>
      <c r="C86" t="s">
        <v>3165</v>
      </c>
    </row>
    <row r="87" spans="1:3" x14ac:dyDescent="0.25">
      <c r="A87" s="17" t="s">
        <v>3009</v>
      </c>
      <c r="B87" s="116">
        <f>SUM(B31:B32)</f>
        <v>1600000</v>
      </c>
      <c r="C87" s="116">
        <f>SUM(C31:C32)</f>
        <v>1600000</v>
      </c>
    </row>
    <row r="88" spans="1:3" x14ac:dyDescent="0.25">
      <c r="A88" s="17" t="s">
        <v>3010</v>
      </c>
      <c r="B88" s="116">
        <f>'7.TabAssetData'!B19</f>
        <v>600000000</v>
      </c>
      <c r="C88" s="116">
        <f>'7.TabAssetData'!C19</f>
        <v>600000000</v>
      </c>
    </row>
    <row r="89" spans="1:3" x14ac:dyDescent="0.25">
      <c r="A89" s="38" t="s">
        <v>3011</v>
      </c>
      <c r="B89" s="116">
        <f>B88+SUMIFS('7a.Accessories'!17:17,'7a.Accessories'!12:12,B8,'7a.Accessories'!4:4,"0",'7a.Accessories'!1:1,"SUCCESS")</f>
        <v>600000000</v>
      </c>
      <c r="C89" s="116">
        <f>C88+SUMIFS('7a.Accessories'!17:17,'7a.Accessories'!12:12,C8,'7a.Accessories'!4:4,"0",'7a.Accessories'!1:1,"SUCCESS")</f>
        <v>600000000</v>
      </c>
    </row>
    <row r="90" spans="1:3" s="17" customFormat="1" x14ac:dyDescent="0.25"/>
    <row r="91" spans="1:3" x14ac:dyDescent="0.25">
      <c r="A91" s="171" t="s">
        <v>2717</v>
      </c>
      <c r="B91" s="172"/>
    </row>
    <row r="92" spans="1:3" ht="30" x14ac:dyDescent="0.25">
      <c r="A92" s="93" t="s">
        <v>2720</v>
      </c>
      <c r="B92" s="94">
        <f>IF(B24="Annualy",0,IF(B24="Full Tenor",ROUNDUP('6.TabApplicationData'!B20/12,0)-1,ROUNDUP(B28/12,0)-1))</f>
        <v>4</v>
      </c>
    </row>
    <row r="93" spans="1:3" ht="30" customHeight="1" x14ac:dyDescent="0.25">
      <c r="A93" s="173" t="s">
        <v>2716</v>
      </c>
      <c r="B93" s="174"/>
    </row>
    <row r="94" spans="1:3" x14ac:dyDescent="0.25">
      <c r="A94" s="86" t="s">
        <v>2721</v>
      </c>
      <c r="B94" s="94">
        <f>B92+1</f>
        <v>5</v>
      </c>
    </row>
    <row r="95" spans="1:3" x14ac:dyDescent="0.25">
      <c r="A95" s="170" t="s">
        <v>2723</v>
      </c>
      <c r="B95" s="170"/>
    </row>
    <row r="96" spans="1:3" ht="45.75" customHeight="1" x14ac:dyDescent="0.25">
      <c r="A96" s="170"/>
      <c r="B96" s="170"/>
    </row>
  </sheetData>
  <mergeCells count="9">
    <mergeCell ref="A95:B96"/>
    <mergeCell ref="A91:B91"/>
    <mergeCell ref="A93:B93"/>
    <mergeCell ref="A11:XFD11"/>
    <mergeCell ref="A13:XFD13"/>
    <mergeCell ref="A21:XFD21"/>
    <mergeCell ref="A29:XFD29"/>
    <mergeCell ref="A33:XFD33"/>
    <mergeCell ref="A44:XFD44"/>
  </mergeCells>
  <conditionalFormatting sqref="B28:XFD28">
    <cfRule type="expression" dxfId="46" priority="20">
      <formula>OR(B$24="Annualy",B$24="Full Tenor")</formula>
    </cfRule>
  </conditionalFormatting>
  <conditionalFormatting sqref="A35 A44 A49 A58 D74:XFD78 A68:A73 A81:XFD82 B22:XFD28 A30:XFD32 B34:XFD34 B36:XFD43 A79:C79 A45:XFD48 A50:XFD57 B59:C73">
    <cfRule type="expression" dxfId="45" priority="19">
      <formula>A$12="Customer"</formula>
    </cfRule>
  </conditionalFormatting>
  <conditionalFormatting sqref="A35 A44 A49 A58 D74:XFD78 A68:A73 A81:XFD82 B22:XFD28 A30:XFD32 B34:XFD34 B36:XFD43 B14:XFD20 A79:C79 A45:XFD48 A50:XFD57 B59:C73">
    <cfRule type="expression" dxfId="44" priority="18">
      <formula>A$12="Off System"</formula>
    </cfRule>
  </conditionalFormatting>
  <conditionalFormatting sqref="B14:XFD20">
    <cfRule type="expression" dxfId="43" priority="17">
      <formula>B$12="Multifinance"</formula>
    </cfRule>
  </conditionalFormatting>
  <conditionalFormatting sqref="A31:XFD32">
    <cfRule type="expression" dxfId="42" priority="16">
      <formula>A$30="YES"</formula>
    </cfRule>
  </conditionalFormatting>
  <conditionalFormatting sqref="A62:A66">
    <cfRule type="expression" dxfId="41" priority="15">
      <formula>A$12="Customer"</formula>
    </cfRule>
  </conditionalFormatting>
  <conditionalFormatting sqref="A62:A66">
    <cfRule type="expression" dxfId="40" priority="14">
      <formula>A$12="Off System"</formula>
    </cfRule>
  </conditionalFormatting>
  <conditionalFormatting sqref="A82:XFD82">
    <cfRule type="expression" dxfId="39" priority="11">
      <formula>A$82="Discount Amount (Paid By MF)"</formula>
    </cfRule>
  </conditionalFormatting>
  <conditionalFormatting sqref="A14:A20">
    <cfRule type="expression" dxfId="38" priority="10">
      <formula>A$12="Off System"</formula>
    </cfRule>
  </conditionalFormatting>
  <conditionalFormatting sqref="A14:A20">
    <cfRule type="expression" dxfId="37" priority="9">
      <formula>A$12="Multifinance"</formula>
    </cfRule>
  </conditionalFormatting>
  <conditionalFormatting sqref="A28">
    <cfRule type="expression" dxfId="36" priority="8">
      <formula>OR(A$24="Annualy",A$24="Full Tenor")</formula>
    </cfRule>
  </conditionalFormatting>
  <conditionalFormatting sqref="A22:A28">
    <cfRule type="expression" dxfId="35" priority="7">
      <formula>A$12="Customer"</formula>
    </cfRule>
  </conditionalFormatting>
  <conditionalFormatting sqref="A22:A28">
    <cfRule type="expression" dxfId="34" priority="6">
      <formula>A$12="Off System"</formula>
    </cfRule>
  </conditionalFormatting>
  <conditionalFormatting sqref="A34">
    <cfRule type="expression" dxfId="33" priority="5">
      <formula>A$12="Customer"</formula>
    </cfRule>
  </conditionalFormatting>
  <conditionalFormatting sqref="A34">
    <cfRule type="expression" dxfId="32" priority="4">
      <formula>A$12="Off System"</formula>
    </cfRule>
  </conditionalFormatting>
  <conditionalFormatting sqref="A36:A43">
    <cfRule type="expression" dxfId="31" priority="3">
      <formula>A$12="Customer"</formula>
    </cfRule>
  </conditionalFormatting>
  <conditionalFormatting sqref="A36:A43">
    <cfRule type="expression" dxfId="30" priority="2">
      <formula>A$12="Off System"</formula>
    </cfRule>
  </conditionalFormatting>
  <conditionalFormatting sqref="A85:XFD85">
    <cfRule type="expression" dxfId="29" priority="1">
      <formula>A$84="YES"</formula>
    </cfRule>
  </conditionalFormatting>
  <dataValidations count="16">
    <dataValidation type="custom" errorStyle="information" allowBlank="1" showInputMessage="1" showErrorMessage="1" sqref="B31:C31">
      <formula1>AND(OR(B$12="Multifinance",B$12="Customer - Multifinance"),B30="NO",ISNUMBER(B31))</formula1>
    </dataValidation>
    <dataValidation type="custom" errorStyle="information" allowBlank="1" showInputMessage="1" showErrorMessage="1" sqref="B32:C32">
      <formula1>AND(OR(B$12="Multifinance",B$12="Customer - Multifinance"),B30="NO",ISNUMBER(B32))</formula1>
    </dataValidation>
    <dataValidation type="custom" errorStyle="information" allowBlank="1" showInputMessage="1" showErrorMessage="1" sqref="B28:C28">
      <formula1>AND(OR(B$12="Multifinance",B$12="Customer - Multifinance"),B24&lt;&gt;"Annualy",B24&lt;&gt;"Full Tenor",ISNUMBER(B28))</formula1>
    </dataValidation>
    <dataValidation type="custom" errorStyle="information" allowBlank="1" showInputMessage="1" showErrorMessage="1" sqref="B23:C23 B81:C82">
      <formula1>AND(OR(B$12="Multifinance",B$12="Customer - Multifinance"),ISNUMBER(B23))</formula1>
    </dataValidation>
    <dataValidation type="list" errorStyle="information" allowBlank="1" showInputMessage="1" showErrorMessage="1" sqref="B12:C12">
      <formula1>ListInsuredBy</formula1>
    </dataValidation>
    <dataValidation type="custom" errorStyle="information" allowBlank="1" showInputMessage="1" showErrorMessage="1" sqref="B14:C14 B16:C20">
      <formula1>OR(B$12="Customer", B$12="Customer - Multifinance")</formula1>
    </dataValidation>
    <dataValidation type="custom" errorStyle="information" allowBlank="1" showInputMessage="1" showErrorMessage="1" sqref="B15:C15">
      <formula1>AND(OR(B$12="Customer", B$12="Customer - Multifinance"),ISNUMBER(B$15))</formula1>
    </dataValidation>
    <dataValidation type="custom" errorStyle="information" allowBlank="1" showInputMessage="1" showErrorMessage="1" sqref="B27:C27">
      <formula1>OR(B$12="Multifinance",B$12="Customer - Multifinance")</formula1>
    </dataValidation>
    <dataValidation type="list" errorStyle="information" allowBlank="1" showInputMessage="1" showErrorMessage="1" sqref="B22:C22">
      <formula1>ListAssetRegion</formula1>
    </dataValidation>
    <dataValidation type="list" errorStyle="information" allowBlank="1" showInputMessage="1" showErrorMessage="1" sqref="B24:C24">
      <formula1>ListCoverPeriod</formula1>
    </dataValidation>
    <dataValidation type="list" errorStyle="information" allowBlank="1" showInputMessage="1" showErrorMessage="1" sqref="B25:C25">
      <formula1>ListPaymentType</formula1>
    </dataValidation>
    <dataValidation type="list" errorStyle="information" allowBlank="1" showInputMessage="1" showErrorMessage="1" sqref="B26:C26">
      <formula1>ListInscoBranchName</formula1>
    </dataValidation>
    <dataValidation type="list" errorStyle="information" allowBlank="1" showInputMessage="1" showErrorMessage="1" sqref="B34:C34">
      <formula1>ListInsMainCoverage</formula1>
    </dataValidation>
    <dataValidation type="list" errorStyle="information" allowBlank="1" showInputMessage="1" showErrorMessage="1" sqref="B84:C84">
      <formula1>"YES,NO"</formula1>
    </dataValidation>
    <dataValidation type="list" allowBlank="1" showInputMessage="1" showErrorMessage="1" sqref="B10:C10">
      <formula1>"Yes, No, Edit"</formula1>
    </dataValidation>
    <dataValidation errorStyle="information" allowBlank="1" showInputMessage="1" sqref="B85"/>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1">
        <x14:dataValidation type="list" errorStyle="information" allowBlank="1" showInputMessage="1" showErrorMessage="1">
          <x14:formula1>
            <xm:f>Master!$CL$2:$CL$3</xm:f>
          </x14:formula1>
          <xm:sqref>B30:C30 B36:C43</xm:sqref>
        </x14:dataValidation>
      </x14:dataValidations>
    </ext>
  </extLst>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2"/>
  <dimension ref="A1:G24"/>
  <sheetViews>
    <sheetView workbookViewId="0">
      <pane xSplit="1" topLeftCell="B1" activePane="topRight" state="frozen"/>
      <selection pane="topRight" activeCell="D20" sqref="D20"/>
    </sheetView>
  </sheetViews>
  <sheetFormatPr defaultRowHeight="15" x14ac:dyDescent="0.25"/>
  <cols>
    <col min="1" max="1" width="31.140625" customWidth="1" collapsed="1"/>
    <col min="2" max="2" width="33.7109375" customWidth="1" collapsed="1"/>
    <col min="3" max="3" width="31.5703125" bestFit="1" customWidth="1" collapsed="1"/>
    <col min="4" max="4" width="24.42578125" customWidth="1" collapsed="1"/>
    <col min="5" max="5" width="27.5703125" customWidth="1" collapsed="1"/>
  </cols>
  <sheetData>
    <row r="1" spans="1:7" s="18" customFormat="1" x14ac:dyDescent="0.25">
      <c r="A1" s="18" t="s">
        <v>4</v>
      </c>
      <c r="B1" t="s">
        <v>7</v>
      </c>
      <c r="C1" s="18" t="s">
        <v>7</v>
      </c>
      <c r="D1" s="18" t="s">
        <v>7</v>
      </c>
      <c r="E1" s="18" t="s">
        <v>7</v>
      </c>
      <c r="F1" s="18" t="s">
        <v>7</v>
      </c>
      <c r="G1" s="18" t="s">
        <v>7</v>
      </c>
    </row>
    <row r="2" spans="1:7" s="18" customFormat="1" x14ac:dyDescent="0.25">
      <c r="A2" s="18" t="s">
        <v>2760</v>
      </c>
      <c r="B2" s="18" t="s">
        <v>2596</v>
      </c>
      <c r="C2" s="18" t="s">
        <v>2596</v>
      </c>
      <c r="D2" s="18" t="s">
        <v>2596</v>
      </c>
      <c r="E2" s="18" t="s">
        <v>2596</v>
      </c>
      <c r="F2" s="18" t="s">
        <v>2596</v>
      </c>
      <c r="G2" s="18" t="s">
        <v>2596</v>
      </c>
    </row>
    <row r="3" spans="1:7" s="18" customFormat="1" x14ac:dyDescent="0.25">
      <c r="A3" s="18" t="s">
        <v>2761</v>
      </c>
    </row>
    <row r="4" spans="1:7" s="18" customFormat="1" x14ac:dyDescent="0.25">
      <c r="A4" s="18" t="s">
        <v>2914</v>
      </c>
      <c r="B4" s="18">
        <f>IF(AND(B12="NO"),COUNTIFS($A12:$A12,"*$*",B12:B12,""),IF(AND(B12="YES",OR(B14="Full Paid in Advance",B14="Full Capitalized"),B19="YES PARTIAL"),COUNTIFS($A12:$A14,"*$*",B12:B14,"")+COUNTIFS($A18:$A23,"*$*",B18:B23,""),IF(AND(B12="YES",B14="Paid in Advance &amp; Capitalized Mix",B19="YES PARTIAL"),COUNTIFS($A12:$A23,"*$*",B12:B23,""),IF(AND(B12="YES",B14="Paid in Advance &amp; Capitalized Mix",OR(B19="YES",B19="NO")),COUNTIFS($A12:$A20,"*$*",B12:B20,"")+COUNTIFS($A23:$A23,"*$*",B23:B23,""),IF(AND(B12="YES",OR(B14="Full Paid in Advance",B14="Full Capitalized"),OR(B19="YES",B19="NO")),COUNTIFS($A12:$A14,"*$*",B12:B14,"")+COUNTIFS($A18:$A20,"*$*",B18:B20,"")+COUNTIFS($A23:$A23,"*$*",B23:B23,""))))))</f>
        <v>0</v>
      </c>
      <c r="C4" s="18">
        <f>IF(AND(C12="NO"),COUNTIFS($A12:$A12,"*$*",C12:C12,""),IF(AND(C12="YES",OR(C14="Full Paid in Advance",C14="Full Capitalized"),C19="YES PARTIAL"),COUNTIFS($A12:$A14,"*$*",C12:C14,"")+COUNTIFS($A18:$A23,"*$*",C18:C23,""),IF(AND(C12="YES",C14="Paid in Advance &amp; Capitalized Mix",C19="YES PARTIAL"),COUNTIFS($A12:$A23,"*$*",C12:C23,""),IF(AND(C12="YES",C14="Paid in Advance &amp; Capitalized Mix",OR(C19="YES",C19="NO")),COUNTIFS($A12:$A20,"*$*",C12:C20,"")+COUNTIFS($A23:$A23,"*$*",C23:C23,""),IF(AND(C12="YES",OR(C14="Full Paid in Advance",C14="Full Capitalized"),OR(C19="YES",C19="NO")),COUNTIFS($A12:$A14,"*$*",C12:C14,"")+COUNTIFS($A18:$A20,"*$*",C18:C20,"")+COUNTIFS($A23:$A23,"*$*",C23:C23,""))))))</f>
        <v>0</v>
      </c>
    </row>
    <row r="5" spans="1:7" s="18" customFormat="1" x14ac:dyDescent="0.25"/>
    <row r="6" spans="1:7" s="18" customFormat="1" x14ac:dyDescent="0.25"/>
    <row r="7" spans="1:7" s="18" customFormat="1" x14ac:dyDescent="0.25"/>
    <row r="8" spans="1:7" s="18" customFormat="1" x14ac:dyDescent="0.25">
      <c r="A8" s="18" t="s">
        <v>6</v>
      </c>
      <c r="B8" s="18" t="str">
        <f>'1.TabCustomerMainData'!B$13</f>
        <v>0002APP20231005256</v>
      </c>
      <c r="C8" s="18" t="str">
        <f>'1.TabCustomerMainData'!C$13</f>
        <v>0002APP20211205783</v>
      </c>
    </row>
    <row r="9" spans="1:7" s="18" customFormat="1" x14ac:dyDescent="0.25">
      <c r="A9" s="33" t="s">
        <v>2993</v>
      </c>
    </row>
    <row r="10" spans="1:7" s="18" customFormat="1" x14ac:dyDescent="0.25">
      <c r="A10" s="18" t="s">
        <v>2982</v>
      </c>
      <c r="B10" s="18" t="str">
        <f>'1.TabCustomerMainData'!$B$10</f>
        <v>No</v>
      </c>
      <c r="C10" s="18" t="str">
        <f>'1.TabCustomerMainData'!$B$10</f>
        <v>No</v>
      </c>
    </row>
    <row r="11" spans="1:7" s="165" customFormat="1" x14ac:dyDescent="0.25">
      <c r="A11" s="165" t="s">
        <v>2579</v>
      </c>
    </row>
    <row r="12" spans="1:7" s="18" customFormat="1" x14ac:dyDescent="0.25">
      <c r="A12" s="58" t="s">
        <v>2935</v>
      </c>
      <c r="B12" s="18" t="s">
        <v>86</v>
      </c>
      <c r="C12" s="18" t="s">
        <v>86</v>
      </c>
    </row>
    <row r="13" spans="1:7" s="18" customFormat="1" x14ac:dyDescent="0.25">
      <c r="A13" s="59" t="s">
        <v>2936</v>
      </c>
      <c r="B13" s="18" t="s">
        <v>386</v>
      </c>
      <c r="C13" s="18" t="s">
        <v>2769</v>
      </c>
    </row>
    <row r="14" spans="1:7" s="18" customFormat="1" x14ac:dyDescent="0.25">
      <c r="A14" s="59" t="s">
        <v>2937</v>
      </c>
      <c r="B14" s="18" t="s">
        <v>234</v>
      </c>
      <c r="C14" s="18" t="s">
        <v>209</v>
      </c>
    </row>
    <row r="15" spans="1:7" s="18" customFormat="1" x14ac:dyDescent="0.25">
      <c r="A15" s="59" t="s">
        <v>2938</v>
      </c>
      <c r="B15" s="37">
        <v>0.3</v>
      </c>
      <c r="C15" s="37">
        <v>1.3</v>
      </c>
    </row>
    <row r="16" spans="1:7" s="18" customFormat="1" x14ac:dyDescent="0.25">
      <c r="A16" s="18" t="s">
        <v>95</v>
      </c>
    </row>
    <row r="17" spans="1:3" s="165" customFormat="1" x14ac:dyDescent="0.25">
      <c r="A17" s="165" t="s">
        <v>2580</v>
      </c>
    </row>
    <row r="18" spans="1:3" s="18" customFormat="1" x14ac:dyDescent="0.25">
      <c r="A18" s="59" t="s">
        <v>2939</v>
      </c>
      <c r="B18" s="18" t="s">
        <v>86</v>
      </c>
      <c r="C18" s="18" t="s">
        <v>86</v>
      </c>
    </row>
    <row r="19" spans="1:3" s="18" customFormat="1" x14ac:dyDescent="0.25">
      <c r="A19" s="59" t="s">
        <v>2940</v>
      </c>
      <c r="B19" s="18" t="s">
        <v>86</v>
      </c>
      <c r="C19" s="18" t="s">
        <v>116</v>
      </c>
    </row>
    <row r="20" spans="1:3" s="18" customFormat="1" x14ac:dyDescent="0.25">
      <c r="A20" s="59" t="s">
        <v>2941</v>
      </c>
      <c r="B20" s="18" t="s">
        <v>86</v>
      </c>
      <c r="C20" s="18" t="s">
        <v>116</v>
      </c>
    </row>
    <row r="21" spans="1:3" s="18" customFormat="1" x14ac:dyDescent="0.25">
      <c r="A21" s="59" t="s">
        <v>2942</v>
      </c>
      <c r="B21" t="s">
        <v>3176</v>
      </c>
      <c r="C21" t="s">
        <v>3137</v>
      </c>
    </row>
    <row r="22" spans="1:3" s="165" customFormat="1" x14ac:dyDescent="0.25">
      <c r="A22" s="165" t="s">
        <v>2581</v>
      </c>
    </row>
    <row r="23" spans="1:3" s="18" customFormat="1" x14ac:dyDescent="0.25">
      <c r="A23" s="59" t="s">
        <v>2943</v>
      </c>
      <c r="B23" s="27">
        <v>600000</v>
      </c>
      <c r="C23" s="27">
        <v>600000</v>
      </c>
    </row>
    <row r="24" spans="1:3" s="19" customFormat="1" x14ac:dyDescent="0.25">
      <c r="A24" s="38"/>
      <c r="B24" s="39"/>
    </row>
  </sheetData>
  <mergeCells count="3">
    <mergeCell ref="A11:XFD11"/>
    <mergeCell ref="A17:XFD17"/>
    <mergeCell ref="A22:XFD22"/>
  </mergeCells>
  <conditionalFormatting sqref="B23:XFD23 A16:XFD16 B18:XFD21 B13:XFD15">
    <cfRule type="expression" dxfId="28" priority="8">
      <formula>A$12="NO"</formula>
    </cfRule>
  </conditionalFormatting>
  <conditionalFormatting sqref="B15:XFD15">
    <cfRule type="expression" dxfId="27" priority="7">
      <formula>AND(B$14&lt;&gt;"Paid in Advance &amp; Capitalized Mix",B$14&lt;&gt;"",B$14&lt;&gt;"Premium Payment Method")</formula>
    </cfRule>
  </conditionalFormatting>
  <conditionalFormatting sqref="B21:XFD21">
    <cfRule type="expression" dxfId="26" priority="6">
      <formula>AND(B$19&lt;&gt;"YES PARTIAL",B$19&lt;&gt;"",B$19&lt;&gt;"Subject Guarantor")</formula>
    </cfRule>
  </conditionalFormatting>
  <conditionalFormatting sqref="A13:A15">
    <cfRule type="expression" dxfId="25" priority="5">
      <formula>A$12="NO"</formula>
    </cfRule>
  </conditionalFormatting>
  <conditionalFormatting sqref="A15">
    <cfRule type="expression" dxfId="24" priority="4">
      <formula>AND(A$14&lt;&gt;"Paid in Advance &amp; Capitalized Mix",A$14&lt;&gt;"",A$14&lt;&gt;"Premium Payment Method")</formula>
    </cfRule>
  </conditionalFormatting>
  <conditionalFormatting sqref="A18:A21">
    <cfRule type="expression" dxfId="23" priority="3">
      <formula>A$12="NO"</formula>
    </cfRule>
  </conditionalFormatting>
  <conditionalFormatting sqref="A21">
    <cfRule type="expression" dxfId="22" priority="2">
      <formula>AND(A$19&lt;&gt;"YES PARTIAL",A$19&lt;&gt;"",A$19&lt;&gt;"Subject Guarantor")</formula>
    </cfRule>
  </conditionalFormatting>
  <conditionalFormatting sqref="A23">
    <cfRule type="expression" dxfId="21" priority="1">
      <formula>A$12="NO"</formula>
    </cfRule>
  </conditionalFormatting>
  <dataValidations count="8">
    <dataValidation type="custom" errorStyle="information" allowBlank="1" showInputMessage="1" showErrorMessage="1" sqref="B23:C23">
      <formula1>AND(B12="YES",ISNUMBER(B23))</formula1>
    </dataValidation>
    <dataValidation type="list" errorStyle="information" allowBlank="1" showInputMessage="1" showErrorMessage="1" sqref="B12:C12">
      <formula1>"YES,NO"</formula1>
    </dataValidation>
    <dataValidation type="custom" errorStyle="information" allowBlank="1" showInputMessage="1" showErrorMessage="1" sqref="B15:C15">
      <formula1>AND(B14="Paid in Advance &amp; Capitalized Mix",B12="YES")</formula1>
    </dataValidation>
    <dataValidation type="custom" errorStyle="information" allowBlank="1" showInputMessage="1" showErrorMessage="1" sqref="B16:C16">
      <formula1>B12="YES"</formula1>
    </dataValidation>
    <dataValidation type="custom" errorStyle="information" allowBlank="1" showInputMessage="1" showErrorMessage="1" sqref="B21:C21">
      <formula1>AND($B$12="YES",B19="YES PARTIAL")</formula1>
    </dataValidation>
    <dataValidation type="list" errorStyle="information" allowBlank="1" showInputMessage="1" showErrorMessage="1" sqref="B13:C13">
      <formula1>ListLifeInscoBranchName</formula1>
    </dataValidation>
    <dataValidation type="list" errorStyle="information" allowBlank="1" showInputMessage="1" showErrorMessage="1" sqref="B14:C14">
      <formula1>ListPremiumPaymentMethod</formula1>
    </dataValidation>
    <dataValidation type="list" allowBlank="1" showInputMessage="1" showErrorMessage="1" sqref="B10:C10">
      <formula1>"Yes, No, Edit"</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2">
        <x14:dataValidation type="list" errorStyle="information" allowBlank="1" showInputMessage="1" showErrorMessage="1">
          <x14:formula1>
            <xm:f>Master!$CL$2:$CL$3</xm:f>
          </x14:formula1>
          <xm:sqref>B18:C18 B20:C20</xm:sqref>
        </x14:dataValidation>
        <x14:dataValidation type="list" errorStyle="information" allowBlank="1" showInputMessage="1" showErrorMessage="1">
          <x14:formula1>
            <xm:f>Master!$CL$2:$CL$4</xm:f>
          </x14:formula1>
          <xm:sqref>B19:C19</xm:sqref>
        </x14:dataValidation>
      </x14:dataValidations>
    </ext>
  </extLst>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0"/>
  <dimension ref="A1:U73"/>
  <sheetViews>
    <sheetView topLeftCell="A53" workbookViewId="0">
      <selection activeCell="A74" sqref="A74"/>
    </sheetView>
  </sheetViews>
  <sheetFormatPr defaultRowHeight="15" x14ac:dyDescent="0.25"/>
  <cols>
    <col min="1" max="1" width="43" style="17" bestFit="1" customWidth="1" collapsed="1"/>
    <col min="2" max="2" width="47.42578125" style="17" bestFit="1" customWidth="1" collapsed="1"/>
    <col min="3" max="3" width="30.7109375" style="17" customWidth="1" collapsed="1"/>
    <col min="4" max="5" width="11.7109375" style="17" bestFit="1" customWidth="1" collapsed="1"/>
    <col min="6" max="16384" width="9.140625" style="17" collapsed="1"/>
  </cols>
  <sheetData>
    <row r="1" spans="1:7" s="18" customFormat="1" x14ac:dyDescent="0.25">
      <c r="A1" s="18" t="s">
        <v>4</v>
      </c>
      <c r="B1" t="s">
        <v>3193</v>
      </c>
      <c r="C1" s="18" t="s">
        <v>7</v>
      </c>
      <c r="D1" s="18" t="s">
        <v>7</v>
      </c>
      <c r="E1" s="18" t="s">
        <v>7</v>
      </c>
      <c r="F1" s="18" t="s">
        <v>7</v>
      </c>
      <c r="G1" s="18" t="s">
        <v>7</v>
      </c>
    </row>
    <row r="2" spans="1:7" s="18" customFormat="1" x14ac:dyDescent="0.25">
      <c r="A2" s="18" t="s">
        <v>2760</v>
      </c>
      <c r="B2" t="s">
        <v>3194</v>
      </c>
      <c r="C2" s="18" t="s">
        <v>2596</v>
      </c>
      <c r="D2" s="18" t="s">
        <v>2596</v>
      </c>
      <c r="E2" s="18" t="s">
        <v>2596</v>
      </c>
      <c r="F2" s="18" t="s">
        <v>2596</v>
      </c>
      <c r="G2" s="18" t="s">
        <v>2596</v>
      </c>
    </row>
    <row r="3" spans="1:7" s="18" customFormat="1" x14ac:dyDescent="0.25">
      <c r="A3" s="18" t="s">
        <v>2761</v>
      </c>
    </row>
    <row r="4" spans="1:7" s="18" customFormat="1" x14ac:dyDescent="0.25">
      <c r="A4" s="18" t="s">
        <v>2914</v>
      </c>
      <c r="B4" s="18">
        <f>IF(AND('8.TabInsuranceData'!B81&gt;0,B46="Yes"),COUNTIFS($A12:$A18,"*$*",B12:B18,"")+COUNTIFS($A47:$A48,"*$*",B47:B48,""),IF(AND('8.TabInsuranceData'!B81&gt;0,B46="No"),COUNTIFS($A12:$A18,"*$*",B12:B18,""),IF(AND(OR('8.TabInsuranceData'!B81&lt;=0,ISBLANK(B82)),B46="Yes"),COUNTIFS($A47:$A48,"*$*",B47:B48,""),0)))</f>
        <v>0</v>
      </c>
      <c r="C4" s="18">
        <f>IF(AND('8.TabInsuranceData'!C81&gt;0,C46="Yes"),COUNTIFS($A12:$A18,"*$*",C12:C18,"")+COUNTIFS($A47:$A48,"*$*",C47:C48,""),IF(AND('8.TabInsuranceData'!C81&gt;0,C46="No"),COUNTIFS($A12:$A18,"*$*",C12:C18,""),IF(AND(OR('8.TabInsuranceData'!C81&lt;=0,ISBLANK(C82)),C46="Yes"),COUNTIFS($A47:$A48,"*$*",C47:C48,""),0)))</f>
        <v>0</v>
      </c>
    </row>
    <row r="5" spans="1:7" s="18" customFormat="1" x14ac:dyDescent="0.25"/>
    <row r="6" spans="1:7" s="18" customFormat="1" x14ac:dyDescent="0.25"/>
    <row r="7" spans="1:7" s="18" customFormat="1" x14ac:dyDescent="0.25"/>
    <row r="8" spans="1:7" s="18" customFormat="1" x14ac:dyDescent="0.25">
      <c r="A8" s="18" t="s">
        <v>6</v>
      </c>
      <c r="B8" s="18" t="str">
        <f>'1.TabCustomerMainData'!B$13</f>
        <v>0002APP20231005256</v>
      </c>
      <c r="C8" s="18" t="str">
        <f>'1.TabCustomerMainData'!C$13</f>
        <v>0002APP20211205783</v>
      </c>
    </row>
    <row r="9" spans="1:7" s="18" customFormat="1" x14ac:dyDescent="0.25">
      <c r="A9" s="33" t="s">
        <v>2993</v>
      </c>
    </row>
    <row r="10" spans="1:7" s="18" customFormat="1" x14ac:dyDescent="0.25">
      <c r="A10" s="18" t="s">
        <v>2982</v>
      </c>
      <c r="B10" s="18" t="s">
        <v>2999</v>
      </c>
      <c r="C10" s="18" t="s">
        <v>2999</v>
      </c>
    </row>
    <row r="11" spans="1:7" s="165" customFormat="1" x14ac:dyDescent="0.25">
      <c r="A11" s="175" t="s">
        <v>2582</v>
      </c>
      <c r="B11" s="176"/>
      <c r="C11" s="176"/>
      <c r="D11" s="176"/>
      <c r="E11" s="177"/>
    </row>
    <row r="12" spans="1:7" s="18" customFormat="1" x14ac:dyDescent="0.25">
      <c r="A12" s="65" t="s">
        <v>2944</v>
      </c>
      <c r="B12" s="18" t="s">
        <v>3104</v>
      </c>
      <c r="C12" s="18" t="s">
        <v>3104</v>
      </c>
    </row>
    <row r="13" spans="1:7" s="18" customFormat="1" x14ac:dyDescent="0.25">
      <c r="A13" s="65" t="s">
        <v>2945</v>
      </c>
      <c r="B13" s="18" t="s">
        <v>3105</v>
      </c>
      <c r="C13" s="18" t="s">
        <v>3105</v>
      </c>
    </row>
    <row r="14" spans="1:7" s="18" customFormat="1" x14ac:dyDescent="0.25">
      <c r="A14" s="65" t="s">
        <v>2946</v>
      </c>
      <c r="B14" s="18" t="s">
        <v>3106</v>
      </c>
      <c r="C14" s="18" t="s">
        <v>3106</v>
      </c>
    </row>
    <row r="15" spans="1:7" s="18" customFormat="1" x14ac:dyDescent="0.25">
      <c r="A15" s="65" t="s">
        <v>2947</v>
      </c>
      <c r="B15" s="18" t="s">
        <v>3107</v>
      </c>
      <c r="C15" s="18" t="s">
        <v>3107</v>
      </c>
    </row>
    <row r="16" spans="1:7" s="18" customFormat="1" x14ac:dyDescent="0.25">
      <c r="A16" s="65" t="s">
        <v>2948</v>
      </c>
      <c r="B16" s="18" t="s">
        <v>3108</v>
      </c>
      <c r="C16" s="18" t="s">
        <v>3108</v>
      </c>
    </row>
    <row r="17" spans="1:5" s="18" customFormat="1" x14ac:dyDescent="0.25">
      <c r="A17" s="65" t="s">
        <v>2949</v>
      </c>
      <c r="B17" t="s">
        <v>3166</v>
      </c>
      <c r="C17" s="139" t="s">
        <v>3154</v>
      </c>
    </row>
    <row r="18" spans="1:5" s="18" customFormat="1" x14ac:dyDescent="0.25">
      <c r="A18" s="65" t="s">
        <v>2950</v>
      </c>
      <c r="B18" s="18" t="s">
        <v>3109</v>
      </c>
      <c r="C18" s="18" t="s">
        <v>3109</v>
      </c>
    </row>
    <row r="19" spans="1:5" s="175" customFormat="1" x14ac:dyDescent="0.25">
      <c r="A19" s="175" t="s">
        <v>2583</v>
      </c>
      <c r="B19" s="176"/>
      <c r="C19" s="176"/>
      <c r="D19" s="176"/>
      <c r="E19" s="176"/>
    </row>
    <row r="20" spans="1:5" s="18" customFormat="1" x14ac:dyDescent="0.25">
      <c r="A20" s="57" t="s">
        <v>141</v>
      </c>
      <c r="B20" s="18" t="s">
        <v>36</v>
      </c>
      <c r="C20" s="18" t="s">
        <v>36</v>
      </c>
    </row>
    <row r="21" spans="1:5" s="18" customFormat="1" x14ac:dyDescent="0.25">
      <c r="A21" s="18" t="s">
        <v>117</v>
      </c>
      <c r="B21">
        <v>250000</v>
      </c>
      <c r="C21" s="139">
        <v>150000</v>
      </c>
    </row>
    <row r="22" spans="1:5" s="18" customFormat="1" x14ac:dyDescent="0.25">
      <c r="A22" s="18" t="s">
        <v>142</v>
      </c>
      <c r="B22" s="27">
        <v>70000</v>
      </c>
      <c r="C22" s="27">
        <v>50000</v>
      </c>
    </row>
    <row r="23" spans="1:5" s="18" customFormat="1" x14ac:dyDescent="0.25">
      <c r="A23" s="18" t="s">
        <v>143</v>
      </c>
      <c r="B23" s="27">
        <v>1250000</v>
      </c>
      <c r="C23" s="27">
        <v>1250000</v>
      </c>
    </row>
    <row r="24" spans="1:5" s="18" customFormat="1" x14ac:dyDescent="0.25">
      <c r="A24" s="18" t="s">
        <v>144</v>
      </c>
      <c r="B24" s="27">
        <v>50000</v>
      </c>
      <c r="C24" s="27">
        <v>50000</v>
      </c>
    </row>
    <row r="25" spans="1:5" s="18" customFormat="1" x14ac:dyDescent="0.25">
      <c r="A25" s="18" t="s">
        <v>145</v>
      </c>
      <c r="B25" s="27">
        <v>1200000</v>
      </c>
      <c r="C25" s="27">
        <v>1200000</v>
      </c>
    </row>
    <row r="26" spans="1:5" s="18" customFormat="1" x14ac:dyDescent="0.25">
      <c r="A26" s="18" t="s">
        <v>146</v>
      </c>
      <c r="B26" s="18" t="s">
        <v>45</v>
      </c>
      <c r="C26" s="18" t="s">
        <v>45</v>
      </c>
    </row>
    <row r="27" spans="1:5" s="18" customFormat="1" x14ac:dyDescent="0.25">
      <c r="A27" s="18" t="s">
        <v>147</v>
      </c>
      <c r="B27" s="27">
        <v>100000</v>
      </c>
      <c r="C27" s="27">
        <v>100000</v>
      </c>
    </row>
    <row r="28" spans="1:5" s="18" customFormat="1" x14ac:dyDescent="0.25">
      <c r="A28" s="18" t="s">
        <v>148</v>
      </c>
      <c r="B28" s="18" t="s">
        <v>45</v>
      </c>
      <c r="C28" s="18" t="s">
        <v>45</v>
      </c>
    </row>
    <row r="29" spans="1:5" s="18" customFormat="1" x14ac:dyDescent="0.25">
      <c r="A29" s="18" t="s">
        <v>149</v>
      </c>
      <c r="B29" s="27">
        <v>20000</v>
      </c>
      <c r="C29" s="27">
        <v>20000</v>
      </c>
    </row>
    <row r="30" spans="1:5" s="18" customFormat="1" x14ac:dyDescent="0.25">
      <c r="A30" s="18" t="s">
        <v>150</v>
      </c>
      <c r="B30" s="18" t="s">
        <v>45</v>
      </c>
      <c r="C30" s="18" t="s">
        <v>45</v>
      </c>
    </row>
    <row r="31" spans="1:5" s="18" customFormat="1" x14ac:dyDescent="0.25">
      <c r="A31" s="18" t="s">
        <v>151</v>
      </c>
      <c r="B31" s="27">
        <v>250000</v>
      </c>
      <c r="C31" s="27">
        <v>250000</v>
      </c>
    </row>
    <row r="32" spans="1:5" s="18" customFormat="1" x14ac:dyDescent="0.25">
      <c r="A32" s="18" t="s">
        <v>152</v>
      </c>
      <c r="B32" s="18" t="s">
        <v>45</v>
      </c>
      <c r="C32" s="18" t="s">
        <v>45</v>
      </c>
    </row>
    <row r="33" spans="1:5" s="18" customFormat="1" x14ac:dyDescent="0.25">
      <c r="A33" s="18" t="s">
        <v>153</v>
      </c>
      <c r="B33" s="27">
        <v>40000</v>
      </c>
      <c r="C33" s="27">
        <v>40000</v>
      </c>
    </row>
    <row r="34" spans="1:5" s="18" customFormat="1" x14ac:dyDescent="0.25">
      <c r="A34" s="18" t="s">
        <v>154</v>
      </c>
      <c r="B34" s="18" t="s">
        <v>45</v>
      </c>
      <c r="C34" s="18" t="s">
        <v>45</v>
      </c>
    </row>
    <row r="35" spans="1:5" s="18" customFormat="1" x14ac:dyDescent="0.25">
      <c r="A35" s="18" t="s">
        <v>155</v>
      </c>
      <c r="B35" s="27">
        <v>150000</v>
      </c>
      <c r="C35" s="27">
        <v>150000</v>
      </c>
    </row>
    <row r="36" spans="1:5" s="18" customFormat="1" x14ac:dyDescent="0.25">
      <c r="A36" s="18" t="s">
        <v>156</v>
      </c>
      <c r="B36" s="18" t="s">
        <v>96</v>
      </c>
      <c r="C36" s="18" t="s">
        <v>96</v>
      </c>
    </row>
    <row r="37" spans="1:5" s="18" customFormat="1" x14ac:dyDescent="0.25">
      <c r="A37" s="18" t="s">
        <v>157</v>
      </c>
      <c r="B37" s="18" t="s">
        <v>2592</v>
      </c>
      <c r="C37" s="18" t="s">
        <v>2592</v>
      </c>
    </row>
    <row r="38" spans="1:5" s="18" customFormat="1" x14ac:dyDescent="0.25">
      <c r="A38" s="18" t="s">
        <v>159</v>
      </c>
      <c r="B38" s="18">
        <v>0</v>
      </c>
      <c r="C38" s="18">
        <v>0</v>
      </c>
    </row>
    <row r="39" spans="1:5" s="18" customFormat="1" x14ac:dyDescent="0.25">
      <c r="A39" s="18" t="s">
        <v>160</v>
      </c>
      <c r="B39" s="141">
        <v>31500000</v>
      </c>
      <c r="C39" s="141">
        <v>2250000</v>
      </c>
    </row>
    <row r="40" spans="1:5" s="18" customFormat="1" x14ac:dyDescent="0.25">
      <c r="A40" s="18" t="s">
        <v>161</v>
      </c>
      <c r="B40" s="18" t="s">
        <v>45</v>
      </c>
      <c r="C40" s="18" t="s">
        <v>45</v>
      </c>
    </row>
    <row r="41" spans="1:5" s="18" customFormat="1" x14ac:dyDescent="0.25">
      <c r="A41" s="18" t="s">
        <v>162</v>
      </c>
      <c r="B41" s="27">
        <v>10000000</v>
      </c>
      <c r="C41" s="27">
        <v>1000000</v>
      </c>
    </row>
    <row r="42" spans="1:5" s="175" customFormat="1" x14ac:dyDescent="0.25">
      <c r="A42" s="175" t="s">
        <v>2584</v>
      </c>
      <c r="B42" s="176"/>
      <c r="C42" s="176"/>
      <c r="D42" s="176"/>
      <c r="E42" s="176"/>
    </row>
    <row r="43" spans="1:5" s="18" customFormat="1" x14ac:dyDescent="0.25">
      <c r="A43" s="18" t="s">
        <v>163</v>
      </c>
      <c r="B43" s="18" t="s">
        <v>165</v>
      </c>
      <c r="C43" s="18" t="s">
        <v>165</v>
      </c>
    </row>
    <row r="44" spans="1:5" s="18" customFormat="1" x14ac:dyDescent="0.25">
      <c r="A44" s="18" t="s">
        <v>165</v>
      </c>
      <c r="B44" t="s">
        <v>3167</v>
      </c>
      <c r="C44" s="146">
        <v>14.685191</v>
      </c>
    </row>
    <row r="45" spans="1:5" s="18" customFormat="1" x14ac:dyDescent="0.25">
      <c r="A45" s="18" t="s">
        <v>164</v>
      </c>
      <c r="B45" s="2">
        <v>20</v>
      </c>
      <c r="C45" s="2">
        <v>20</v>
      </c>
    </row>
    <row r="46" spans="1:5" s="18" customFormat="1" x14ac:dyDescent="0.25">
      <c r="A46" s="57" t="s">
        <v>166</v>
      </c>
      <c r="B46" s="18" t="s">
        <v>45</v>
      </c>
      <c r="C46" s="18" t="s">
        <v>36</v>
      </c>
    </row>
    <row r="47" spans="1:5" s="18" customFormat="1" x14ac:dyDescent="0.25">
      <c r="A47" s="59" t="s">
        <v>2951</v>
      </c>
      <c r="B47" s="18">
        <v>3</v>
      </c>
      <c r="C47" s="18">
        <v>4</v>
      </c>
    </row>
    <row r="48" spans="1:5" s="18" customFormat="1" x14ac:dyDescent="0.25">
      <c r="A48" s="59" t="s">
        <v>2952</v>
      </c>
      <c r="B48" s="18" t="s">
        <v>2603</v>
      </c>
      <c r="C48" s="18" t="s">
        <v>2603</v>
      </c>
    </row>
    <row r="49" spans="1:3" s="52" customFormat="1" x14ac:dyDescent="0.25">
      <c r="A49" s="52" t="s">
        <v>2696</v>
      </c>
      <c r="B49" s="91">
        <v>1000000</v>
      </c>
      <c r="C49" s="91">
        <v>1000000</v>
      </c>
    </row>
    <row r="50" spans="1:3" s="12" customFormat="1" ht="15.75" thickBot="1" x14ac:dyDescent="0.3">
      <c r="A50" s="12" t="s">
        <v>3001</v>
      </c>
      <c r="B50" s="114"/>
      <c r="C50" s="114"/>
    </row>
    <row r="51" spans="1:3" s="92" customFormat="1" ht="15.75" thickTop="1" x14ac:dyDescent="0.25">
      <c r="A51" s="92" t="s">
        <v>2719</v>
      </c>
      <c r="B51" s="92" t="s">
        <v>45</v>
      </c>
      <c r="C51" s="92" t="s">
        <v>36</v>
      </c>
    </row>
    <row r="52" spans="1:3" s="18" customFormat="1" x14ac:dyDescent="0.25">
      <c r="A52" s="13" t="s">
        <v>3016</v>
      </c>
      <c r="B52" s="142">
        <v>1000</v>
      </c>
      <c r="C52" s="142">
        <v>1000</v>
      </c>
    </row>
    <row r="53" spans="1:3" s="18" customFormat="1" x14ac:dyDescent="0.25">
      <c r="A53" s="13" t="s">
        <v>3024</v>
      </c>
      <c r="B53">
        <v>15000</v>
      </c>
      <c r="C53" s="145">
        <v>15000</v>
      </c>
    </row>
    <row r="54" spans="1:3" s="109" customFormat="1" x14ac:dyDescent="0.25">
      <c r="A54" s="120" t="s">
        <v>3017</v>
      </c>
    </row>
    <row r="55" spans="1:3" s="18" customFormat="1" x14ac:dyDescent="0.25">
      <c r="A55" s="13" t="s">
        <v>3018</v>
      </c>
      <c r="B55" s="143">
        <f>SUM(B56:B57)</f>
        <v>600000000</v>
      </c>
      <c r="C55" s="143">
        <f>SUM(C56:C57)</f>
        <v>600000000</v>
      </c>
    </row>
    <row r="56" spans="1:3" s="18" customFormat="1" x14ac:dyDescent="0.25">
      <c r="A56" s="13" t="s">
        <v>3010</v>
      </c>
      <c r="B56" s="143">
        <f>'7.TabAssetData'!B19</f>
        <v>600000000</v>
      </c>
      <c r="C56" s="143">
        <f>'7.TabAssetData'!C19</f>
        <v>600000000</v>
      </c>
    </row>
    <row r="57" spans="1:3" s="18" customFormat="1" x14ac:dyDescent="0.25">
      <c r="A57" s="13" t="s">
        <v>3019</v>
      </c>
      <c r="B57" s="143">
        <f>SUMIFS('7a.Accessories'!17:17,'7a.Accessories'!12:12,B8,'7a.Accessories'!4:4,"0",'7a.Accessories'!1:1,"SUCCESS")</f>
        <v>0</v>
      </c>
      <c r="C57" s="143">
        <f>SUMIFS('7a.Accessories'!17:17,'7a.Accessories'!12:12,C8,'7a.Accessories'!4:4,"0",'7a.Accessories'!1:1,"SUCCESS")</f>
        <v>0</v>
      </c>
    </row>
    <row r="58" spans="1:3" s="18" customFormat="1" x14ac:dyDescent="0.25">
      <c r="A58" s="13" t="s">
        <v>3009</v>
      </c>
      <c r="B58" s="143">
        <f>SUM(B21:B25,B39)</f>
        <v>34320000</v>
      </c>
      <c r="C58" s="143">
        <f>SUM(C21:C25,C39)</f>
        <v>4950000</v>
      </c>
    </row>
    <row r="59" spans="1:3" s="18" customFormat="1" x14ac:dyDescent="0.25">
      <c r="A59" s="13" t="s">
        <v>3020</v>
      </c>
      <c r="B59" s="143">
        <f>SUM(B27,B29,B31,B33,B35,B41)</f>
        <v>10560000</v>
      </c>
      <c r="C59" s="143">
        <f>SUM(C27,C29,C31,C33,C35,C41)</f>
        <v>1560000</v>
      </c>
    </row>
    <row r="60" spans="1:3" s="18" customFormat="1" x14ac:dyDescent="0.25">
      <c r="A60" s="13" t="s">
        <v>3021</v>
      </c>
      <c r="B60" s="143">
        <f>'8.TabInsuranceData'!B85</f>
        <v>30814500</v>
      </c>
      <c r="C60" s="143">
        <f>'8.TabInsuranceData'!C85</f>
        <v>0</v>
      </c>
    </row>
    <row r="61" spans="1:3" s="18" customFormat="1" x14ac:dyDescent="0.25">
      <c r="A61" s="13" t="s">
        <v>3022</v>
      </c>
      <c r="B61" s="143">
        <f>SUMIFS('7a.Accessories'!24:24,'7a.Accessories'!12:12,B8,'7a.Accessories'!4:4,"0",'7a.Accessories'!1:1,"SUCCESS")+'7.TabAssetData'!B70</f>
        <v>180000000</v>
      </c>
      <c r="C61" s="143">
        <f>SUMIFS('7a.Accessories'!24:24,'7a.Accessories'!12:12,C8,'7a.Accessories'!4:4,"0",'7a.Accessories'!1:1,"SUCCESS")+'7.TabAssetData'!C70</f>
        <v>360000000</v>
      </c>
    </row>
    <row r="62" spans="1:3" s="18" customFormat="1" x14ac:dyDescent="0.25">
      <c r="A62" s="13" t="s">
        <v>3023</v>
      </c>
      <c r="B62" s="143">
        <f>B61-B53</f>
        <v>179985000</v>
      </c>
      <c r="C62" s="143">
        <f>C61-C53</f>
        <v>359985000</v>
      </c>
    </row>
    <row r="63" spans="1:3" s="18" customFormat="1" x14ac:dyDescent="0.25">
      <c r="A63" s="13" t="s">
        <v>3033</v>
      </c>
      <c r="B63" s="140">
        <f>IF(B37= "OTR-DP",B39/(B55-B61)*100,IF(B37="OTR-DP + Ins Cptlz + Fee Cptlz(Excl. Provision)",B39*100/(B55-B61+B60+(B59-B41))))</f>
        <v>7.5</v>
      </c>
      <c r="C63" s="140">
        <f>IF(C37= "OTR-DP",C39/(C55-C61)*100,IF(C37="OTR-DP + Ins Cptlz + Fee Cptlz(Excl. Provision)",C39*100/(C55-C61+C60+(C59-C41))))</f>
        <v>0.9375</v>
      </c>
    </row>
    <row r="64" spans="1:3" s="18" customFormat="1" x14ac:dyDescent="0.25">
      <c r="A64" s="13" t="s">
        <v>3025</v>
      </c>
      <c r="B64" s="144">
        <f>IF(B37= "OTR-DP",(B55-B61)*B38/100,IF(B37="OTR-DP + Ins Cptlz + Fee Cptlz(Excl. Provision)",(B55-B61+B60+(B59-B41))*B38/100))</f>
        <v>0</v>
      </c>
      <c r="C64" s="144">
        <f>IF(C37= "OTR-DP",(C55-C61)*C38/100,IF(C37="OTR-DP + Ins Cptlz + Fee Cptlz(Excl. Provision)",(C55-C61+C60+(C59-C41))*C38/100))</f>
        <v>0</v>
      </c>
    </row>
    <row r="65" spans="1:21" s="101" customFormat="1" x14ac:dyDescent="0.25">
      <c r="A65" s="119" t="s">
        <v>3026</v>
      </c>
    </row>
    <row r="66" spans="1:21" s="18" customFormat="1" x14ac:dyDescent="0.25">
      <c r="A66" s="13" t="s">
        <v>3027</v>
      </c>
      <c r="B66">
        <v>136603062</v>
      </c>
      <c r="C66" s="139">
        <v>158750241</v>
      </c>
    </row>
    <row r="67" spans="1:21" s="18" customFormat="1" x14ac:dyDescent="0.25">
      <c r="A67" s="13" t="s">
        <v>3028</v>
      </c>
      <c r="B67">
        <v>212724813</v>
      </c>
      <c r="C67" s="139">
        <v>533791104</v>
      </c>
    </row>
    <row r="68" spans="1:21" s="18" customFormat="1" x14ac:dyDescent="0.25">
      <c r="A68" s="13" t="s">
        <v>3029</v>
      </c>
      <c r="B68">
        <v>5400000</v>
      </c>
      <c r="C68" s="139">
        <v>13547000</v>
      </c>
    </row>
    <row r="69" spans="1:21" s="18" customFormat="1" x14ac:dyDescent="0.25">
      <c r="A69" s="13" t="s">
        <v>3030</v>
      </c>
      <c r="B69">
        <v>95075184.390000001</v>
      </c>
      <c r="C69" s="139">
        <v>238387887.74000001</v>
      </c>
    </row>
    <row r="70" spans="1:21" s="18" customFormat="1" x14ac:dyDescent="0.25">
      <c r="A70" s="13" t="s">
        <v>3031</v>
      </c>
      <c r="B70">
        <v>307799997.38999999</v>
      </c>
      <c r="C70" s="139">
        <v>772178991.74000001</v>
      </c>
    </row>
    <row r="71" spans="1:21" s="42" customFormat="1" ht="15.75" thickBot="1" x14ac:dyDescent="0.3">
      <c r="A71" s="157" t="s">
        <v>3032</v>
      </c>
      <c r="B71" s="158">
        <v>15.651882649999999</v>
      </c>
      <c r="C71" s="159">
        <v>15.67253681</v>
      </c>
    </row>
    <row r="72" spans="1:21" ht="15.75" thickTop="1" x14ac:dyDescent="0.25">
      <c r="A72" s="117" t="s">
        <v>3168</v>
      </c>
      <c r="B72" s="146">
        <f>B62*100/B55</f>
        <v>29.997499999999999</v>
      </c>
      <c r="C72" s="146">
        <f>C62*100/C55</f>
        <v>59.997500000000002</v>
      </c>
    </row>
    <row r="73" spans="1:21" s="139" customFormat="1" x14ac:dyDescent="0.25">
      <c r="A73" s="117" t="s">
        <v>3169</v>
      </c>
      <c r="B73" s="139">
        <f>IF(B37= "OTR-DP",(B55-B61),IF(B37="OTR-DP + Ins Cptlz + Fee Cptlz(Excl. Provision)",(B55-B61+B60+(B59-B41))))</f>
        <v>420000000</v>
      </c>
      <c r="C73" s="139">
        <f t="shared" ref="C73:T73" si="0">IF(C37= "OTR-DP",(C55-C61),IF(C37="OTR-DP + Ins Cptlz + Fee Cptlz(Excl. Provision)",(C55-C61+C60+(C59-C41))))</f>
        <v>240000000</v>
      </c>
      <c r="D73" s="139" t="b">
        <f t="shared" si="0"/>
        <v>0</v>
      </c>
      <c r="E73" s="139" t="b">
        <f t="shared" si="0"/>
        <v>0</v>
      </c>
      <c r="F73" s="139" t="b">
        <f t="shared" si="0"/>
        <v>0</v>
      </c>
      <c r="G73" s="139" t="b">
        <f t="shared" si="0"/>
        <v>0</v>
      </c>
      <c r="H73" s="139" t="b">
        <f t="shared" si="0"/>
        <v>0</v>
      </c>
      <c r="I73" s="139" t="b">
        <f t="shared" si="0"/>
        <v>0</v>
      </c>
      <c r="J73" s="139" t="b">
        <f t="shared" si="0"/>
        <v>0</v>
      </c>
      <c r="K73" s="139" t="b">
        <f t="shared" si="0"/>
        <v>0</v>
      </c>
      <c r="L73" s="139" t="b">
        <f t="shared" si="0"/>
        <v>0</v>
      </c>
      <c r="M73" s="139" t="b">
        <f t="shared" si="0"/>
        <v>0</v>
      </c>
      <c r="N73" s="139" t="b">
        <f t="shared" si="0"/>
        <v>0</v>
      </c>
      <c r="O73" s="139" t="b">
        <f t="shared" si="0"/>
        <v>0</v>
      </c>
      <c r="P73" s="139" t="b">
        <f t="shared" si="0"/>
        <v>0</v>
      </c>
      <c r="Q73" s="139" t="b">
        <f t="shared" si="0"/>
        <v>0</v>
      </c>
      <c r="R73" s="139" t="b">
        <f t="shared" si="0"/>
        <v>0</v>
      </c>
      <c r="S73" s="139" t="b">
        <f t="shared" si="0"/>
        <v>0</v>
      </c>
      <c r="T73" s="139" t="b">
        <f t="shared" si="0"/>
        <v>0</v>
      </c>
      <c r="U73" s="139" t="b">
        <f>IF(U37= "OTR-DP",(U55-U61),IF(U37="OTR-DP + Ins Cptlz + Fee Cptlz(Excl. Provision)",(U55-U61+U60+(U59-U41))))</f>
        <v>0</v>
      </c>
    </row>
  </sheetData>
  <mergeCells count="3">
    <mergeCell ref="A11:XFD11"/>
    <mergeCell ref="A19:XFD19"/>
    <mergeCell ref="A42:XFD42"/>
  </mergeCells>
  <conditionalFormatting sqref="A21:XFD41">
    <cfRule type="expression" dxfId="20" priority="22">
      <formula>A$20="Yes"</formula>
    </cfRule>
  </conditionalFormatting>
  <conditionalFormatting sqref="A35:XFD35">
    <cfRule type="expression" dxfId="19" priority="17">
      <formula>A$34="No"</formula>
    </cfRule>
  </conditionalFormatting>
  <conditionalFormatting sqref="A27:XFD27">
    <cfRule type="expression" dxfId="18" priority="21">
      <formula>A$26="No"</formula>
    </cfRule>
  </conditionalFormatting>
  <conditionalFormatting sqref="A29:XFD29">
    <cfRule type="expression" dxfId="17" priority="20">
      <formula>A$28="No"</formula>
    </cfRule>
  </conditionalFormatting>
  <conditionalFormatting sqref="A31:XFD31">
    <cfRule type="expression" dxfId="16" priority="19">
      <formula>A$30="No"</formula>
    </cfRule>
  </conditionalFormatting>
  <conditionalFormatting sqref="A33:XFD33">
    <cfRule type="expression" dxfId="15" priority="18">
      <formula>A$32="No"</formula>
    </cfRule>
  </conditionalFormatting>
  <conditionalFormatting sqref="A38:XFD38">
    <cfRule type="expression" dxfId="14" priority="16">
      <formula>A$36="Amount"</formula>
    </cfRule>
  </conditionalFormatting>
  <conditionalFormatting sqref="A39:XFD39">
    <cfRule type="expression" dxfId="13" priority="15">
      <formula>A$36="Percentage"</formula>
    </cfRule>
  </conditionalFormatting>
  <conditionalFormatting sqref="A41:XFD41">
    <cfRule type="expression" dxfId="12" priority="14">
      <formula>A$40="No"</formula>
    </cfRule>
  </conditionalFormatting>
  <conditionalFormatting sqref="A45:XFD45">
    <cfRule type="expression" dxfId="11" priority="13">
      <formula>A$43="Effective Rate"</formula>
    </cfRule>
  </conditionalFormatting>
  <conditionalFormatting sqref="A44:XFD44">
    <cfRule type="expression" dxfId="10" priority="12">
      <formula>A$43="Flat Rate"</formula>
    </cfRule>
  </conditionalFormatting>
  <conditionalFormatting sqref="B47:XFD48">
    <cfRule type="expression" dxfId="9" priority="9">
      <formula>B$46="No"</formula>
    </cfRule>
  </conditionalFormatting>
  <conditionalFormatting sqref="A18">
    <cfRule type="expression" dxfId="8" priority="4">
      <formula>#REF!="Amount"</formula>
    </cfRule>
  </conditionalFormatting>
  <conditionalFormatting sqref="A17">
    <cfRule type="expression" dxfId="7" priority="3">
      <formula>#REF!="Percentage"</formula>
    </cfRule>
  </conditionalFormatting>
  <conditionalFormatting sqref="A47:A48">
    <cfRule type="expression" dxfId="6" priority="1">
      <formula>A$46="No"</formula>
    </cfRule>
  </conditionalFormatting>
  <dataValidations count="15">
    <dataValidation showInputMessage="1" showErrorMessage="1" sqref="B16:C16"/>
    <dataValidation type="custom" errorStyle="information" allowBlank="1" showInputMessage="1" showErrorMessage="1" sqref="B27:C27 B29:C29 B31:C31 B33:C33 B35:C35 B41:C41">
      <formula1>AND(B$20="No",B26="Yes",ISNUMBER(B27))</formula1>
    </dataValidation>
    <dataValidation type="custom" errorStyle="information" allowBlank="1" showInputMessage="1" showErrorMessage="1" sqref="B21:C25">
      <formula1>AND(B$20="No",ISNUMBER(B21))</formula1>
    </dataValidation>
    <dataValidation type="custom" errorStyle="information" allowBlank="1" showInputMessage="1" showErrorMessage="1" sqref="B45:C45">
      <formula1>AND(B$43="Flat Rate",ISNUMBER(B45))</formula1>
    </dataValidation>
    <dataValidation type="custom" errorStyle="information" allowBlank="1" showInputMessage="1" showErrorMessage="1" sqref="B44:C44">
      <formula1>AND(B$43="Effective Rate",ISNUMBER(B44))</formula1>
    </dataValidation>
    <dataValidation type="custom" errorStyle="information" allowBlank="1" showInputMessage="1" showErrorMessage="1" sqref="B39:C39">
      <formula1>AND(B$20="No",B$36="Amount",ISNUMBER(B39))</formula1>
    </dataValidation>
    <dataValidation type="custom" errorStyle="information" allowBlank="1" showInputMessage="1" showErrorMessage="1" sqref="B38:C38">
      <formula1>AND(B$20="No",B$36="Percentage",ISNUMBER(B38))</formula1>
    </dataValidation>
    <dataValidation type="list" errorStyle="information" allowBlank="1" showInputMessage="1" showErrorMessage="1" sqref="B43:C43">
      <formula1>"Effective Rate, Flat Rate"</formula1>
    </dataValidation>
    <dataValidation type="list" errorStyle="information" allowBlank="1" showInputMessage="1" showErrorMessage="1" sqref="B20:C20">
      <formula1>"Yes, No"</formula1>
    </dataValidation>
    <dataValidation type="list" errorStyle="information" allowBlank="1" showInputMessage="1" showErrorMessage="1" sqref="B51:C51">
      <formula1>"Yes,No"</formula1>
    </dataValidation>
    <dataValidation errorStyle="information" allowBlank="1" showInputMessage="1" showErrorMessage="1" sqref="B49:C50"/>
    <dataValidation type="list" errorStyle="information" allowBlank="1" showInputMessage="1" showErrorMessage="1" sqref="B36:C36">
      <formula1>ListValueType</formula1>
    </dataValidation>
    <dataValidation type="list" errorStyle="information" allowBlank="1" showInputMessage="1" showErrorMessage="1" sqref="B37:C37">
      <formula1>ListProvisionCalculationBase</formula1>
    </dataValidation>
    <dataValidation type="list" errorStyle="information" allowBlank="1" showInputMessage="1" showErrorMessage="1" sqref="B48:C48">
      <formula1>ListGracePeriodType</formula1>
    </dataValidation>
    <dataValidation type="list" allowBlank="1" showInputMessage="1" showErrorMessage="1" sqref="B10:C10">
      <formula1>"Yes, No, Edit"</formula1>
    </dataValidation>
  </dataValidations>
  <pageMargins left="0.7" right="0.7" top="0.75" bottom="0.75" header="0.3" footer="0.3"/>
  <pageSetup paperSize="9" orientation="portrait" r:id="rId1"/>
  <legacyDrawing r:id="rId2"/>
  <extLst>
    <ext xmlns:x14="http://schemas.microsoft.com/office/spreadsheetml/2009/9/main" uri="{78C0D931-6437-407d-A8EE-F0AAD7539E65}">
      <x14:conditionalFormattings>
        <x14:conditionalFormatting xmlns:xm="http://schemas.microsoft.com/office/excel/2006/main">
          <x14:cfRule type="expression" priority="10" id="{F1CB72E9-B0E8-454A-B2A6-DE2FCCCC5EA6}">
            <xm:f>AND('6.TabApplicationData'!A$18&lt;&gt;"Arrear",'6.TabApplicationData'!A$18&lt;&gt;"",'6.TabApplicationData'!A$18&lt;&gt;"First Installment Type")</xm:f>
            <x14:dxf>
              <fill>
                <patternFill>
                  <bgColor theme="1" tint="0.34998626667073579"/>
                </patternFill>
              </fill>
            </x14:dxf>
          </x14:cfRule>
          <xm:sqref>A46:B46 B47:B48 C46:XFD48</xm:sqref>
        </x14:conditionalFormatting>
        <x14:conditionalFormatting xmlns:xm="http://schemas.microsoft.com/office/excel/2006/main">
          <x14:cfRule type="expression" priority="5" id="{E424BDC7-6868-4171-B3D3-452FD02C03EB}">
            <xm:f>AND('\Users\jeremy.andreas\Desktop\New folder (2)\[2.1 DataFile_NAP_CF4W j.xlsx]8.TabInsuranceData'!#REF!&lt;=0,'\Users\jeremy.andreas\Desktop\New folder (2)\[2.1 DataFile_NAP_CF4W j.xlsx]8.TabInsuranceData'!#REF!&lt;&gt;"Discount",'\Users\jeremy.andreas\Desktop\New folder (2)\[2.1 DataFile_NAP_CF4W j.xlsx]8.TabInsuranceData'!#REF!&lt;&gt;"")</xm:f>
            <x14:dxf>
              <fill>
                <patternFill>
                  <bgColor theme="1" tint="0.34998626667073579"/>
                </patternFill>
              </fill>
            </x14:dxf>
          </x14:cfRule>
          <xm:sqref>A12:A18</xm:sqref>
        </x14:conditionalFormatting>
        <x14:conditionalFormatting xmlns:xm="http://schemas.microsoft.com/office/excel/2006/main">
          <x14:cfRule type="expression" priority="2" id="{D04A62B0-EBAE-449C-A1B7-1A0C2FFA1ED9}">
            <xm:f>AND('\Users\jeremy.andreas\Desktop\New folder (2)\[2.1 DataFile_NAP_CF4W j.xlsx]6.TabApplicationData'!#REF!&lt;&gt;"Arrear",'\Users\jeremy.andreas\Desktop\New folder (2)\[2.1 DataFile_NAP_CF4W j.xlsx]6.TabApplicationData'!#REF!&lt;&gt;"",'\Users\jeremy.andreas\Desktop\New folder (2)\[2.1 DataFile_NAP_CF4W j.xlsx]6.TabApplicationData'!#REF!&lt;&gt;"First Installment Type")</xm:f>
            <x14:dxf>
              <fill>
                <patternFill>
                  <bgColor theme="1" tint="0.34998626667073579"/>
                </patternFill>
              </fill>
            </x14:dxf>
          </x14:cfRule>
          <xm:sqref>A47:A48</xm:sqref>
        </x14:conditionalFormatting>
      </x14:conditionalFormattings>
    </ext>
    <ext xmlns:x14="http://schemas.microsoft.com/office/spreadsheetml/2009/9/main" uri="{CCE6A557-97BC-4b89-ADB6-D9C93CAAB3DF}">
      <x14:dataValidations xmlns:xm="http://schemas.microsoft.com/office/excel/2006/main" count="3">
        <x14:dataValidation type="list" errorStyle="information" allowBlank="1" showInputMessage="1" showErrorMessage="1">
          <x14:formula1>
            <xm:f>Master!$CL$5:$CL$6</xm:f>
          </x14:formula1>
          <xm:sqref>B28:C28 B30:C30 B32:C32 B34:C34 B40:C40 B26:C26</xm:sqref>
        </x14:dataValidation>
        <x14:dataValidation type="list" errorStyle="information" showInputMessage="1" showErrorMessage="1">
          <x14:formula1>
            <xm:f>Master!$CL$5:$CL$6</xm:f>
          </x14:formula1>
          <xm:sqref>B46:C46</xm:sqref>
        </x14:dataValidation>
        <x14:dataValidation type="custom" errorStyle="information" allowBlank="1" showInputMessage="1" showErrorMessage="1">
          <x14:formula1>
            <xm:f>AND('6.TabApplicationData'!B$18="Arrear",B$46="Yes",ISNUMBER(B47))</xm:f>
          </x14:formula1>
          <xm:sqref>B47:C47</xm:sqref>
        </x14:dataValidation>
      </x14:dataValidations>
    </ext>
  </extLst>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4"/>
  <dimension ref="A1:G20"/>
  <sheetViews>
    <sheetView workbookViewId="0">
      <selection activeCell="D15" sqref="D15"/>
    </sheetView>
  </sheetViews>
  <sheetFormatPr defaultRowHeight="15" x14ac:dyDescent="0.25"/>
  <cols>
    <col min="1" max="1" width="22.28515625" bestFit="1" customWidth="1" collapsed="1"/>
    <col min="2" max="2" width="61.28515625" bestFit="1" customWidth="1" collapsed="1"/>
    <col min="3" max="3" width="32.85546875" customWidth="1" collapsed="1"/>
    <col min="4" max="5" width="11.7109375" bestFit="1" customWidth="1" collapsed="1"/>
  </cols>
  <sheetData>
    <row r="1" spans="1:7" s="18" customFormat="1" x14ac:dyDescent="0.25">
      <c r="A1" s="15" t="s">
        <v>4</v>
      </c>
      <c r="B1" s="15" t="s">
        <v>7</v>
      </c>
      <c r="C1" s="15" t="s">
        <v>7</v>
      </c>
      <c r="D1" s="18" t="s">
        <v>7</v>
      </c>
      <c r="E1" s="18" t="s">
        <v>7</v>
      </c>
      <c r="F1" s="18" t="s">
        <v>7</v>
      </c>
      <c r="G1" s="18" t="s">
        <v>7</v>
      </c>
    </row>
    <row r="2" spans="1:7" s="18" customFormat="1" x14ac:dyDescent="0.25">
      <c r="A2" s="18" t="s">
        <v>2760</v>
      </c>
      <c r="B2" s="15" t="s">
        <v>2596</v>
      </c>
      <c r="C2" s="15" t="s">
        <v>2596</v>
      </c>
      <c r="D2" s="18" t="s">
        <v>2596</v>
      </c>
      <c r="E2" s="18" t="s">
        <v>2596</v>
      </c>
      <c r="F2" s="18" t="s">
        <v>2596</v>
      </c>
      <c r="G2" s="18" t="s">
        <v>2596</v>
      </c>
    </row>
    <row r="3" spans="1:7" s="18" customFormat="1" x14ac:dyDescent="0.25">
      <c r="A3" s="18" t="s">
        <v>2761</v>
      </c>
      <c r="C3" s="15"/>
    </row>
    <row r="4" spans="1:7" s="18" customFormat="1" x14ac:dyDescent="0.25">
      <c r="A4" s="15" t="s">
        <v>2914</v>
      </c>
      <c r="B4" s="18">
        <f>IF(NOT(ISBLANK(B12)),COUNTIFS($A13:$A13,"*$*",B13:B13,""),0)</f>
        <v>0</v>
      </c>
      <c r="C4" s="18">
        <f>IF(NOT(ISBLANK(C12)),COUNTIFS($A13:$A13,"*$*",C13:C13,""),0)</f>
        <v>0</v>
      </c>
    </row>
    <row r="5" spans="1:7" s="18" customFormat="1" x14ac:dyDescent="0.25">
      <c r="A5" s="15"/>
      <c r="C5" s="15"/>
    </row>
    <row r="6" spans="1:7" s="18" customFormat="1" x14ac:dyDescent="0.25">
      <c r="A6" s="15"/>
      <c r="C6" s="15"/>
    </row>
    <row r="7" spans="1:7" s="18" customFormat="1" x14ac:dyDescent="0.25">
      <c r="A7" s="15"/>
      <c r="C7" s="15"/>
    </row>
    <row r="8" spans="1:7" s="18" customFormat="1" x14ac:dyDescent="0.25">
      <c r="A8" s="18" t="s">
        <v>6</v>
      </c>
      <c r="B8" s="18" t="str">
        <f>'1.TabCustomerMainData'!B$13</f>
        <v>0002APP20231005256</v>
      </c>
      <c r="C8" s="18" t="str">
        <f>'1.TabCustomerMainData'!C$13</f>
        <v>0002APP20211205783</v>
      </c>
    </row>
    <row r="9" spans="1:7" s="18" customFormat="1" x14ac:dyDescent="0.25">
      <c r="A9" s="33" t="s">
        <v>2993</v>
      </c>
      <c r="C9" s="15"/>
    </row>
    <row r="10" spans="1:7" s="18" customFormat="1" x14ac:dyDescent="0.25">
      <c r="A10" s="18" t="s">
        <v>2982</v>
      </c>
      <c r="B10" s="18" t="str">
        <f>'1.TabCustomerMainData'!$B$10</f>
        <v>No</v>
      </c>
      <c r="C10" s="18" t="str">
        <f>'1.TabCustomerMainData'!$B$10</f>
        <v>No</v>
      </c>
    </row>
    <row r="11" spans="1:7" s="103" customFormat="1" x14ac:dyDescent="0.25">
      <c r="A11" s="105"/>
      <c r="B11" s="102"/>
      <c r="C11" s="105"/>
    </row>
    <row r="12" spans="1:7" s="18" customFormat="1" x14ac:dyDescent="0.25">
      <c r="A12" s="15" t="s">
        <v>1986</v>
      </c>
      <c r="B12" s="14"/>
      <c r="C12" s="14"/>
    </row>
    <row r="13" spans="1:7" s="18" customFormat="1" x14ac:dyDescent="0.25">
      <c r="A13" s="66" t="s">
        <v>2953</v>
      </c>
      <c r="B13" s="80"/>
      <c r="C13" s="80"/>
    </row>
    <row r="14" spans="1:7" s="18" customFormat="1" x14ac:dyDescent="0.25">
      <c r="A14" s="78" t="s">
        <v>1987</v>
      </c>
      <c r="B14" s="14" t="s">
        <v>3151</v>
      </c>
      <c r="C14" s="14" t="s">
        <v>3153</v>
      </c>
    </row>
    <row r="15" spans="1:7" s="18" customFormat="1" x14ac:dyDescent="0.25">
      <c r="A15" s="15" t="s">
        <v>1988</v>
      </c>
      <c r="B15" s="14"/>
      <c r="C15" s="14"/>
    </row>
    <row r="16" spans="1:7" s="18" customFormat="1" x14ac:dyDescent="0.25">
      <c r="A16" s="15" t="s">
        <v>1989</v>
      </c>
      <c r="B16" s="14"/>
      <c r="C16" s="14"/>
    </row>
    <row r="17" spans="1:3" s="18" customFormat="1" x14ac:dyDescent="0.25">
      <c r="A17" s="15" t="s">
        <v>1990</v>
      </c>
      <c r="B17" s="79" t="s">
        <v>3152</v>
      </c>
      <c r="C17" s="79"/>
    </row>
    <row r="18" spans="1:3" x14ac:dyDescent="0.25">
      <c r="A18" s="16"/>
      <c r="B18" s="16"/>
      <c r="C18" s="16"/>
    </row>
    <row r="19" spans="1:3" x14ac:dyDescent="0.25">
      <c r="A19" s="16"/>
      <c r="B19" s="16"/>
      <c r="C19" s="16"/>
    </row>
    <row r="20" spans="1:3" s="25" customFormat="1" ht="101.25" customHeight="1" x14ac:dyDescent="0.25">
      <c r="A20" s="188" t="s">
        <v>2014</v>
      </c>
      <c r="B20" s="188"/>
    </row>
  </sheetData>
  <mergeCells count="1">
    <mergeCell ref="A20:B20"/>
  </mergeCells>
  <dataValidations count="3">
    <dataValidation type="custom" errorStyle="information" allowBlank="1" showInputMessage="1" showErrorMessage="1" sqref="B16:C16">
      <formula1>B15&lt;&gt;""</formula1>
    </dataValidation>
    <dataValidation type="custom" errorStyle="information" allowBlank="1" showInputMessage="1" showErrorMessage="1" sqref="B13:C13">
      <formula1>B12&lt;&gt;""</formula1>
    </dataValidation>
    <dataValidation type="list" allowBlank="1" showInputMessage="1" showErrorMessage="1" sqref="B10:C10">
      <formula1>"Yes, No, Edit"</formula1>
    </dataValidation>
  </dataValidations>
  <pageMargins left="0.7" right="0.7" top="0.75" bottom="0.75" header="0.3" footer="0.3"/>
  <pageSetup paperSize="9" orientation="portrait" r:id="rId1"/>
  <legacyDrawing r:id="rId2"/>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5"/>
  <dimension ref="A1:G17"/>
  <sheetViews>
    <sheetView workbookViewId="0">
      <pane xSplit="1" topLeftCell="B1" activePane="topRight" state="frozen"/>
      <selection pane="topRight" activeCell="B4" sqref="B4:C4"/>
    </sheetView>
  </sheetViews>
  <sheetFormatPr defaultRowHeight="15" x14ac:dyDescent="0.25"/>
  <cols>
    <col min="1" max="1" width="15.85546875" bestFit="1" customWidth="1" collapsed="1"/>
    <col min="2" max="2" width="24.28515625" bestFit="1" customWidth="1" collapsed="1"/>
    <col min="3" max="3" width="19.85546875" bestFit="1" customWidth="1" collapsed="1"/>
    <col min="4" max="4" width="15.140625" customWidth="1" collapsed="1"/>
    <col min="5" max="5" width="11.7109375" bestFit="1" customWidth="1" collapsed="1"/>
  </cols>
  <sheetData>
    <row r="1" spans="1:7" s="18" customFormat="1" x14ac:dyDescent="0.25">
      <c r="A1" s="18" t="s">
        <v>4</v>
      </c>
      <c r="B1" s="18" t="s">
        <v>7</v>
      </c>
      <c r="C1" s="18" t="s">
        <v>7</v>
      </c>
      <c r="D1" s="18" t="s">
        <v>7</v>
      </c>
      <c r="E1" s="18" t="s">
        <v>7</v>
      </c>
      <c r="F1" s="18" t="s">
        <v>7</v>
      </c>
      <c r="G1" s="18" t="s">
        <v>7</v>
      </c>
    </row>
    <row r="2" spans="1:7" s="18" customFormat="1" x14ac:dyDescent="0.25">
      <c r="A2" s="18" t="s">
        <v>2760</v>
      </c>
      <c r="B2" s="18" t="s">
        <v>2596</v>
      </c>
      <c r="C2" s="18" t="s">
        <v>2596</v>
      </c>
      <c r="D2" s="18" t="s">
        <v>2596</v>
      </c>
      <c r="E2" s="18" t="s">
        <v>2596</v>
      </c>
      <c r="F2" s="18" t="s">
        <v>2596</v>
      </c>
      <c r="G2" s="18" t="s">
        <v>2596</v>
      </c>
    </row>
    <row r="3" spans="1:7" s="18" customFormat="1" x14ac:dyDescent="0.25">
      <c r="A3" s="18" t="s">
        <v>2761</v>
      </c>
    </row>
    <row r="4" spans="1:7" s="18" customFormat="1" x14ac:dyDescent="0.25">
      <c r="A4" s="18" t="s">
        <v>2914</v>
      </c>
      <c r="B4" s="18">
        <f>COUNTIFS($A13:$A14,"*$*",B13:B14,"")</f>
        <v>0</v>
      </c>
      <c r="C4" s="18">
        <f>COUNTIFS($A13:$A14,"*$*",C13:C14,"")</f>
        <v>0</v>
      </c>
    </row>
    <row r="5" spans="1:7" s="18" customFormat="1" x14ac:dyDescent="0.25"/>
    <row r="6" spans="1:7" s="18" customFormat="1" x14ac:dyDescent="0.25"/>
    <row r="7" spans="1:7" s="18" customFormat="1" x14ac:dyDescent="0.25"/>
    <row r="8" spans="1:7" s="18" customFormat="1" x14ac:dyDescent="0.25"/>
    <row r="9" spans="1:7" s="18" customFormat="1" x14ac:dyDescent="0.25">
      <c r="A9" s="33" t="s">
        <v>2993</v>
      </c>
    </row>
    <row r="10" spans="1:7" s="18" customFormat="1" x14ac:dyDescent="0.25">
      <c r="A10" s="18" t="s">
        <v>2982</v>
      </c>
      <c r="B10" s="18" t="str">
        <f>'1.TabCustomerMainData'!$B$10</f>
        <v>No</v>
      </c>
      <c r="C10" s="18" t="str">
        <f>'1.TabCustomerMainData'!$B$10</f>
        <v>No</v>
      </c>
    </row>
    <row r="11" spans="1:7" s="101" customFormat="1" x14ac:dyDescent="0.25"/>
    <row r="12" spans="1:7" s="18" customFormat="1" x14ac:dyDescent="0.25">
      <c r="A12" s="75" t="s">
        <v>6</v>
      </c>
      <c r="B12" s="18" t="str">
        <f>'1.TabCustomerMainData'!$B$13</f>
        <v>0002APP20231005256</v>
      </c>
      <c r="C12" s="18" t="str">
        <f>'1.TabCustomerMainData'!$C$13</f>
        <v>0002APP20211205783</v>
      </c>
    </row>
    <row r="13" spans="1:7" s="11" customFormat="1" ht="60" x14ac:dyDescent="0.25">
      <c r="A13" s="67" t="s">
        <v>2954</v>
      </c>
      <c r="B13" s="11" t="s">
        <v>2995</v>
      </c>
      <c r="C13" s="11" t="s">
        <v>2995</v>
      </c>
      <c r="D13" s="11" t="s">
        <v>169</v>
      </c>
      <c r="E13" s="11" t="s">
        <v>169</v>
      </c>
    </row>
    <row r="14" spans="1:7" s="18" customFormat="1" x14ac:dyDescent="0.25">
      <c r="A14" s="59" t="s">
        <v>2955</v>
      </c>
      <c r="B14" s="18" t="s">
        <v>170</v>
      </c>
      <c r="C14" s="18" t="s">
        <v>2770</v>
      </c>
      <c r="D14" s="18" t="s">
        <v>2771</v>
      </c>
      <c r="E14" s="18" t="s">
        <v>2774</v>
      </c>
    </row>
    <row r="15" spans="1:7" s="18" customFormat="1" x14ac:dyDescent="0.25">
      <c r="A15" s="18" t="s">
        <v>171</v>
      </c>
      <c r="B15" s="18" t="s">
        <v>172</v>
      </c>
      <c r="C15" s="18" t="s">
        <v>172</v>
      </c>
      <c r="D15" s="18" t="s">
        <v>172</v>
      </c>
      <c r="E15" s="18" t="s">
        <v>172</v>
      </c>
    </row>
    <row r="16" spans="1:7" s="18" customFormat="1" x14ac:dyDescent="0.25">
      <c r="A16" s="18" t="s">
        <v>173</v>
      </c>
      <c r="B16" s="18" t="s">
        <v>174</v>
      </c>
      <c r="C16" s="18" t="s">
        <v>2772</v>
      </c>
      <c r="D16" s="18" t="s">
        <v>2773</v>
      </c>
      <c r="E16" s="18" t="s">
        <v>2775</v>
      </c>
    </row>
    <row r="17" spans="1:1" s="18" customFormat="1" x14ac:dyDescent="0.25">
      <c r="A17" s="18" t="s">
        <v>95</v>
      </c>
    </row>
  </sheetData>
  <dataValidations count="2">
    <dataValidation type="list" errorStyle="information" allowBlank="1" showInputMessage="1" showErrorMessage="1" sqref="B15:E15">
      <formula1>"Anakom Detail, Foto Bangunan, Foto Customer/ Interview, Foto Lingkungan, Foto Usaha, Hasil Survey Vendor, Lainnya, Peta, Web Screening"</formula1>
    </dataValidation>
    <dataValidation type="list" allowBlank="1" showInputMessage="1" showErrorMessage="1" sqref="B10:C10">
      <formula1>"Yes, No, Edit"</formula1>
    </dataValidation>
  </dataValidations>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6"/>
  <dimension ref="A1:G64"/>
  <sheetViews>
    <sheetView topLeftCell="A70" workbookViewId="0">
      <pane xSplit="1" topLeftCell="B1" activePane="topRight" state="frozen"/>
      <selection pane="topRight" activeCell="G63" sqref="G63"/>
    </sheetView>
  </sheetViews>
  <sheetFormatPr defaultRowHeight="15" x14ac:dyDescent="0.25"/>
  <cols>
    <col min="1" max="1" width="39.42578125" bestFit="1" customWidth="1" collapsed="1"/>
    <col min="2" max="2" width="47.140625" bestFit="1" customWidth="1" collapsed="1"/>
    <col min="3" max="5" width="11.7109375" bestFit="1" customWidth="1" collapsed="1"/>
  </cols>
  <sheetData>
    <row r="1" spans="1:7" s="18" customFormat="1" x14ac:dyDescent="0.25">
      <c r="A1" s="18" t="s">
        <v>4</v>
      </c>
      <c r="B1" s="18" t="s">
        <v>7</v>
      </c>
      <c r="C1" s="18" t="s">
        <v>7</v>
      </c>
      <c r="D1" s="18" t="s">
        <v>7</v>
      </c>
      <c r="E1" s="18" t="s">
        <v>7</v>
      </c>
      <c r="F1" s="18" t="s">
        <v>7</v>
      </c>
      <c r="G1" s="18" t="s">
        <v>7</v>
      </c>
    </row>
    <row r="2" spans="1:7" s="18" customFormat="1" x14ac:dyDescent="0.25">
      <c r="A2" s="18" t="s">
        <v>2760</v>
      </c>
      <c r="B2" s="18" t="s">
        <v>2596</v>
      </c>
      <c r="C2" s="18" t="s">
        <v>2596</v>
      </c>
      <c r="D2" s="18" t="s">
        <v>2596</v>
      </c>
      <c r="E2" s="18" t="s">
        <v>2596</v>
      </c>
      <c r="F2" s="18" t="s">
        <v>2596</v>
      </c>
      <c r="G2" s="18" t="s">
        <v>2596</v>
      </c>
    </row>
    <row r="3" spans="1:7" s="18" customFormat="1" x14ac:dyDescent="0.25">
      <c r="A3" s="18" t="s">
        <v>2761</v>
      </c>
    </row>
    <row r="4" spans="1:7" s="18" customFormat="1" x14ac:dyDescent="0.25">
      <c r="A4" s="18" t="s">
        <v>2843</v>
      </c>
      <c r="B4" s="18">
        <f>COUNTIFS($A14:$A52,"*$*",B14:B52,"")</f>
        <v>0</v>
      </c>
      <c r="C4" s="18">
        <f>COUNTIFS($A14:$A52,"*$*",C14:C52,"")</f>
        <v>0</v>
      </c>
    </row>
    <row r="5" spans="1:7" s="18" customFormat="1" x14ac:dyDescent="0.25"/>
    <row r="6" spans="1:7" s="18" customFormat="1" x14ac:dyDescent="0.25"/>
    <row r="7" spans="1:7" s="18" customFormat="1" x14ac:dyDescent="0.25"/>
    <row r="8" spans="1:7" s="18" customFormat="1" x14ac:dyDescent="0.25">
      <c r="A8" s="18" t="s">
        <v>6</v>
      </c>
      <c r="B8" s="18" t="str">
        <f>'1.TabCustomerMainData'!B$13</f>
        <v>0002APP20231005256</v>
      </c>
      <c r="C8" s="18" t="str">
        <f>'1.TabCustomerMainData'!C$13</f>
        <v>0002APP20211205783</v>
      </c>
    </row>
    <row r="9" spans="1:7" s="18" customFormat="1" x14ac:dyDescent="0.25">
      <c r="A9" s="33" t="s">
        <v>2993</v>
      </c>
    </row>
    <row r="10" spans="1:7" s="18" customFormat="1" x14ac:dyDescent="0.25">
      <c r="A10" s="18" t="s">
        <v>2982</v>
      </c>
      <c r="B10" s="18" t="s">
        <v>2999</v>
      </c>
      <c r="C10" s="18" t="s">
        <v>2999</v>
      </c>
    </row>
    <row r="11" spans="1:7" s="103" customFormat="1" x14ac:dyDescent="0.25">
      <c r="B11" s="102"/>
    </row>
    <row r="12" spans="1:7" s="18" customFormat="1" x14ac:dyDescent="0.25">
      <c r="A12" s="18" t="s">
        <v>2004</v>
      </c>
      <c r="B12" s="14" t="s">
        <v>106</v>
      </c>
      <c r="C12" s="14" t="s">
        <v>96</v>
      </c>
      <c r="D12" s="14" t="s">
        <v>106</v>
      </c>
      <c r="E12" s="14" t="s">
        <v>106</v>
      </c>
    </row>
    <row r="13" spans="1:7" s="192" customFormat="1" x14ac:dyDescent="0.25">
      <c r="A13" s="189" t="s">
        <v>2005</v>
      </c>
      <c r="B13" s="190"/>
      <c r="C13" s="190"/>
      <c r="D13" s="190"/>
      <c r="E13" s="191"/>
    </row>
    <row r="14" spans="1:7" s="18" customFormat="1" x14ac:dyDescent="0.25">
      <c r="A14" s="13" t="s">
        <v>2006</v>
      </c>
      <c r="B14" s="14" t="s">
        <v>2697</v>
      </c>
      <c r="C14" s="14"/>
      <c r="D14" s="14"/>
      <c r="E14" s="14"/>
    </row>
    <row r="15" spans="1:7" s="18" customFormat="1" x14ac:dyDescent="0.25">
      <c r="A15" s="59" t="s">
        <v>2862</v>
      </c>
      <c r="B15" s="14">
        <v>1</v>
      </c>
      <c r="C15" s="14">
        <v>1</v>
      </c>
      <c r="D15" s="14">
        <v>1</v>
      </c>
      <c r="E15" s="14">
        <v>1</v>
      </c>
    </row>
    <row r="16" spans="1:7" s="18" customFormat="1" x14ac:dyDescent="0.25">
      <c r="A16" s="13" t="s">
        <v>133</v>
      </c>
      <c r="B16" s="14">
        <v>1000</v>
      </c>
      <c r="C16" s="14">
        <v>1000</v>
      </c>
      <c r="D16" s="14">
        <v>1000</v>
      </c>
      <c r="E16" s="14">
        <v>1000</v>
      </c>
    </row>
    <row r="17" spans="1:5" s="18" customFormat="1" x14ac:dyDescent="0.25">
      <c r="A17" s="13" t="s">
        <v>2000</v>
      </c>
      <c r="B17" s="14">
        <v>3</v>
      </c>
      <c r="C17" s="14">
        <v>0.33</v>
      </c>
      <c r="D17" s="14">
        <v>0.33</v>
      </c>
      <c r="E17" s="14">
        <v>0.33</v>
      </c>
    </row>
    <row r="18" spans="1:5" s="18" customFormat="1" x14ac:dyDescent="0.25">
      <c r="A18" s="13" t="s">
        <v>2007</v>
      </c>
      <c r="B18" s="14">
        <v>1000</v>
      </c>
      <c r="C18" s="14">
        <v>1000</v>
      </c>
      <c r="D18" s="14">
        <v>1000</v>
      </c>
      <c r="E18" s="14">
        <v>1000</v>
      </c>
    </row>
    <row r="19" spans="1:5" s="18" customFormat="1" x14ac:dyDescent="0.25">
      <c r="A19" s="13" t="s">
        <v>2008</v>
      </c>
      <c r="B19" s="14">
        <v>4</v>
      </c>
      <c r="C19" s="14">
        <v>0.33</v>
      </c>
      <c r="D19" s="14">
        <v>0.33</v>
      </c>
      <c r="E19" s="14">
        <v>0.33</v>
      </c>
    </row>
    <row r="20" spans="1:5" s="18" customFormat="1" x14ac:dyDescent="0.25">
      <c r="A20" s="13" t="s">
        <v>2001</v>
      </c>
      <c r="B20" s="14">
        <v>1000</v>
      </c>
      <c r="C20" s="14">
        <v>1000</v>
      </c>
      <c r="D20" s="14">
        <v>1000</v>
      </c>
      <c r="E20" s="14">
        <v>1000</v>
      </c>
    </row>
    <row r="21" spans="1:5" s="18" customFormat="1" x14ac:dyDescent="0.25">
      <c r="A21" s="13" t="s">
        <v>1991</v>
      </c>
      <c r="B21" s="14">
        <v>5</v>
      </c>
      <c r="C21" s="14">
        <v>0.25</v>
      </c>
      <c r="D21" s="14">
        <v>0.25</v>
      </c>
      <c r="E21" s="14">
        <v>0.25</v>
      </c>
    </row>
    <row r="22" spans="1:5" s="18" customFormat="1" x14ac:dyDescent="0.25">
      <c r="A22" s="13" t="s">
        <v>1992</v>
      </c>
      <c r="B22" s="14">
        <v>1000</v>
      </c>
      <c r="C22" s="14">
        <v>1000</v>
      </c>
      <c r="D22" s="14">
        <v>1000</v>
      </c>
      <c r="E22" s="14">
        <v>1000</v>
      </c>
    </row>
    <row r="23" spans="1:5" s="18" customFormat="1" x14ac:dyDescent="0.25">
      <c r="A23" s="13" t="s">
        <v>1993</v>
      </c>
      <c r="B23" s="14">
        <v>2</v>
      </c>
      <c r="C23" s="14">
        <v>0.62</v>
      </c>
      <c r="D23" s="14">
        <v>0.62</v>
      </c>
      <c r="E23" s="14">
        <v>0.62</v>
      </c>
    </row>
    <row r="24" spans="1:5" s="18" customFormat="1" x14ac:dyDescent="0.25">
      <c r="A24" s="13" t="s">
        <v>1994</v>
      </c>
      <c r="B24" s="14">
        <v>0</v>
      </c>
      <c r="C24" s="14">
        <v>0</v>
      </c>
      <c r="D24" s="14">
        <v>0</v>
      </c>
      <c r="E24" s="14">
        <v>0</v>
      </c>
    </row>
    <row r="25" spans="1:5" s="18" customFormat="1" x14ac:dyDescent="0.25">
      <c r="A25" s="13" t="s">
        <v>1995</v>
      </c>
      <c r="B25" s="14">
        <v>1</v>
      </c>
      <c r="C25" s="14">
        <v>1</v>
      </c>
      <c r="D25" s="14">
        <v>1</v>
      </c>
      <c r="E25" s="14">
        <v>1</v>
      </c>
    </row>
    <row r="26" spans="1:5" s="192" customFormat="1" x14ac:dyDescent="0.25">
      <c r="A26" s="189" t="s">
        <v>2009</v>
      </c>
      <c r="B26" s="190"/>
      <c r="C26" s="190"/>
      <c r="D26" s="190"/>
      <c r="E26" s="191"/>
    </row>
    <row r="27" spans="1:5" s="18" customFormat="1" x14ac:dyDescent="0.25">
      <c r="A27" s="13" t="s">
        <v>2010</v>
      </c>
      <c r="B27" s="14"/>
      <c r="C27" s="14"/>
      <c r="D27" s="14"/>
      <c r="E27" s="14"/>
    </row>
    <row r="28" spans="1:5" s="18" customFormat="1" x14ac:dyDescent="0.25">
      <c r="A28" s="13" t="s">
        <v>2011</v>
      </c>
      <c r="B28" s="26"/>
      <c r="C28" s="26"/>
      <c r="D28" s="26"/>
      <c r="E28" s="26"/>
    </row>
    <row r="29" spans="1:5" s="18" customFormat="1" x14ac:dyDescent="0.25">
      <c r="A29" s="59" t="s">
        <v>2862</v>
      </c>
      <c r="B29" s="14" t="s">
        <v>2700</v>
      </c>
      <c r="C29" s="14" t="s">
        <v>2700</v>
      </c>
      <c r="D29" s="14" t="s">
        <v>2776</v>
      </c>
      <c r="E29" s="14" t="s">
        <v>2777</v>
      </c>
    </row>
    <row r="30" spans="1:5" s="18" customFormat="1" ht="45" x14ac:dyDescent="0.25">
      <c r="A30" s="13" t="s">
        <v>133</v>
      </c>
      <c r="B30" s="26" t="s">
        <v>2694</v>
      </c>
      <c r="C30" s="26" t="s">
        <v>2778</v>
      </c>
      <c r="D30" s="26" t="s">
        <v>2779</v>
      </c>
      <c r="E30" s="26" t="s">
        <v>2780</v>
      </c>
    </row>
    <row r="31" spans="1:5" s="18" customFormat="1" ht="30" x14ac:dyDescent="0.25">
      <c r="A31" s="13" t="s">
        <v>2000</v>
      </c>
      <c r="B31" s="14" t="s">
        <v>2984</v>
      </c>
      <c r="C31" s="14" t="s">
        <v>3149</v>
      </c>
      <c r="D31" s="14" t="s">
        <v>2781</v>
      </c>
      <c r="E31" s="14" t="s">
        <v>2782</v>
      </c>
    </row>
    <row r="32" spans="1:5" s="18" customFormat="1" ht="45" x14ac:dyDescent="0.25">
      <c r="A32" s="13" t="s">
        <v>2007</v>
      </c>
      <c r="B32" s="26" t="s">
        <v>2694</v>
      </c>
      <c r="C32" s="26" t="s">
        <v>2778</v>
      </c>
      <c r="D32" s="26" t="s">
        <v>2779</v>
      </c>
      <c r="E32" s="26" t="s">
        <v>2780</v>
      </c>
    </row>
    <row r="33" spans="1:5" s="18" customFormat="1" x14ac:dyDescent="0.25">
      <c r="A33" s="13" t="s">
        <v>2008</v>
      </c>
      <c r="B33" s="14" t="s">
        <v>2701</v>
      </c>
      <c r="C33" s="14" t="s">
        <v>2783</v>
      </c>
      <c r="D33" s="14" t="s">
        <v>2784</v>
      </c>
      <c r="E33" s="14" t="s">
        <v>2785</v>
      </c>
    </row>
    <row r="34" spans="1:5" s="18" customFormat="1" ht="45" x14ac:dyDescent="0.25">
      <c r="A34" s="13" t="s">
        <v>2001</v>
      </c>
      <c r="B34" s="26" t="s">
        <v>2694</v>
      </c>
      <c r="C34" s="26" t="s">
        <v>2778</v>
      </c>
      <c r="D34" s="26" t="s">
        <v>2779</v>
      </c>
      <c r="E34" s="26" t="s">
        <v>2780</v>
      </c>
    </row>
    <row r="35" spans="1:5" s="18" customFormat="1" x14ac:dyDescent="0.25">
      <c r="A35" s="13" t="s">
        <v>1991</v>
      </c>
      <c r="B35" s="14" t="s">
        <v>2702</v>
      </c>
      <c r="C35" s="14" t="s">
        <v>2786</v>
      </c>
      <c r="D35" s="14" t="s">
        <v>2787</v>
      </c>
      <c r="E35" s="14" t="s">
        <v>2788</v>
      </c>
    </row>
    <row r="36" spans="1:5" s="18" customFormat="1" ht="45" x14ac:dyDescent="0.25">
      <c r="A36" s="13" t="s">
        <v>1992</v>
      </c>
      <c r="B36" s="26" t="s">
        <v>2694</v>
      </c>
      <c r="C36" s="26" t="s">
        <v>2778</v>
      </c>
      <c r="D36" s="26" t="s">
        <v>2779</v>
      </c>
      <c r="E36" s="26" t="s">
        <v>2780</v>
      </c>
    </row>
    <row r="37" spans="1:5" s="18" customFormat="1" x14ac:dyDescent="0.25">
      <c r="A37" s="13" t="s">
        <v>1993</v>
      </c>
      <c r="B37" s="14" t="s">
        <v>2703</v>
      </c>
      <c r="C37" s="14" t="s">
        <v>2789</v>
      </c>
      <c r="D37" s="14" t="s">
        <v>2790</v>
      </c>
      <c r="E37" s="14" t="s">
        <v>2791</v>
      </c>
    </row>
    <row r="38" spans="1:5" s="18" customFormat="1" x14ac:dyDescent="0.25">
      <c r="A38" s="13" t="s">
        <v>1994</v>
      </c>
      <c r="B38" s="26" t="s">
        <v>2625</v>
      </c>
      <c r="C38" s="26" t="s">
        <v>2625</v>
      </c>
      <c r="D38" s="26" t="s">
        <v>2625</v>
      </c>
      <c r="E38" s="26" t="s">
        <v>2625</v>
      </c>
    </row>
    <row r="39" spans="1:5" s="18" customFormat="1" x14ac:dyDescent="0.25">
      <c r="A39" s="13" t="s">
        <v>1995</v>
      </c>
      <c r="B39" s="14" t="s">
        <v>2704</v>
      </c>
      <c r="C39" s="14" t="s">
        <v>2792</v>
      </c>
      <c r="D39" s="14" t="s">
        <v>2793</v>
      </c>
      <c r="E39" s="14" t="s">
        <v>2794</v>
      </c>
    </row>
    <row r="40" spans="1:5" s="18" customFormat="1" x14ac:dyDescent="0.25">
      <c r="A40" s="13" t="s">
        <v>1996</v>
      </c>
      <c r="B40" s="26" t="s">
        <v>2625</v>
      </c>
      <c r="C40" s="26" t="s">
        <v>2625</v>
      </c>
      <c r="D40" s="26" t="s">
        <v>2625</v>
      </c>
      <c r="E40" s="26" t="s">
        <v>2625</v>
      </c>
    </row>
    <row r="41" spans="1:5" s="18" customFormat="1" x14ac:dyDescent="0.25">
      <c r="A41" s="13" t="s">
        <v>1997</v>
      </c>
      <c r="B41" s="14" t="s">
        <v>2625</v>
      </c>
      <c r="C41" s="14" t="s">
        <v>2625</v>
      </c>
      <c r="D41" s="14" t="s">
        <v>2795</v>
      </c>
      <c r="E41" s="14" t="s">
        <v>2796</v>
      </c>
    </row>
    <row r="42" spans="1:5" s="192" customFormat="1" x14ac:dyDescent="0.25">
      <c r="A42" s="189" t="s">
        <v>1998</v>
      </c>
      <c r="B42" s="190"/>
    </row>
    <row r="43" spans="1:5" s="18" customFormat="1" ht="30" x14ac:dyDescent="0.25">
      <c r="A43" s="18" t="s">
        <v>1999</v>
      </c>
      <c r="B43" s="14" t="s">
        <v>3110</v>
      </c>
      <c r="C43" s="14"/>
      <c r="D43" s="14"/>
      <c r="E43" s="14"/>
    </row>
    <row r="44" spans="1:5" s="18" customFormat="1" x14ac:dyDescent="0.25">
      <c r="A44" s="59" t="s">
        <v>2862</v>
      </c>
      <c r="B44" s="14" t="s">
        <v>3000</v>
      </c>
      <c r="C44" s="14" t="s">
        <v>3000</v>
      </c>
      <c r="D44" s="14" t="s">
        <v>2797</v>
      </c>
      <c r="E44" s="14" t="s">
        <v>2798</v>
      </c>
    </row>
    <row r="45" spans="1:5" s="18" customFormat="1" ht="30" x14ac:dyDescent="0.25">
      <c r="A45" s="13" t="s">
        <v>133</v>
      </c>
      <c r="B45" s="14"/>
      <c r="C45" s="14" t="s">
        <v>3150</v>
      </c>
      <c r="D45" s="14"/>
      <c r="E45" s="14"/>
    </row>
    <row r="46" spans="1:5" s="18" customFormat="1" x14ac:dyDescent="0.25">
      <c r="A46" s="13" t="s">
        <v>2000</v>
      </c>
      <c r="B46" s="14" t="s">
        <v>2735</v>
      </c>
      <c r="C46" s="14" t="s">
        <v>2799</v>
      </c>
      <c r="D46" s="14" t="s">
        <v>2800</v>
      </c>
      <c r="E46" s="14" t="s">
        <v>2801</v>
      </c>
    </row>
    <row r="47" spans="1:5" s="18" customFormat="1" ht="30" x14ac:dyDescent="0.25">
      <c r="A47" s="13" t="s">
        <v>2001</v>
      </c>
      <c r="B47" s="14"/>
      <c r="C47" s="14" t="s">
        <v>3150</v>
      </c>
      <c r="D47" s="14"/>
      <c r="E47" s="14"/>
    </row>
    <row r="48" spans="1:5" s="18" customFormat="1" x14ac:dyDescent="0.25">
      <c r="A48" s="13" t="s">
        <v>1991</v>
      </c>
      <c r="B48" s="14" t="s">
        <v>2736</v>
      </c>
      <c r="C48" s="14" t="s">
        <v>2802</v>
      </c>
      <c r="D48" s="14" t="s">
        <v>2803</v>
      </c>
      <c r="E48" s="14" t="s">
        <v>2804</v>
      </c>
    </row>
    <row r="49" spans="1:5" s="18" customFormat="1" ht="30" x14ac:dyDescent="0.25">
      <c r="A49" s="13" t="s">
        <v>1992</v>
      </c>
      <c r="B49" s="14"/>
      <c r="C49" s="14" t="s">
        <v>3150</v>
      </c>
      <c r="D49" s="14"/>
      <c r="E49" s="14"/>
    </row>
    <row r="50" spans="1:5" s="18" customFormat="1" ht="30" x14ac:dyDescent="0.25">
      <c r="A50" s="13" t="s">
        <v>1993</v>
      </c>
      <c r="B50" s="14" t="s">
        <v>2737</v>
      </c>
      <c r="C50" s="14" t="s">
        <v>2805</v>
      </c>
      <c r="D50" s="14" t="s">
        <v>2806</v>
      </c>
      <c r="E50" s="14" t="s">
        <v>2807</v>
      </c>
    </row>
    <row r="51" spans="1:5" s="18" customFormat="1" ht="30" x14ac:dyDescent="0.25">
      <c r="A51" s="13" t="s">
        <v>1994</v>
      </c>
      <c r="B51" s="14"/>
      <c r="C51" s="14" t="s">
        <v>3150</v>
      </c>
      <c r="D51" s="14"/>
      <c r="E51" s="14"/>
    </row>
    <row r="52" spans="1:5" s="18" customFormat="1" x14ac:dyDescent="0.25">
      <c r="A52" s="13" t="s">
        <v>1995</v>
      </c>
      <c r="B52" s="14" t="s">
        <v>2738</v>
      </c>
      <c r="C52" s="14" t="s">
        <v>2808</v>
      </c>
      <c r="D52" s="14" t="s">
        <v>2809</v>
      </c>
      <c r="E52" s="14" t="s">
        <v>2810</v>
      </c>
    </row>
    <row r="53" spans="1:5" s="192" customFormat="1" x14ac:dyDescent="0.25">
      <c r="A53" s="192" t="s">
        <v>3047</v>
      </c>
    </row>
    <row r="54" spans="1:5" s="124" customFormat="1" x14ac:dyDescent="0.25">
      <c r="A54" s="123" t="s">
        <v>3051</v>
      </c>
      <c r="B54" t="s">
        <v>3057</v>
      </c>
      <c r="C54" s="139" t="s">
        <v>3057</v>
      </c>
    </row>
    <row r="55" spans="1:5" s="18" customFormat="1" ht="45" x14ac:dyDescent="0.25">
      <c r="A55" s="13" t="s">
        <v>3048</v>
      </c>
      <c r="B55" s="125" t="s">
        <v>3052</v>
      </c>
      <c r="C55" s="125" t="s">
        <v>3052</v>
      </c>
      <c r="D55" s="14"/>
      <c r="E55" s="14"/>
    </row>
    <row r="56" spans="1:5" s="18" customFormat="1" ht="30" x14ac:dyDescent="0.25">
      <c r="A56" s="13" t="s">
        <v>3049</v>
      </c>
      <c r="B56" s="125" t="s">
        <v>3053</v>
      </c>
      <c r="C56" s="125" t="s">
        <v>3053</v>
      </c>
      <c r="D56" s="14"/>
      <c r="E56" s="14"/>
    </row>
    <row r="57" spans="1:5" s="18" customFormat="1" x14ac:dyDescent="0.25">
      <c r="A57" s="13" t="s">
        <v>3050</v>
      </c>
      <c r="B57" s="125" t="s">
        <v>3054</v>
      </c>
      <c r="C57" s="125" t="s">
        <v>3054</v>
      </c>
      <c r="D57" s="14"/>
      <c r="E57" s="14"/>
    </row>
    <row r="58" spans="1:5" s="18" customFormat="1" x14ac:dyDescent="0.25">
      <c r="A58" s="13" t="s">
        <v>3058</v>
      </c>
      <c r="B58" s="18" t="s">
        <v>3034</v>
      </c>
      <c r="C58" s="18" t="s">
        <v>3034</v>
      </c>
    </row>
    <row r="59" spans="1:5" s="19" customFormat="1" x14ac:dyDescent="0.25">
      <c r="A59" s="122"/>
      <c r="B59" s="110"/>
      <c r="C59" s="156"/>
      <c r="D59" s="110"/>
      <c r="E59" s="110"/>
    </row>
    <row r="60" spans="1:5" x14ac:dyDescent="0.25">
      <c r="A60" s="40"/>
      <c r="B60" s="19"/>
    </row>
    <row r="61" spans="1:5" s="17" customFormat="1" ht="15.75" thickBot="1" x14ac:dyDescent="0.3">
      <c r="A61" s="20"/>
      <c r="B61" s="19"/>
    </row>
    <row r="62" spans="1:5" x14ac:dyDescent="0.25">
      <c r="A62" s="193" t="s">
        <v>2002</v>
      </c>
      <c r="B62" s="194"/>
    </row>
    <row r="63" spans="1:5" ht="210" x14ac:dyDescent="0.25">
      <c r="A63" s="24" t="s">
        <v>2013</v>
      </c>
      <c r="B63" s="21" t="s">
        <v>2015</v>
      </c>
    </row>
    <row r="64" spans="1:5" ht="90.75" thickBot="1" x14ac:dyDescent="0.3">
      <c r="A64" s="22" t="s">
        <v>2003</v>
      </c>
      <c r="B64" s="23" t="s">
        <v>2012</v>
      </c>
    </row>
  </sheetData>
  <mergeCells count="5">
    <mergeCell ref="A13:XFD13"/>
    <mergeCell ref="A26:XFD26"/>
    <mergeCell ref="A42:XFD42"/>
    <mergeCell ref="A62:B62"/>
    <mergeCell ref="A53:XFD53"/>
  </mergeCells>
  <conditionalFormatting sqref="A17:XFD17 A19:XFD19 A21:XFD21 A23:XFD23 A25:XFD25 A46:XFD46 A48:XFD48 A50:XFD50 A52:XFD52 A31:XFD31 A33:XFD33 A35:XFD35 A37:XFD37 A39:XFD39 A41:XFD41">
    <cfRule type="expression" dxfId="2" priority="3">
      <formula>A$12="Amount"</formula>
    </cfRule>
  </conditionalFormatting>
  <conditionalFormatting sqref="A16:XFD16 A18:XFD18 A20:XFD20 A22:XFD22 A24:XFD24 A45:XFD45 A30:XFD30 A32:XFD32 A34:XFD34 A38:XFD38 A40:XFD40 A36:XFD36 A47:XFD47 A49:XFD49 A51:XFD51">
    <cfRule type="expression" dxfId="1" priority="2">
      <formula>A$12="Percentage"</formula>
    </cfRule>
  </conditionalFormatting>
  <dataValidations count="11">
    <dataValidation type="list" errorStyle="information" allowBlank="1" showInputMessage="1" showErrorMessage="1" sqref="B12:E12">
      <formula1>"Amount,Percentage"</formula1>
    </dataValidation>
    <dataValidation type="custom" errorStyle="information" allowBlank="1" showInputMessage="1" showErrorMessage="1" sqref="B49:E49 B47:E47 B30:E30 B45:E45 B40:E40 B38:E38 B36:E36 B34:E34 B32:E32 B51:E51">
      <formula1>B$12="Amount"</formula1>
    </dataValidation>
    <dataValidation type="custom" errorStyle="information" allowBlank="1" showInputMessage="1" showErrorMessage="1" sqref="B50:E50 B59:E59 B46:E46 B48:E48 B52:E52 B31:E31 B41:E41 B39:E39 B37:E37 B35:E35 B33:E33 D55:E57">
      <formula1>B$12="Percentage"</formula1>
    </dataValidation>
    <dataValidation type="whole" errorStyle="information" allowBlank="1" showInputMessage="1" showErrorMessage="1" sqref="B15:E15">
      <formula1>0</formula1>
      <formula2>999999999999999</formula2>
    </dataValidation>
    <dataValidation type="custom" errorStyle="information" allowBlank="1" showInputMessage="1" showErrorMessage="1" sqref="B24:E24 B16:E16 B18:E18 B20:E20 B22:E22">
      <formula1>AND(B$12="Amount",ISNUMBER(B16))</formula1>
    </dataValidation>
    <dataValidation type="custom" errorStyle="information" allowBlank="1" showInputMessage="1" showErrorMessage="1" sqref="B25:E25 B17:E17 B19:E19 B21:E21 B23:E23">
      <formula1>AND(B$12="Percentage",ISNUMBER(B17))</formula1>
    </dataValidation>
    <dataValidation errorStyle="information" allowBlank="1" showInputMessage="1" showErrorMessage="1" sqref="B57:C57 B29:E29 B44:E44"/>
    <dataValidation type="list" allowBlank="1" showInputMessage="1" showErrorMessage="1" sqref="B10:C10">
      <formula1>"Edit, Yes, No"</formula1>
    </dataValidation>
    <dataValidation type="list" errorStyle="information" allowBlank="1" showInputMessage="1" showErrorMessage="1" sqref="B55:C55">
      <formula1>"Edit Application Data"</formula1>
    </dataValidation>
    <dataValidation type="list" errorStyle="information" allowBlank="1" showInputMessage="1" showErrorMessage="1" sqref="B56:C56">
      <formula1>"Data is incomplete,Other Reason,Wrong input data"</formula1>
    </dataValidation>
    <dataValidation type="list" allowBlank="1" showInputMessage="1" showErrorMessage="1" sqref="B54:C54">
      <formula1>"Yes,No,Done"</formula1>
    </dataValidation>
  </dataValidations>
  <pageMargins left="0.7" right="0.7" top="0.75" bottom="0.75" header="0.3" footer="0.3"/>
  <pageSetup paperSize="9" orientation="portrait" r:id="rId1"/>
  <legacyDrawing r:id="rId2"/>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7"/>
  <dimension ref="A1:G25"/>
  <sheetViews>
    <sheetView workbookViewId="0">
      <pane xSplit="1" topLeftCell="B1" activePane="topRight" state="frozen"/>
      <selection pane="topRight" activeCell="I5" sqref="I5"/>
    </sheetView>
  </sheetViews>
  <sheetFormatPr defaultRowHeight="15" x14ac:dyDescent="0.25"/>
  <cols>
    <col min="1" max="1" width="27.140625" bestFit="1" customWidth="1" collapsed="1"/>
    <col min="2" max="2" width="17.7109375" customWidth="1" collapsed="1"/>
    <col min="3" max="5" width="11.7109375" bestFit="1" customWidth="1" collapsed="1"/>
  </cols>
  <sheetData>
    <row r="1" spans="1:7" s="18" customFormat="1" x14ac:dyDescent="0.25">
      <c r="A1" s="18" t="s">
        <v>4</v>
      </c>
      <c r="B1" s="18" t="s">
        <v>7</v>
      </c>
      <c r="C1" s="18" t="s">
        <v>7</v>
      </c>
      <c r="D1" s="18" t="s">
        <v>7</v>
      </c>
      <c r="E1" s="18" t="s">
        <v>7</v>
      </c>
      <c r="F1" s="18" t="s">
        <v>7</v>
      </c>
      <c r="G1" s="18" t="s">
        <v>7</v>
      </c>
    </row>
    <row r="2" spans="1:7" s="18" customFormat="1" x14ac:dyDescent="0.25">
      <c r="A2" s="18" t="s">
        <v>2760</v>
      </c>
      <c r="B2" s="18" t="s">
        <v>2596</v>
      </c>
      <c r="C2" s="18" t="s">
        <v>2596</v>
      </c>
      <c r="D2" s="18" t="s">
        <v>2596</v>
      </c>
      <c r="E2" s="18" t="s">
        <v>2596</v>
      </c>
      <c r="F2" s="18" t="s">
        <v>2596</v>
      </c>
      <c r="G2" s="18" t="s">
        <v>2596</v>
      </c>
    </row>
    <row r="3" spans="1:7" s="18" customFormat="1" x14ac:dyDescent="0.25">
      <c r="A3" s="18" t="s">
        <v>2761</v>
      </c>
    </row>
    <row r="4" spans="1:7" s="18" customFormat="1" x14ac:dyDescent="0.25">
      <c r="A4" s="18" t="s">
        <v>2843</v>
      </c>
      <c r="B4" s="18">
        <f>COUNTIFS($A:$A,"*$*",B:B,"")</f>
        <v>0</v>
      </c>
      <c r="C4" s="18">
        <f>COUNTIFS($A:$A,"*$*",C:C,"")</f>
        <v>0</v>
      </c>
    </row>
    <row r="5" spans="1:7" s="18" customFormat="1" x14ac:dyDescent="0.25"/>
    <row r="6" spans="1:7" s="18" customFormat="1" x14ac:dyDescent="0.25"/>
    <row r="7" spans="1:7" s="18" customFormat="1" x14ac:dyDescent="0.25"/>
    <row r="8" spans="1:7" s="18" customFormat="1" x14ac:dyDescent="0.25">
      <c r="A8" s="18" t="s">
        <v>6</v>
      </c>
      <c r="B8" s="18" t="str">
        <f>'1.TabCustomerMainData'!B$13</f>
        <v>0002APP20231005256</v>
      </c>
      <c r="C8" s="18" t="str">
        <f>'1.TabCustomerMainData'!C$13</f>
        <v>0002APP20211205783</v>
      </c>
    </row>
    <row r="9" spans="1:7" s="18" customFormat="1" x14ac:dyDescent="0.25">
      <c r="A9" s="33" t="s">
        <v>2993</v>
      </c>
    </row>
    <row r="10" spans="1:7" s="18" customFormat="1" x14ac:dyDescent="0.25">
      <c r="A10" s="18" t="s">
        <v>2982</v>
      </c>
      <c r="B10" s="18" t="s">
        <v>2999</v>
      </c>
      <c r="C10" s="18" t="s">
        <v>2999</v>
      </c>
    </row>
    <row r="11" spans="1:7" s="104" customFormat="1" x14ac:dyDescent="0.25">
      <c r="A11" s="111" t="s">
        <v>2977</v>
      </c>
      <c r="B11" s="102"/>
    </row>
    <row r="12" spans="1:7" s="42" customFormat="1" ht="15.75" thickBot="1" x14ac:dyDescent="0.3">
      <c r="A12" s="68" t="s">
        <v>2972</v>
      </c>
      <c r="B12" s="41">
        <v>1000000</v>
      </c>
      <c r="C12" s="41">
        <v>1000000</v>
      </c>
      <c r="D12" s="41">
        <v>1000000</v>
      </c>
      <c r="E12" s="41">
        <v>1000000</v>
      </c>
    </row>
    <row r="13" spans="1:7" s="44" customFormat="1" ht="16.5" thickTop="1" thickBot="1" x14ac:dyDescent="0.3">
      <c r="A13" s="69" t="s">
        <v>2973</v>
      </c>
      <c r="B13" s="43">
        <v>0</v>
      </c>
      <c r="C13" s="43">
        <v>0</v>
      </c>
      <c r="D13" s="43">
        <v>0</v>
      </c>
      <c r="E13" s="43">
        <v>0</v>
      </c>
    </row>
    <row r="14" spans="1:7" s="44" customFormat="1" ht="16.5" thickTop="1" thickBot="1" x14ac:dyDescent="0.3">
      <c r="A14" s="69" t="s">
        <v>2974</v>
      </c>
      <c r="B14">
        <v>0</v>
      </c>
      <c r="C14" s="43">
        <v>0</v>
      </c>
      <c r="D14" s="43">
        <v>0</v>
      </c>
      <c r="E14" s="43">
        <v>0</v>
      </c>
    </row>
    <row r="15" spans="1:7" s="44" customFormat="1" ht="16.5" thickTop="1" thickBot="1" x14ac:dyDescent="0.3">
      <c r="A15" s="69" t="s">
        <v>2975</v>
      </c>
      <c r="B15" s="43">
        <v>2010</v>
      </c>
      <c r="C15" s="43">
        <v>10</v>
      </c>
      <c r="D15" s="43">
        <v>10</v>
      </c>
      <c r="E15" s="43">
        <v>10</v>
      </c>
    </row>
    <row r="16" spans="1:7" s="44" customFormat="1" ht="16.5" thickTop="1" thickBot="1" x14ac:dyDescent="0.3">
      <c r="A16" s="69" t="s">
        <v>2976</v>
      </c>
      <c r="B16" s="43">
        <v>4010</v>
      </c>
      <c r="C16" s="43">
        <v>10</v>
      </c>
      <c r="D16" s="43">
        <v>10</v>
      </c>
      <c r="E16" s="43">
        <v>10</v>
      </c>
    </row>
    <row r="17" spans="1:5" ht="15.75" thickTop="1" x14ac:dyDescent="0.25">
      <c r="A17" s="115" t="s">
        <v>3006</v>
      </c>
      <c r="B17" s="116">
        <f>B12+B13+B14+B15+B16</f>
        <v>1006020</v>
      </c>
      <c r="C17" s="116">
        <f>C12+C13+C14+C15+C16</f>
        <v>1000020</v>
      </c>
    </row>
    <row r="18" spans="1:5" s="192" customFormat="1" x14ac:dyDescent="0.25">
      <c r="A18" s="192" t="s">
        <v>3047</v>
      </c>
    </row>
    <row r="19" spans="1:5" s="124" customFormat="1" x14ac:dyDescent="0.25">
      <c r="A19" s="123" t="s">
        <v>3051</v>
      </c>
      <c r="B19" s="123" t="s">
        <v>3057</v>
      </c>
      <c r="C19" s="123" t="s">
        <v>3057</v>
      </c>
    </row>
    <row r="20" spans="1:5" s="18" customFormat="1" ht="45" x14ac:dyDescent="0.25">
      <c r="A20" s="13" t="s">
        <v>3048</v>
      </c>
      <c r="B20" s="125" t="s">
        <v>3052</v>
      </c>
      <c r="C20" s="125" t="s">
        <v>3052</v>
      </c>
      <c r="D20" s="14"/>
      <c r="E20" s="14"/>
    </row>
    <row r="21" spans="1:5" s="18" customFormat="1" ht="30" x14ac:dyDescent="0.25">
      <c r="A21" s="13" t="s">
        <v>3049</v>
      </c>
      <c r="B21" s="125" t="s">
        <v>3055</v>
      </c>
      <c r="C21" s="125" t="s">
        <v>3055</v>
      </c>
      <c r="D21" s="14"/>
      <c r="E21" s="14"/>
    </row>
    <row r="22" spans="1:5" s="18" customFormat="1" x14ac:dyDescent="0.25">
      <c r="A22" s="13" t="s">
        <v>3050</v>
      </c>
      <c r="B22" s="125" t="s">
        <v>3056</v>
      </c>
      <c r="C22" s="125" t="s">
        <v>3056</v>
      </c>
      <c r="D22" s="14"/>
      <c r="E22" s="14"/>
    </row>
    <row r="23" spans="1:5" s="18" customFormat="1" x14ac:dyDescent="0.25">
      <c r="A23" s="13" t="s">
        <v>3058</v>
      </c>
      <c r="B23" s="18" t="s">
        <v>3059</v>
      </c>
      <c r="C23" s="18" t="s">
        <v>3059</v>
      </c>
    </row>
    <row r="24" spans="1:5" ht="120" x14ac:dyDescent="0.25">
      <c r="A24" s="126" t="s">
        <v>2971</v>
      </c>
      <c r="B24" s="127" t="s">
        <v>2978</v>
      </c>
    </row>
    <row r="25" spans="1:5" x14ac:dyDescent="0.25">
      <c r="A25" s="110"/>
      <c r="B25" s="110"/>
    </row>
  </sheetData>
  <mergeCells count="1">
    <mergeCell ref="A18:XFD18"/>
  </mergeCells>
  <conditionalFormatting sqref="A23 A20:XFD22">
    <cfRule type="expression" dxfId="0" priority="1">
      <formula>A$12="Amount"</formula>
    </cfRule>
  </conditionalFormatting>
  <dataValidations count="7">
    <dataValidation type="whole" errorStyle="information" allowBlank="1" showInputMessage="1" showErrorMessage="1" sqref="B12:F16">
      <formula1>0</formula1>
      <formula2>9.99999999999999E+35</formula2>
    </dataValidation>
    <dataValidation type="list" allowBlank="1" showInputMessage="1" showErrorMessage="1" sqref="B10:C10">
      <formula1>"Yes, No, Edit"</formula1>
    </dataValidation>
    <dataValidation type="list" errorStyle="information" allowBlank="1" showInputMessage="1" showErrorMessage="1" sqref="B21:C21">
      <formula1>"Data is incomplete,Other Reason,Wrong input data"</formula1>
    </dataValidation>
    <dataValidation type="list" errorStyle="information" allowBlank="1" showInputMessage="1" showErrorMessage="1" sqref="B20:C20">
      <formula1>"Edit Application Data"</formula1>
    </dataValidation>
    <dataValidation type="custom" errorStyle="information" allowBlank="1" showInputMessage="1" showErrorMessage="1" sqref="D20:E22">
      <formula1>D$12="Percentage"</formula1>
    </dataValidation>
    <dataValidation type="list" allowBlank="1" showInputMessage="1" showErrorMessage="1" sqref="B19:C19">
      <formula1>"Yes,No,Done"</formula1>
    </dataValidation>
    <dataValidation errorStyle="information" allowBlank="1" showInputMessage="1" showErrorMessage="1" sqref="B22:C22"/>
  </dataValidations>
  <pageMargins left="0.7" right="0.7" top="0.75" bottom="0.75" header="0.3" footer="0.3"/>
  <pageSetup paperSize="9" orientation="portrait" r:id="rId1"/>
  <legacy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dimension ref="A1:G18"/>
  <sheetViews>
    <sheetView workbookViewId="0">
      <pane xSplit="1" topLeftCell="B1" activePane="topRight" state="frozen"/>
      <selection pane="topRight" activeCell="B13" sqref="B13"/>
    </sheetView>
  </sheetViews>
  <sheetFormatPr defaultRowHeight="15" x14ac:dyDescent="0.25"/>
  <cols>
    <col min="1" max="1" width="13.42578125" bestFit="1" customWidth="1" collapsed="1"/>
    <col min="2" max="2" width="44.140625" customWidth="1" collapsed="1"/>
    <col min="3" max="3" width="22.7109375" customWidth="1" collapsed="1"/>
    <col min="4" max="5" width="11.7109375" bestFit="1" customWidth="1" collapsed="1"/>
  </cols>
  <sheetData>
    <row r="1" spans="1:7" s="18" customFormat="1" x14ac:dyDescent="0.25">
      <c r="A1" s="18" t="s">
        <v>4</v>
      </c>
      <c r="B1" s="18" t="s">
        <v>7</v>
      </c>
      <c r="C1" s="18" t="s">
        <v>7</v>
      </c>
      <c r="D1" s="18" t="s">
        <v>7</v>
      </c>
      <c r="E1" s="18" t="s">
        <v>7</v>
      </c>
      <c r="F1" s="18" t="s">
        <v>7</v>
      </c>
      <c r="G1" s="18" t="s">
        <v>7</v>
      </c>
    </row>
    <row r="2" spans="1:7" s="18" customFormat="1" x14ac:dyDescent="0.25">
      <c r="A2" s="18" t="s">
        <v>2760</v>
      </c>
      <c r="B2" s="18" t="s">
        <v>2596</v>
      </c>
      <c r="C2" s="18" t="s">
        <v>2596</v>
      </c>
      <c r="D2" s="18" t="s">
        <v>2596</v>
      </c>
      <c r="E2" s="18" t="s">
        <v>2596</v>
      </c>
      <c r="F2" s="18" t="s">
        <v>2596</v>
      </c>
      <c r="G2" s="18" t="s">
        <v>2596</v>
      </c>
    </row>
    <row r="3" spans="1:7" s="18" customFormat="1" x14ac:dyDescent="0.25">
      <c r="A3" s="18" t="s">
        <v>2761</v>
      </c>
    </row>
    <row r="4" spans="1:7" s="18" customFormat="1" ht="16.5" x14ac:dyDescent="0.3">
      <c r="A4" s="33" t="s">
        <v>2843</v>
      </c>
      <c r="B4" s="106">
        <f>COUNTIFS($A$12:$A$18, "*$*",B12:B18, "")</f>
        <v>0</v>
      </c>
      <c r="C4" s="106">
        <f>COUNTIFS($A$12:$A$18, "*$*",C12:C18, "")</f>
        <v>0</v>
      </c>
    </row>
    <row r="5" spans="1:7" s="18" customFormat="1" x14ac:dyDescent="0.25"/>
    <row r="6" spans="1:7" s="18" customFormat="1" x14ac:dyDescent="0.25"/>
    <row r="7" spans="1:7" s="18" customFormat="1" x14ac:dyDescent="0.25"/>
    <row r="8" spans="1:7" s="18" customFormat="1" x14ac:dyDescent="0.25"/>
    <row r="9" spans="1:7" s="18" customFormat="1" x14ac:dyDescent="0.25">
      <c r="A9" s="33" t="s">
        <v>2993</v>
      </c>
    </row>
    <row r="10" spans="1:7" s="18" customFormat="1" x14ac:dyDescent="0.25">
      <c r="A10" s="18" t="s">
        <v>2994</v>
      </c>
      <c r="B10" s="18" t="s">
        <v>2999</v>
      </c>
      <c r="C10" s="18" t="s">
        <v>2999</v>
      </c>
    </row>
    <row r="11" spans="1:7" s="103" customFormat="1" x14ac:dyDescent="0.25">
      <c r="B11" s="102"/>
    </row>
    <row r="12" spans="1:7" s="18" customFormat="1" x14ac:dyDescent="0.25">
      <c r="A12" s="75" t="s">
        <v>2908</v>
      </c>
      <c r="B12" s="18" t="str">
        <f>'1.TabCustomerMainData'!$B$13</f>
        <v>0002APP20231005256</v>
      </c>
      <c r="C12" s="18" t="str">
        <f>'1.TabCustomerMainData'!$C$13</f>
        <v>0002APP20211205783</v>
      </c>
    </row>
    <row r="13" spans="1:7" s="18" customFormat="1" x14ac:dyDescent="0.25">
      <c r="A13" s="59" t="s">
        <v>2956</v>
      </c>
      <c r="B13" t="s">
        <v>3155</v>
      </c>
      <c r="C13" t="s">
        <v>5</v>
      </c>
      <c r="D13" s="17" t="s">
        <v>2757</v>
      </c>
      <c r="E13" s="17" t="s">
        <v>2757</v>
      </c>
    </row>
    <row r="14" spans="1:7" s="18" customFormat="1" x14ac:dyDescent="0.25">
      <c r="A14" s="57" t="s">
        <v>2957</v>
      </c>
      <c r="B14" s="18" t="s">
        <v>86</v>
      </c>
      <c r="C14" s="18" t="s">
        <v>86</v>
      </c>
      <c r="D14" s="18" t="s">
        <v>86</v>
      </c>
      <c r="E14" s="18" t="s">
        <v>86</v>
      </c>
    </row>
    <row r="15" spans="1:7" s="18" customFormat="1" x14ac:dyDescent="0.25">
      <c r="A15" s="59" t="s">
        <v>2958</v>
      </c>
      <c r="B15" t="s">
        <v>3171</v>
      </c>
      <c r="C15" t="s">
        <v>3156</v>
      </c>
      <c r="D15" s="17" t="s">
        <v>2758</v>
      </c>
      <c r="E15" s="17" t="s">
        <v>2758</v>
      </c>
    </row>
    <row r="16" spans="1:7" s="18" customFormat="1" x14ac:dyDescent="0.25">
      <c r="A16" s="57" t="s">
        <v>2957</v>
      </c>
      <c r="B16" s="18" t="s">
        <v>86</v>
      </c>
      <c r="C16" s="18" t="s">
        <v>86</v>
      </c>
      <c r="D16" s="18" t="s">
        <v>86</v>
      </c>
      <c r="E16" s="18" t="s">
        <v>86</v>
      </c>
    </row>
    <row r="17" spans="1:5" s="18" customFormat="1" x14ac:dyDescent="0.25">
      <c r="A17" s="59" t="s">
        <v>2959</v>
      </c>
      <c r="B17" t="s">
        <v>3189</v>
      </c>
      <c r="C17" t="s">
        <v>3145</v>
      </c>
      <c r="D17" s="17" t="s">
        <v>2759</v>
      </c>
      <c r="E17" s="17" t="s">
        <v>2759</v>
      </c>
    </row>
    <row r="18" spans="1:5" s="18" customFormat="1" x14ac:dyDescent="0.25">
      <c r="A18" s="57" t="s">
        <v>2957</v>
      </c>
      <c r="B18" s="18" t="s">
        <v>86</v>
      </c>
      <c r="C18" s="18" t="s">
        <v>86</v>
      </c>
      <c r="D18" s="18" t="s">
        <v>86</v>
      </c>
      <c r="E18" s="18" t="s">
        <v>86</v>
      </c>
    </row>
  </sheetData>
  <dataValidations count="1">
    <dataValidation errorStyle="information" allowBlank="1" showInputMessage="1" showErrorMessage="1" sqref="A10 A5:A8 D1:XFD10 A1:C3 B5:C10"/>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1">
        <x14:dataValidation type="list" errorStyle="information" allowBlank="1" showInputMessage="1" showErrorMessage="1">
          <x14:formula1>
            <xm:f>Master!$CL$2:$CL$3</xm:f>
          </x14:formula1>
          <xm:sqref>B14:E14 B16:E16 B18:E18</xm:sqref>
        </x14:dataValidation>
      </x14:dataValidations>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dimension ref="A1:DQ476"/>
  <sheetViews>
    <sheetView tabSelected="1" topLeftCell="DQ1" workbookViewId="0">
      <pane ySplit="1" topLeftCell="A2" activePane="bottomLeft" state="frozen"/>
      <selection pane="bottomLeft" activeCell="EA6" sqref="EA6"/>
    </sheetView>
  </sheetViews>
  <sheetFormatPr defaultRowHeight="15" x14ac:dyDescent="0.25"/>
  <cols>
    <col min="1" max="1" width="42.140625" customWidth="1" collapsed="1"/>
    <col min="2" max="2" width="21.140625" customWidth="1" collapsed="1"/>
    <col min="5" max="5" width="43.28515625" bestFit="1" customWidth="1" collapsed="1"/>
    <col min="6" max="6" width="17.42578125" customWidth="1" collapsed="1"/>
    <col min="9" max="9" width="30" customWidth="1" collapsed="1"/>
    <col min="10" max="10" width="21.140625" customWidth="1" collapsed="1"/>
    <col min="13" max="13" width="82.5703125" customWidth="1" collapsed="1"/>
    <col min="14" max="14" width="25.5703125" customWidth="1" collapsed="1"/>
    <col min="17" max="17" width="23.140625" customWidth="1" collapsed="1"/>
    <col min="18" max="18" width="19.140625" customWidth="1" collapsed="1"/>
    <col min="20" max="20" width="25.85546875" customWidth="1" collapsed="1"/>
    <col min="22" max="22" width="18.5703125" customWidth="1" collapsed="1"/>
    <col min="24" max="24" width="15.42578125" customWidth="1" collapsed="1"/>
    <col min="26" max="26" width="14.28515625" customWidth="1" collapsed="1"/>
    <col min="28" max="28" width="39.7109375" customWidth="1" collapsed="1"/>
    <col min="30" max="30" width="10.5703125" customWidth="1" collapsed="1"/>
    <col min="32" max="32" width="30.42578125" customWidth="1" collapsed="1"/>
    <col min="34" max="34" width="39.85546875" customWidth="1" collapsed="1"/>
    <col min="36" max="36" width="30.5703125" customWidth="1" collapsed="1"/>
    <col min="38" max="38" width="17.5703125" customWidth="1" collapsed="1"/>
    <col min="40" max="40" width="28.7109375" customWidth="1" collapsed="1"/>
    <col min="42" max="42" width="31.5703125" customWidth="1" collapsed="1"/>
    <col min="44" max="44" width="99.7109375" customWidth="1" collapsed="1"/>
    <col min="45" max="45" width="26.140625" customWidth="1" collapsed="1"/>
    <col min="47" max="47" width="35.85546875" customWidth="1" collapsed="1"/>
    <col min="48" max="48" width="28.85546875" customWidth="1" collapsed="1"/>
    <col min="50" max="50" width="23" customWidth="1" collapsed="1"/>
    <col min="52" max="52" width="25.85546875" customWidth="1" collapsed="1"/>
    <col min="54" max="54" width="23.7109375" customWidth="1" collapsed="1"/>
    <col min="56" max="56" width="27.85546875" customWidth="1" collapsed="1"/>
    <col min="58" max="58" width="15" customWidth="1" collapsed="1"/>
    <col min="60" max="60" width="30.85546875" customWidth="1" collapsed="1"/>
    <col min="62" max="62" width="19.5703125" customWidth="1" collapsed="1"/>
    <col min="64" max="64" width="17.85546875" customWidth="1" collapsed="1"/>
    <col min="66" max="66" width="29.85546875" customWidth="1" collapsed="1"/>
    <col min="68" max="68" width="38" customWidth="1" collapsed="1"/>
    <col min="70" max="70" width="14.42578125" customWidth="1" collapsed="1"/>
    <col min="72" max="72" width="40.5703125" customWidth="1" collapsed="1"/>
    <col min="74" max="74" width="26.140625" customWidth="1" collapsed="1"/>
    <col min="76" max="76" width="11.7109375" customWidth="1" collapsed="1"/>
    <col min="78" max="78" width="22.85546875" customWidth="1" collapsed="1"/>
    <col min="80" max="80" width="16.140625" customWidth="1" collapsed="1"/>
    <col min="82" max="82" width="16.42578125" customWidth="1" collapsed="1"/>
    <col min="84" max="84" width="17" customWidth="1" collapsed="1"/>
    <col min="86" max="86" width="32.5703125" customWidth="1" collapsed="1"/>
    <col min="88" max="88" width="30" customWidth="1" collapsed="1"/>
    <col min="90" max="90" width="14.42578125" bestFit="1" customWidth="1" collapsed="1"/>
    <col min="93" max="93" width="23.85546875" customWidth="1" collapsed="1"/>
    <col min="95" max="95" width="19.85546875" customWidth="1" collapsed="1"/>
    <col min="97" max="97" width="14" customWidth="1" collapsed="1"/>
    <col min="99" max="99" width="20.140625" customWidth="1" collapsed="1"/>
    <col min="101" max="101" width="19.85546875" customWidth="1" collapsed="1"/>
    <col min="103" max="103" width="19.140625" customWidth="1" collapsed="1"/>
    <col min="105" max="105" width="42.28515625" customWidth="1" collapsed="1"/>
    <col min="107" max="107" width="19.7109375" customWidth="1" collapsed="1"/>
    <col min="109" max="109" width="16.140625" customWidth="1" collapsed="1"/>
    <col min="111" max="111" width="25.28515625" customWidth="1" collapsed="1"/>
    <col min="112" max="112" width="21.140625" customWidth="1" collapsed="1"/>
    <col min="114" max="114" width="28.140625" customWidth="1" collapsed="1"/>
    <col min="115" max="115" width="21.140625" customWidth="1" collapsed="1"/>
    <col min="117" max="117" width="33.5703125" customWidth="1" collapsed="1"/>
    <col min="118" max="118" width="21.140625" customWidth="1" collapsed="1"/>
    <col min="120" max="120" width="42.140625" customWidth="1" collapsed="1"/>
    <col min="121" max="121" width="21.140625" customWidth="1" collapsed="1"/>
  </cols>
  <sheetData>
    <row r="1" spans="1:121" x14ac:dyDescent="0.25">
      <c r="A1" s="29" t="s">
        <v>2632</v>
      </c>
      <c r="B1" s="29" t="s">
        <v>2017</v>
      </c>
      <c r="E1" s="29" t="s">
        <v>2019</v>
      </c>
      <c r="F1" s="29" t="s">
        <v>2020</v>
      </c>
      <c r="I1" s="29" t="s">
        <v>2634</v>
      </c>
      <c r="J1" s="29" t="s">
        <v>2017</v>
      </c>
      <c r="M1" s="29" t="s">
        <v>2022</v>
      </c>
      <c r="N1" s="29" t="s">
        <v>2023</v>
      </c>
      <c r="Q1" s="29" t="s">
        <v>2024</v>
      </c>
      <c r="R1" s="29" t="s">
        <v>2025</v>
      </c>
      <c r="T1" s="29" t="s">
        <v>2026</v>
      </c>
      <c r="V1" s="29" t="s">
        <v>2027</v>
      </c>
      <c r="X1" s="29" t="s">
        <v>2028</v>
      </c>
      <c r="Z1" s="29" t="s">
        <v>2029</v>
      </c>
      <c r="AB1" s="29" t="s">
        <v>2030</v>
      </c>
      <c r="AD1" s="29" t="s">
        <v>2031</v>
      </c>
      <c r="AF1" s="29" t="s">
        <v>2032</v>
      </c>
      <c r="AH1" s="29" t="s">
        <v>2033</v>
      </c>
      <c r="AJ1" s="29" t="s">
        <v>2034</v>
      </c>
      <c r="AL1" s="29" t="s">
        <v>2035</v>
      </c>
      <c r="AN1" s="29" t="s">
        <v>2036</v>
      </c>
      <c r="AP1" s="29" t="s">
        <v>131</v>
      </c>
      <c r="AR1" s="29" t="s">
        <v>2037</v>
      </c>
      <c r="AS1" s="29" t="s">
        <v>2038</v>
      </c>
      <c r="AU1" s="29" t="s">
        <v>2514</v>
      </c>
      <c r="AV1" s="29" t="s">
        <v>2515</v>
      </c>
      <c r="AX1" s="29" t="s">
        <v>2516</v>
      </c>
      <c r="AZ1" s="29" t="s">
        <v>2517</v>
      </c>
      <c r="BB1" s="29" t="s">
        <v>2518</v>
      </c>
      <c r="BD1" s="29" t="s">
        <v>2520</v>
      </c>
      <c r="BF1" s="29" t="s">
        <v>61</v>
      </c>
      <c r="BH1" s="29" t="s">
        <v>2522</v>
      </c>
      <c r="BJ1" s="29" t="s">
        <v>2525</v>
      </c>
      <c r="BL1" s="29" t="s">
        <v>2526</v>
      </c>
      <c r="BN1" s="29" t="s">
        <v>2527</v>
      </c>
      <c r="BP1" s="29" t="s">
        <v>2528</v>
      </c>
      <c r="BR1" s="32" t="s">
        <v>2529</v>
      </c>
      <c r="BT1" s="29" t="s">
        <v>2537</v>
      </c>
      <c r="BV1" s="29" t="s">
        <v>2538</v>
      </c>
      <c r="BX1" s="32" t="s">
        <v>2546</v>
      </c>
      <c r="BZ1" s="29" t="s">
        <v>2547</v>
      </c>
      <c r="CB1" s="29" t="s">
        <v>2548</v>
      </c>
      <c r="CD1" s="29" t="s">
        <v>2549</v>
      </c>
      <c r="CF1" s="29" t="s">
        <v>2550</v>
      </c>
      <c r="CH1" s="29" t="s">
        <v>2551</v>
      </c>
      <c r="CJ1" s="29" t="s">
        <v>2554</v>
      </c>
      <c r="CL1" s="45" t="s">
        <v>2585</v>
      </c>
      <c r="CO1" s="29" t="s">
        <v>47</v>
      </c>
      <c r="CQ1" s="29" t="s">
        <v>2586</v>
      </c>
      <c r="CS1" s="29" t="s">
        <v>99</v>
      </c>
      <c r="CU1" s="29" t="s">
        <v>134</v>
      </c>
      <c r="CW1" s="29" t="s">
        <v>2593</v>
      </c>
      <c r="CY1" s="29" t="s">
        <v>137</v>
      </c>
      <c r="DA1" s="29" t="s">
        <v>2602</v>
      </c>
      <c r="DC1" s="29" t="s">
        <v>167</v>
      </c>
      <c r="DE1" s="56" t="s">
        <v>2604</v>
      </c>
      <c r="DG1" s="29" t="s">
        <v>2633</v>
      </c>
      <c r="DH1" s="29" t="s">
        <v>2017</v>
      </c>
      <c r="DJ1" s="29" t="s">
        <v>2630</v>
      </c>
      <c r="DK1" s="29" t="s">
        <v>2017</v>
      </c>
      <c r="DM1" s="29" t="s">
        <v>2631</v>
      </c>
      <c r="DN1" s="29" t="s">
        <v>2017</v>
      </c>
      <c r="DP1" s="29" t="s">
        <v>2811</v>
      </c>
      <c r="DQ1" s="29" t="s">
        <v>2017</v>
      </c>
    </row>
    <row r="2" spans="1:121" x14ac:dyDescent="0.25">
      <c r="A2" s="29" t="s">
        <v>176</v>
      </c>
      <c r="B2" s="29" t="s">
        <v>2018</v>
      </c>
      <c r="E2" s="29" t="s">
        <v>177</v>
      </c>
      <c r="F2" s="29" t="s">
        <v>178</v>
      </c>
      <c r="I2" s="29" t="s">
        <v>2635</v>
      </c>
      <c r="J2" s="29" t="s">
        <v>2660</v>
      </c>
      <c r="M2" s="29" t="s">
        <v>179</v>
      </c>
      <c r="N2" s="29" t="s">
        <v>180</v>
      </c>
      <c r="Q2" s="29" t="s">
        <v>181</v>
      </c>
      <c r="R2" s="29" t="s">
        <v>1826</v>
      </c>
      <c r="T2" s="29" t="s">
        <v>14</v>
      </c>
      <c r="V2" s="29" t="s">
        <v>203</v>
      </c>
      <c r="X2" s="29" t="s">
        <v>23</v>
      </c>
      <c r="Z2" s="29" t="s">
        <v>42</v>
      </c>
      <c r="AB2" s="29" t="s">
        <v>183</v>
      </c>
      <c r="AD2" s="29" t="s">
        <v>204</v>
      </c>
      <c r="AF2" s="29" t="s">
        <v>17</v>
      </c>
      <c r="AH2" s="29" t="s">
        <v>48</v>
      </c>
      <c r="AJ2" s="29" t="s">
        <v>50</v>
      </c>
      <c r="AL2" s="29" t="s">
        <v>184</v>
      </c>
      <c r="AN2" s="29" t="s">
        <v>185</v>
      </c>
      <c r="AP2" s="29" t="s">
        <v>209</v>
      </c>
      <c r="AR2" s="29" t="s">
        <v>186</v>
      </c>
      <c r="AS2" s="29" t="s">
        <v>2039</v>
      </c>
      <c r="AU2" s="29" t="s">
        <v>90</v>
      </c>
      <c r="AV2" s="29" t="s">
        <v>187</v>
      </c>
      <c r="AX2" s="29" t="s">
        <v>237</v>
      </c>
      <c r="AZ2" s="29" t="s">
        <v>57</v>
      </c>
      <c r="BB2" s="29" t="s">
        <v>63</v>
      </c>
      <c r="BD2" s="29" t="s">
        <v>2521</v>
      </c>
      <c r="BF2" s="29" t="s">
        <v>189</v>
      </c>
      <c r="BH2" s="29" t="s">
        <v>257</v>
      </c>
      <c r="BJ2" s="29" t="s">
        <v>63</v>
      </c>
      <c r="BL2" s="29" t="s">
        <v>192</v>
      </c>
      <c r="BN2" s="29" t="s">
        <v>218</v>
      </c>
      <c r="BP2" s="29" t="s">
        <v>2521</v>
      </c>
      <c r="BR2" s="31"/>
      <c r="BT2" s="29" t="s">
        <v>81</v>
      </c>
      <c r="BV2" s="29" t="s">
        <v>83</v>
      </c>
      <c r="BX2" s="29" t="s">
        <v>2539</v>
      </c>
      <c r="BZ2" s="29" t="s">
        <v>107</v>
      </c>
      <c r="CB2" s="29" t="s">
        <v>194</v>
      </c>
      <c r="CD2" s="29" t="s">
        <v>261</v>
      </c>
      <c r="CF2" s="29" t="s">
        <v>191</v>
      </c>
      <c r="CH2" s="29" t="s">
        <v>195</v>
      </c>
      <c r="CJ2" s="29" t="s">
        <v>120</v>
      </c>
      <c r="CL2" s="46" t="s">
        <v>86</v>
      </c>
      <c r="CO2" s="29" t="s">
        <v>364</v>
      </c>
      <c r="CQ2" s="29" t="s">
        <v>2587</v>
      </c>
      <c r="CS2" s="29" t="s">
        <v>46</v>
      </c>
      <c r="CU2" s="29" t="s">
        <v>135</v>
      </c>
      <c r="CW2" s="29" t="s">
        <v>2594</v>
      </c>
      <c r="CY2" s="29" t="s">
        <v>138</v>
      </c>
      <c r="DA2" s="29" t="s">
        <v>158</v>
      </c>
      <c r="DC2" s="29" t="s">
        <v>168</v>
      </c>
      <c r="DE2" s="31" t="s">
        <v>96</v>
      </c>
      <c r="DG2" s="29" t="s">
        <v>223</v>
      </c>
      <c r="DH2" s="29" t="s">
        <v>224</v>
      </c>
      <c r="DJ2" s="29" t="s">
        <v>535</v>
      </c>
      <c r="DK2" s="29" t="s">
        <v>536</v>
      </c>
      <c r="DM2" s="29" t="s">
        <v>196</v>
      </c>
      <c r="DN2" s="29" t="s">
        <v>197</v>
      </c>
      <c r="DP2" s="29" t="s">
        <v>345</v>
      </c>
      <c r="DQ2" s="29" t="s">
        <v>346</v>
      </c>
    </row>
    <row r="3" spans="1:121" x14ac:dyDescent="0.25">
      <c r="A3" s="29" t="s">
        <v>279</v>
      </c>
      <c r="B3" s="29" t="s">
        <v>280</v>
      </c>
      <c r="E3" s="29" t="s">
        <v>198</v>
      </c>
      <c r="F3" s="29" t="s">
        <v>199</v>
      </c>
      <c r="I3" s="29" t="s">
        <v>2636</v>
      </c>
      <c r="J3" s="29" t="s">
        <v>2661</v>
      </c>
      <c r="M3" s="29" t="s">
        <v>200</v>
      </c>
      <c r="N3" s="29" t="s">
        <v>201</v>
      </c>
      <c r="Q3" s="29" t="s">
        <v>202</v>
      </c>
      <c r="R3" s="29" t="s">
        <v>1838</v>
      </c>
      <c r="T3" s="29" t="s">
        <v>307</v>
      </c>
      <c r="V3" s="29" t="s">
        <v>16</v>
      </c>
      <c r="X3" s="29" t="s">
        <v>182</v>
      </c>
      <c r="Z3" s="29" t="s">
        <v>39</v>
      </c>
      <c r="AB3" s="29" t="s">
        <v>8</v>
      </c>
      <c r="AD3" s="29" t="s">
        <v>20</v>
      </c>
      <c r="AF3" s="29" t="s">
        <v>205</v>
      </c>
      <c r="AH3" s="29" t="s">
        <v>206</v>
      </c>
      <c r="AJ3" s="29" t="s">
        <v>207</v>
      </c>
      <c r="AL3" s="29" t="s">
        <v>49</v>
      </c>
      <c r="AN3" s="29" t="s">
        <v>130</v>
      </c>
      <c r="AP3" s="29" t="s">
        <v>132</v>
      </c>
      <c r="AR3" s="29" t="s">
        <v>210</v>
      </c>
      <c r="AS3" s="29" t="s">
        <v>2040</v>
      </c>
      <c r="AU3" s="29" t="s">
        <v>211</v>
      </c>
      <c r="AV3" s="29" t="s">
        <v>212</v>
      </c>
      <c r="AX3" s="29" t="s">
        <v>274</v>
      </c>
      <c r="AZ3" s="29" t="s">
        <v>214</v>
      </c>
      <c r="BB3" s="29" t="s">
        <v>215</v>
      </c>
      <c r="BD3" s="29" t="s">
        <v>67</v>
      </c>
      <c r="BF3" s="29" t="s">
        <v>62</v>
      </c>
      <c r="BH3" s="29" t="s">
        <v>3199</v>
      </c>
      <c r="BJ3" s="29" t="s">
        <v>215</v>
      </c>
      <c r="BL3" s="29" t="s">
        <v>64</v>
      </c>
      <c r="BN3" s="29" t="s">
        <v>241</v>
      </c>
      <c r="BP3" s="29" t="s">
        <v>67</v>
      </c>
      <c r="BR3" s="29" t="s">
        <v>2530</v>
      </c>
      <c r="BT3" s="29" t="s">
        <v>193</v>
      </c>
      <c r="BV3" s="29" t="s">
        <v>220</v>
      </c>
      <c r="BX3" s="29" t="s">
        <v>2540</v>
      </c>
      <c r="BZ3" s="29" t="s">
        <v>52</v>
      </c>
      <c r="CB3" s="29" t="s">
        <v>111</v>
      </c>
      <c r="CD3" s="29" t="s">
        <v>112</v>
      </c>
      <c r="CF3" s="29" t="s">
        <v>113</v>
      </c>
      <c r="CH3" s="29" t="s">
        <v>114</v>
      </c>
      <c r="CJ3" s="29" t="s">
        <v>222</v>
      </c>
      <c r="CL3" s="46" t="s">
        <v>116</v>
      </c>
      <c r="CO3" s="29" t="s">
        <v>271</v>
      </c>
      <c r="CQ3" s="29" t="s">
        <v>2557</v>
      </c>
      <c r="CS3" s="29" t="s">
        <v>43</v>
      </c>
      <c r="CU3" s="29" t="s">
        <v>107</v>
      </c>
      <c r="CW3" s="29" t="s">
        <v>2595</v>
      </c>
      <c r="CY3" s="29" t="s">
        <v>2597</v>
      </c>
      <c r="DA3" s="29" t="s">
        <v>2592</v>
      </c>
      <c r="DC3" s="29" t="s">
        <v>2603</v>
      </c>
      <c r="DE3" s="31" t="s">
        <v>106</v>
      </c>
      <c r="DG3" s="29" t="s">
        <v>246</v>
      </c>
      <c r="DH3" s="29" t="s">
        <v>247</v>
      </c>
      <c r="DJ3" s="29" t="s">
        <v>542</v>
      </c>
      <c r="DK3" s="29" t="s">
        <v>543</v>
      </c>
      <c r="DM3" s="29" t="s">
        <v>554</v>
      </c>
      <c r="DN3" s="29" t="s">
        <v>555</v>
      </c>
      <c r="DP3" s="29" t="s">
        <v>176</v>
      </c>
      <c r="DQ3" s="29" t="s">
        <v>2018</v>
      </c>
    </row>
    <row r="4" spans="1:121" x14ac:dyDescent="0.25">
      <c r="A4" s="29" t="s">
        <v>292</v>
      </c>
      <c r="B4" s="29" t="s">
        <v>293</v>
      </c>
      <c r="E4" s="29" t="s">
        <v>225</v>
      </c>
      <c r="F4" s="29" t="s">
        <v>226</v>
      </c>
      <c r="I4" s="29" t="s">
        <v>227</v>
      </c>
      <c r="J4" s="29" t="s">
        <v>2662</v>
      </c>
      <c r="M4" s="29" t="s">
        <v>32</v>
      </c>
      <c r="N4" s="29" t="s">
        <v>228</v>
      </c>
      <c r="Q4" s="29" t="s">
        <v>229</v>
      </c>
      <c r="R4" s="29" t="s">
        <v>1836</v>
      </c>
      <c r="T4" s="29" t="s">
        <v>320</v>
      </c>
      <c r="V4" s="29" t="s">
        <v>230</v>
      </c>
      <c r="Z4" s="29" t="s">
        <v>270</v>
      </c>
      <c r="AB4" s="29" t="s">
        <v>231</v>
      </c>
      <c r="AF4" s="29" t="s">
        <v>232</v>
      </c>
      <c r="AH4" s="29" t="s">
        <v>17</v>
      </c>
      <c r="AL4" s="29" t="s">
        <v>208</v>
      </c>
      <c r="AN4" s="29" t="s">
        <v>233</v>
      </c>
      <c r="AP4" s="29" t="s">
        <v>234</v>
      </c>
      <c r="AR4" s="29" t="s">
        <v>235</v>
      </c>
      <c r="AS4" s="29" t="s">
        <v>2041</v>
      </c>
      <c r="AX4" s="29" t="s">
        <v>213</v>
      </c>
      <c r="BB4" s="29" t="s">
        <v>238</v>
      </c>
      <c r="BD4" s="29" t="s">
        <v>290</v>
      </c>
      <c r="BH4" s="29" t="s">
        <v>240</v>
      </c>
      <c r="BJ4" s="29" t="s">
        <v>238</v>
      </c>
      <c r="BL4" s="29" t="s">
        <v>277</v>
      </c>
      <c r="BN4" s="29" t="s">
        <v>65</v>
      </c>
      <c r="BP4" s="29" t="s">
        <v>290</v>
      </c>
      <c r="BR4" s="29" t="s">
        <v>2531</v>
      </c>
      <c r="BV4" s="29" t="s">
        <v>193</v>
      </c>
      <c r="BX4" s="29" t="s">
        <v>104</v>
      </c>
      <c r="BZ4" s="29" t="s">
        <v>221</v>
      </c>
      <c r="CB4" s="29" t="s">
        <v>242</v>
      </c>
      <c r="CD4" s="29" t="s">
        <v>191</v>
      </c>
      <c r="CH4" s="29" t="s">
        <v>244</v>
      </c>
      <c r="CJ4" s="29" t="s">
        <v>245</v>
      </c>
      <c r="CL4" s="46" t="s">
        <v>2558</v>
      </c>
      <c r="CO4" s="29" t="s">
        <v>231</v>
      </c>
      <c r="CQ4" s="29" t="s">
        <v>270</v>
      </c>
      <c r="CU4" s="29" t="s">
        <v>2590</v>
      </c>
      <c r="CW4" s="29" t="s">
        <v>139</v>
      </c>
      <c r="CY4" s="29" t="s">
        <v>2598</v>
      </c>
      <c r="DG4" s="29" t="s">
        <v>262</v>
      </c>
      <c r="DH4" s="29" t="s">
        <v>263</v>
      </c>
      <c r="DJ4" s="29" t="s">
        <v>547</v>
      </c>
      <c r="DK4" s="29" t="s">
        <v>548</v>
      </c>
      <c r="DM4" s="29" t="s">
        <v>561</v>
      </c>
      <c r="DN4" s="29" t="s">
        <v>562</v>
      </c>
      <c r="DP4" s="29" t="s">
        <v>196</v>
      </c>
      <c r="DQ4" s="29" t="s">
        <v>197</v>
      </c>
    </row>
    <row r="5" spans="1:121" x14ac:dyDescent="0.25">
      <c r="A5" s="29" t="s">
        <v>302</v>
      </c>
      <c r="B5" s="29" t="s">
        <v>303</v>
      </c>
      <c r="E5" s="29" t="s">
        <v>248</v>
      </c>
      <c r="F5" s="29" t="s">
        <v>249</v>
      </c>
      <c r="I5" s="29" t="s">
        <v>266</v>
      </c>
      <c r="J5" s="29" t="s">
        <v>266</v>
      </c>
      <c r="M5" s="29" t="s">
        <v>250</v>
      </c>
      <c r="N5" s="29" t="s">
        <v>251</v>
      </c>
      <c r="Q5" s="29" t="s">
        <v>252</v>
      </c>
      <c r="R5" s="29" t="s">
        <v>1834</v>
      </c>
      <c r="T5" s="29" t="s">
        <v>330</v>
      </c>
      <c r="Z5" s="29" t="s">
        <v>41</v>
      </c>
      <c r="AB5" s="29" t="s">
        <v>9</v>
      </c>
      <c r="AF5" s="29" t="s">
        <v>253</v>
      </c>
      <c r="AH5" s="29" t="s">
        <v>227</v>
      </c>
      <c r="AN5" s="29" t="s">
        <v>272</v>
      </c>
      <c r="AR5" s="29" t="s">
        <v>254</v>
      </c>
      <c r="AS5" s="29" t="s">
        <v>2042</v>
      </c>
      <c r="AX5" s="29" t="s">
        <v>301</v>
      </c>
      <c r="BB5" s="29" t="s">
        <v>256</v>
      </c>
      <c r="BD5" s="29" t="s">
        <v>60</v>
      </c>
      <c r="BH5" s="29" t="s">
        <v>190</v>
      </c>
      <c r="BJ5" s="29" t="s">
        <v>256</v>
      </c>
      <c r="BL5" s="29" t="s">
        <v>217</v>
      </c>
      <c r="BP5" s="29" t="s">
        <v>60</v>
      </c>
      <c r="BR5" s="29" t="s">
        <v>69</v>
      </c>
      <c r="BX5" s="29" t="s">
        <v>2541</v>
      </c>
      <c r="BZ5" s="29" t="s">
        <v>259</v>
      </c>
      <c r="CB5" s="29" t="s">
        <v>260</v>
      </c>
      <c r="CD5" s="29" t="s">
        <v>243</v>
      </c>
      <c r="CH5" s="29" t="s">
        <v>278</v>
      </c>
      <c r="CL5" s="46" t="s">
        <v>45</v>
      </c>
      <c r="CO5" s="29" t="s">
        <v>11</v>
      </c>
      <c r="CQ5" s="29" t="s">
        <v>2588</v>
      </c>
      <c r="CU5" s="29" t="s">
        <v>2591</v>
      </c>
      <c r="CW5" s="29" t="s">
        <v>136</v>
      </c>
      <c r="CY5" s="29" t="s">
        <v>2599</v>
      </c>
      <c r="DG5" s="29" t="s">
        <v>389</v>
      </c>
      <c r="DH5" s="29" t="s">
        <v>390</v>
      </c>
      <c r="DJ5" s="29" t="s">
        <v>610</v>
      </c>
      <c r="DK5" s="29" t="s">
        <v>2562</v>
      </c>
      <c r="DM5" s="29" t="s">
        <v>568</v>
      </c>
      <c r="DN5" s="29" t="s">
        <v>569</v>
      </c>
      <c r="DP5" s="29" t="s">
        <v>850</v>
      </c>
      <c r="DQ5" s="29" t="s">
        <v>851</v>
      </c>
    </row>
    <row r="6" spans="1:121" x14ac:dyDescent="0.25">
      <c r="A6" s="29" t="s">
        <v>314</v>
      </c>
      <c r="B6" s="29" t="s">
        <v>315</v>
      </c>
      <c r="E6" s="29" t="s">
        <v>264</v>
      </c>
      <c r="F6" s="29" t="s">
        <v>265</v>
      </c>
      <c r="I6" s="29" t="s">
        <v>2637</v>
      </c>
      <c r="J6" s="29" t="s">
        <v>2663</v>
      </c>
      <c r="M6" s="29" t="s">
        <v>267</v>
      </c>
      <c r="N6" s="29" t="s">
        <v>268</v>
      </c>
      <c r="Q6" s="29" t="s">
        <v>269</v>
      </c>
      <c r="R6" s="29" t="s">
        <v>1832</v>
      </c>
      <c r="T6" s="29" t="s">
        <v>15</v>
      </c>
      <c r="Z6" s="29" t="s">
        <v>40</v>
      </c>
      <c r="AB6" s="29" t="s">
        <v>12</v>
      </c>
      <c r="AH6" s="29" t="s">
        <v>271</v>
      </c>
      <c r="AN6" s="29" t="s">
        <v>287</v>
      </c>
      <c r="AR6" s="29" t="s">
        <v>273</v>
      </c>
      <c r="AS6" s="29" t="s">
        <v>2043</v>
      </c>
      <c r="AX6" s="29" t="s">
        <v>289</v>
      </c>
      <c r="BB6" s="29" t="s">
        <v>275</v>
      </c>
      <c r="BD6" s="29" t="s">
        <v>188</v>
      </c>
      <c r="BH6" s="29" t="s">
        <v>2523</v>
      </c>
      <c r="BJ6" s="29" t="s">
        <v>275</v>
      </c>
      <c r="BL6" s="29" t="s">
        <v>258</v>
      </c>
      <c r="BP6" s="29" t="s">
        <v>188</v>
      </c>
      <c r="BR6" s="29" t="s">
        <v>2532</v>
      </c>
      <c r="BX6" s="29" t="s">
        <v>2542</v>
      </c>
      <c r="CH6" s="29" t="s">
        <v>291</v>
      </c>
      <c r="CL6" s="46" t="s">
        <v>36</v>
      </c>
      <c r="CO6" s="29" t="s">
        <v>341</v>
      </c>
      <c r="CQ6" s="29" t="s">
        <v>2589</v>
      </c>
      <c r="CY6" s="29" t="s">
        <v>140</v>
      </c>
      <c r="DG6" s="29" t="s">
        <v>453</v>
      </c>
      <c r="DH6" s="29" t="s">
        <v>454</v>
      </c>
      <c r="DJ6" s="29" t="s">
        <v>623</v>
      </c>
      <c r="DK6" s="29" t="s">
        <v>624</v>
      </c>
      <c r="DM6" s="29" t="s">
        <v>575</v>
      </c>
      <c r="DN6" s="29" t="s">
        <v>576</v>
      </c>
      <c r="DP6" s="29" t="s">
        <v>355</v>
      </c>
      <c r="DQ6" s="29" t="s">
        <v>356</v>
      </c>
    </row>
    <row r="7" spans="1:121" x14ac:dyDescent="0.25">
      <c r="A7" s="29" t="s">
        <v>324</v>
      </c>
      <c r="B7" s="29" t="s">
        <v>325</v>
      </c>
      <c r="E7" s="29" t="s">
        <v>281</v>
      </c>
      <c r="F7" s="29" t="s">
        <v>282</v>
      </c>
      <c r="I7" s="29" t="s">
        <v>2638</v>
      </c>
      <c r="J7" s="29" t="s">
        <v>2664</v>
      </c>
      <c r="M7" s="29" t="s">
        <v>283</v>
      </c>
      <c r="N7" s="29" t="s">
        <v>284</v>
      </c>
      <c r="Q7" s="29" t="s">
        <v>285</v>
      </c>
      <c r="R7" s="29" t="s">
        <v>1830</v>
      </c>
      <c r="T7" s="29" t="s">
        <v>1985</v>
      </c>
      <c r="AB7" s="29" t="s">
        <v>10</v>
      </c>
      <c r="AH7" s="29" t="s">
        <v>286</v>
      </c>
      <c r="AN7" s="29" t="s">
        <v>299</v>
      </c>
      <c r="AR7" s="29" t="s">
        <v>288</v>
      </c>
      <c r="AS7" s="29" t="s">
        <v>2044</v>
      </c>
      <c r="AX7" s="29" t="s">
        <v>311</v>
      </c>
      <c r="BB7" s="29" t="s">
        <v>191</v>
      </c>
      <c r="BD7" s="29" t="s">
        <v>239</v>
      </c>
      <c r="BH7" s="29" t="s">
        <v>276</v>
      </c>
      <c r="BJ7" s="29" t="s">
        <v>191</v>
      </c>
      <c r="BL7" s="29" t="s">
        <v>3200</v>
      </c>
      <c r="BP7" s="29" t="s">
        <v>239</v>
      </c>
      <c r="BR7" s="29" t="s">
        <v>2533</v>
      </c>
      <c r="BX7" s="29" t="s">
        <v>2543</v>
      </c>
      <c r="CH7" s="29" t="s">
        <v>313</v>
      </c>
      <c r="CO7" s="29" t="s">
        <v>12</v>
      </c>
      <c r="CY7" s="29" t="s">
        <v>2600</v>
      </c>
      <c r="DG7" s="29" t="s">
        <v>488</v>
      </c>
      <c r="DH7" s="29" t="s">
        <v>489</v>
      </c>
      <c r="DM7" s="29" t="s">
        <v>582</v>
      </c>
      <c r="DN7" s="29" t="s">
        <v>583</v>
      </c>
      <c r="DP7" s="29" t="s">
        <v>2812</v>
      </c>
      <c r="DQ7" s="29" t="s">
        <v>2813</v>
      </c>
    </row>
    <row r="8" spans="1:121" x14ac:dyDescent="0.25">
      <c r="A8" s="29" t="s">
        <v>334</v>
      </c>
      <c r="B8" s="29" t="s">
        <v>335</v>
      </c>
      <c r="E8" s="29" t="s">
        <v>294</v>
      </c>
      <c r="F8" s="29" t="s">
        <v>295</v>
      </c>
      <c r="I8" s="29" t="s">
        <v>2639</v>
      </c>
      <c r="J8" s="29" t="s">
        <v>2665</v>
      </c>
      <c r="M8" s="29" t="s">
        <v>296</v>
      </c>
      <c r="N8" s="29" t="s">
        <v>297</v>
      </c>
      <c r="Q8" s="29" t="s">
        <v>32</v>
      </c>
      <c r="R8" s="29" t="s">
        <v>1840</v>
      </c>
      <c r="AB8" s="29" t="s">
        <v>298</v>
      </c>
      <c r="AN8" s="29" t="s">
        <v>309</v>
      </c>
      <c r="AR8" s="29" t="s">
        <v>300</v>
      </c>
      <c r="AS8" s="29" t="s">
        <v>2045</v>
      </c>
      <c r="AX8" s="29" t="s">
        <v>255</v>
      </c>
      <c r="BB8" s="29" t="s">
        <v>58</v>
      </c>
      <c r="BD8" s="29" t="s">
        <v>216</v>
      </c>
      <c r="BH8" s="29" t="s">
        <v>2524</v>
      </c>
      <c r="BJ8" s="29" t="s">
        <v>58</v>
      </c>
      <c r="BL8" s="29" t="s">
        <v>3201</v>
      </c>
      <c r="BP8" s="29" t="s">
        <v>216</v>
      </c>
      <c r="BR8" s="29" t="s">
        <v>219</v>
      </c>
      <c r="BX8" s="29" t="s">
        <v>2544</v>
      </c>
      <c r="CH8" s="29" t="s">
        <v>333</v>
      </c>
      <c r="CO8" s="29" t="s">
        <v>298</v>
      </c>
      <c r="CY8" s="29" t="s">
        <v>2601</v>
      </c>
      <c r="DG8" s="29" t="s">
        <v>495</v>
      </c>
      <c r="DH8" s="29" t="s">
        <v>496</v>
      </c>
      <c r="DM8" s="29" t="s">
        <v>589</v>
      </c>
      <c r="DN8" s="29" t="s">
        <v>590</v>
      </c>
      <c r="DP8" s="29" t="s">
        <v>755</v>
      </c>
      <c r="DQ8" s="29" t="s">
        <v>756</v>
      </c>
    </row>
    <row r="9" spans="1:121" x14ac:dyDescent="0.25">
      <c r="A9" s="29" t="s">
        <v>345</v>
      </c>
      <c r="B9" s="29" t="s">
        <v>346</v>
      </c>
      <c r="E9" s="29" t="s">
        <v>304</v>
      </c>
      <c r="F9" s="29" t="s">
        <v>305</v>
      </c>
      <c r="I9" s="29" t="s">
        <v>2640</v>
      </c>
      <c r="J9" s="29" t="s">
        <v>2666</v>
      </c>
      <c r="M9" s="29" t="s">
        <v>318</v>
      </c>
      <c r="N9" s="29" t="s">
        <v>319</v>
      </c>
      <c r="Q9" s="29" t="s">
        <v>306</v>
      </c>
      <c r="R9" s="29" t="s">
        <v>1828</v>
      </c>
      <c r="AB9" s="29" t="s">
        <v>308</v>
      </c>
      <c r="AN9" s="29" t="s">
        <v>321</v>
      </c>
      <c r="AR9" s="29" t="s">
        <v>310</v>
      </c>
      <c r="AS9" s="29" t="s">
        <v>2046</v>
      </c>
      <c r="AX9" s="29" t="s">
        <v>55</v>
      </c>
      <c r="BB9" s="29" t="s">
        <v>2519</v>
      </c>
      <c r="BD9" s="29" t="s">
        <v>312</v>
      </c>
      <c r="BJ9" s="29" t="s">
        <v>2519</v>
      </c>
      <c r="BP9" s="29" t="s">
        <v>312</v>
      </c>
      <c r="BR9" s="29" t="s">
        <v>2534</v>
      </c>
      <c r="BX9" s="29" t="s">
        <v>2535</v>
      </c>
      <c r="CH9" s="29" t="s">
        <v>344</v>
      </c>
      <c r="CL9" s="53"/>
      <c r="CO9" s="29" t="s">
        <v>183</v>
      </c>
      <c r="DG9" s="29" t="s">
        <v>507</v>
      </c>
      <c r="DH9" s="29" t="s">
        <v>508</v>
      </c>
      <c r="DM9" s="29" t="s">
        <v>596</v>
      </c>
      <c r="DN9" s="29" t="s">
        <v>597</v>
      </c>
      <c r="DP9" s="29" t="s">
        <v>760</v>
      </c>
      <c r="DQ9" s="29" t="s">
        <v>761</v>
      </c>
    </row>
    <row r="10" spans="1:121" x14ac:dyDescent="0.25">
      <c r="A10" s="29" t="s">
        <v>355</v>
      </c>
      <c r="B10" s="29" t="s">
        <v>356</v>
      </c>
      <c r="E10" s="29" t="s">
        <v>316</v>
      </c>
      <c r="F10" s="29" t="s">
        <v>317</v>
      </c>
      <c r="I10" s="29" t="s">
        <v>2641</v>
      </c>
      <c r="J10" s="29" t="s">
        <v>2667</v>
      </c>
      <c r="M10" s="29" t="s">
        <v>328</v>
      </c>
      <c r="N10" s="29" t="s">
        <v>329</v>
      </c>
      <c r="AB10" s="29" t="s">
        <v>11</v>
      </c>
      <c r="AN10" s="29" t="s">
        <v>331</v>
      </c>
      <c r="AR10" s="29" t="s">
        <v>322</v>
      </c>
      <c r="AS10" s="29" t="s">
        <v>2047</v>
      </c>
      <c r="AX10" s="29" t="s">
        <v>2608</v>
      </c>
      <c r="BD10" s="29" t="s">
        <v>323</v>
      </c>
      <c r="BP10" s="29" t="s">
        <v>323</v>
      </c>
      <c r="BR10" s="29" t="s">
        <v>2535</v>
      </c>
      <c r="BU10" s="30"/>
      <c r="BX10" s="29" t="s">
        <v>2545</v>
      </c>
      <c r="CH10" s="29" t="s">
        <v>354</v>
      </c>
      <c r="CO10" s="29" t="s">
        <v>8</v>
      </c>
      <c r="DG10" s="29" t="s">
        <v>514</v>
      </c>
      <c r="DH10" s="29" t="s">
        <v>515</v>
      </c>
      <c r="DM10" s="29" t="s">
        <v>857</v>
      </c>
      <c r="DN10" s="29" t="s">
        <v>857</v>
      </c>
      <c r="DP10" s="29" t="s">
        <v>223</v>
      </c>
      <c r="DQ10" s="29" t="s">
        <v>224</v>
      </c>
    </row>
    <row r="11" spans="1:121" x14ac:dyDescent="0.25">
      <c r="A11" s="29" t="s">
        <v>365</v>
      </c>
      <c r="B11" s="29" t="s">
        <v>366</v>
      </c>
      <c r="E11" s="29" t="s">
        <v>326</v>
      </c>
      <c r="F11" s="29" t="s">
        <v>327</v>
      </c>
      <c r="I11" s="29" t="s">
        <v>338</v>
      </c>
      <c r="J11" s="29" t="s">
        <v>2668</v>
      </c>
      <c r="M11" s="29" t="s">
        <v>339</v>
      </c>
      <c r="N11" s="29" t="s">
        <v>340</v>
      </c>
      <c r="AB11" s="29" t="s">
        <v>271</v>
      </c>
      <c r="AN11" s="29" t="s">
        <v>342</v>
      </c>
      <c r="AR11" s="29" t="s">
        <v>332</v>
      </c>
      <c r="AS11" s="29" t="s">
        <v>2048</v>
      </c>
      <c r="AX11" s="29" t="s">
        <v>236</v>
      </c>
      <c r="BR11" s="29" t="s">
        <v>2536</v>
      </c>
      <c r="CH11" s="29" t="s">
        <v>363</v>
      </c>
      <c r="CO11" s="29" t="s">
        <v>9</v>
      </c>
      <c r="DG11" s="29" t="s">
        <v>521</v>
      </c>
      <c r="DH11" s="29" t="s">
        <v>522</v>
      </c>
      <c r="DM11" s="29" t="s">
        <v>863</v>
      </c>
      <c r="DN11" s="29" t="s">
        <v>863</v>
      </c>
      <c r="DP11" s="29" t="s">
        <v>542</v>
      </c>
      <c r="DQ11" s="29" t="s">
        <v>543</v>
      </c>
    </row>
    <row r="12" spans="1:121" x14ac:dyDescent="0.25">
      <c r="A12" s="29" t="s">
        <v>372</v>
      </c>
      <c r="B12" s="29" t="s">
        <v>373</v>
      </c>
      <c r="E12" s="29" t="s">
        <v>336</v>
      </c>
      <c r="F12" s="29" t="s">
        <v>337</v>
      </c>
      <c r="I12" s="29" t="s">
        <v>2642</v>
      </c>
      <c r="J12" s="29" t="s">
        <v>2669</v>
      </c>
      <c r="M12" s="29" t="s">
        <v>349</v>
      </c>
      <c r="N12" s="29" t="s">
        <v>350</v>
      </c>
      <c r="AB12" s="29" t="s">
        <v>341</v>
      </c>
      <c r="AN12" s="29" t="s">
        <v>352</v>
      </c>
      <c r="AR12" s="29" t="s">
        <v>343</v>
      </c>
      <c r="AS12" s="29" t="s">
        <v>2049</v>
      </c>
      <c r="AX12" s="29" t="s">
        <v>2628</v>
      </c>
      <c r="BR12" s="29"/>
      <c r="CH12" s="29" t="s">
        <v>371</v>
      </c>
      <c r="CO12" s="29" t="s">
        <v>10</v>
      </c>
      <c r="DG12" s="29" t="s">
        <v>528</v>
      </c>
      <c r="DH12" s="29" t="s">
        <v>529</v>
      </c>
      <c r="DM12" s="29" t="s">
        <v>869</v>
      </c>
      <c r="DN12" s="29" t="s">
        <v>870</v>
      </c>
      <c r="DP12" s="29" t="s">
        <v>772</v>
      </c>
      <c r="DQ12" s="29" t="s">
        <v>773</v>
      </c>
    </row>
    <row r="13" spans="1:121" x14ac:dyDescent="0.25">
      <c r="A13" s="29" t="s">
        <v>381</v>
      </c>
      <c r="B13" s="29" t="s">
        <v>382</v>
      </c>
      <c r="E13" s="29" t="s">
        <v>347</v>
      </c>
      <c r="F13" s="29" t="s">
        <v>348</v>
      </c>
      <c r="I13" s="29" t="s">
        <v>2643</v>
      </c>
      <c r="J13" s="29" t="s">
        <v>2670</v>
      </c>
      <c r="M13" s="29" t="s">
        <v>359</v>
      </c>
      <c r="N13" s="29" t="s">
        <v>360</v>
      </c>
      <c r="AB13" s="29" t="s">
        <v>351</v>
      </c>
      <c r="AN13" s="29" t="s">
        <v>361</v>
      </c>
      <c r="AR13" s="29" t="s">
        <v>353</v>
      </c>
      <c r="AS13" s="29" t="s">
        <v>2050</v>
      </c>
      <c r="AX13" s="29" t="s">
        <v>2724</v>
      </c>
      <c r="CH13" s="29" t="s">
        <v>380</v>
      </c>
      <c r="CO13" s="29" t="s">
        <v>308</v>
      </c>
      <c r="DG13" s="29" t="s">
        <v>630</v>
      </c>
      <c r="DH13" s="29" t="s">
        <v>631</v>
      </c>
      <c r="DM13" s="29" t="s">
        <v>876</v>
      </c>
      <c r="DN13" s="29" t="s">
        <v>876</v>
      </c>
      <c r="DP13" s="29" t="s">
        <v>398</v>
      </c>
      <c r="DQ13" s="29" t="s">
        <v>399</v>
      </c>
    </row>
    <row r="14" spans="1:121" x14ac:dyDescent="0.25">
      <c r="A14" s="29" t="s">
        <v>398</v>
      </c>
      <c r="B14" s="29" t="s">
        <v>399</v>
      </c>
      <c r="E14" s="29" t="s">
        <v>357</v>
      </c>
      <c r="F14" s="29" t="s">
        <v>358</v>
      </c>
      <c r="I14" s="29" t="s">
        <v>2644</v>
      </c>
      <c r="J14" s="29" t="s">
        <v>2671</v>
      </c>
      <c r="M14" s="29" t="s">
        <v>376</v>
      </c>
      <c r="N14" s="29" t="s">
        <v>377</v>
      </c>
      <c r="AB14" s="29" t="s">
        <v>364</v>
      </c>
      <c r="AN14" s="29" t="s">
        <v>369</v>
      </c>
      <c r="AR14" s="29" t="s">
        <v>362</v>
      </c>
      <c r="AS14" s="29" t="s">
        <v>2051</v>
      </c>
      <c r="AX14" s="29" t="s">
        <v>2725</v>
      </c>
      <c r="CH14" s="29" t="s">
        <v>388</v>
      </c>
      <c r="CL14" s="30"/>
      <c r="CO14" s="29" t="s">
        <v>351</v>
      </c>
      <c r="DG14" s="29" t="s">
        <v>742</v>
      </c>
      <c r="DH14" s="29" t="s">
        <v>743</v>
      </c>
      <c r="DM14" s="29" t="s">
        <v>882</v>
      </c>
      <c r="DN14" s="29" t="s">
        <v>883</v>
      </c>
      <c r="DP14" s="29" t="s">
        <v>381</v>
      </c>
      <c r="DQ14" s="29" t="s">
        <v>382</v>
      </c>
    </row>
    <row r="15" spans="1:121" x14ac:dyDescent="0.25">
      <c r="A15" s="29" t="s">
        <v>405</v>
      </c>
      <c r="B15" s="29" t="s">
        <v>406</v>
      </c>
      <c r="E15" s="29" t="s">
        <v>367</v>
      </c>
      <c r="F15" s="29" t="s">
        <v>368</v>
      </c>
      <c r="I15" s="29" t="s">
        <v>2645</v>
      </c>
      <c r="J15" s="29" t="s">
        <v>2672</v>
      </c>
      <c r="M15" s="29" t="s">
        <v>393</v>
      </c>
      <c r="N15" s="29" t="s">
        <v>394</v>
      </c>
      <c r="AN15" s="29" t="s">
        <v>378</v>
      </c>
      <c r="AR15" s="29" t="s">
        <v>370</v>
      </c>
      <c r="AS15" s="29" t="s">
        <v>2052</v>
      </c>
      <c r="AX15" s="29" t="s">
        <v>2726</v>
      </c>
      <c r="CH15" s="29" t="s">
        <v>397</v>
      </c>
      <c r="DG15" s="29" t="s">
        <v>266</v>
      </c>
      <c r="DH15" s="29" t="s">
        <v>749</v>
      </c>
      <c r="DM15" s="29" t="s">
        <v>889</v>
      </c>
      <c r="DN15" s="29" t="s">
        <v>890</v>
      </c>
      <c r="DP15" s="29" t="s">
        <v>365</v>
      </c>
      <c r="DQ15" s="29" t="s">
        <v>366</v>
      </c>
    </row>
    <row r="16" spans="1:121" x14ac:dyDescent="0.25">
      <c r="A16" s="29" t="s">
        <v>414</v>
      </c>
      <c r="B16" s="29" t="s">
        <v>415</v>
      </c>
      <c r="E16" s="29" t="s">
        <v>374</v>
      </c>
      <c r="F16" s="29" t="s">
        <v>375</v>
      </c>
      <c r="I16" s="29" t="s">
        <v>2646</v>
      </c>
      <c r="J16" s="29" t="s">
        <v>385</v>
      </c>
      <c r="M16" s="29" t="s">
        <v>409</v>
      </c>
      <c r="N16" s="29" t="s">
        <v>410</v>
      </c>
      <c r="AN16" s="29" t="s">
        <v>386</v>
      </c>
      <c r="AR16" s="29" t="s">
        <v>379</v>
      </c>
      <c r="AS16" s="29" t="s">
        <v>2053</v>
      </c>
      <c r="AX16" s="29" t="s">
        <v>2727</v>
      </c>
      <c r="CH16" s="29" t="s">
        <v>404</v>
      </c>
      <c r="DG16" s="29" t="s">
        <v>755</v>
      </c>
      <c r="DH16" s="29" t="s">
        <v>756</v>
      </c>
      <c r="DM16" s="29" t="s">
        <v>3207</v>
      </c>
      <c r="DN16" s="29" t="s">
        <v>3207</v>
      </c>
      <c r="DP16" s="29" t="s">
        <v>372</v>
      </c>
      <c r="DQ16" s="29" t="s">
        <v>373</v>
      </c>
    </row>
    <row r="17" spans="1:121" x14ac:dyDescent="0.25">
      <c r="A17" s="29" t="s">
        <v>423</v>
      </c>
      <c r="B17" s="29" t="s">
        <v>424</v>
      </c>
      <c r="E17" s="29" t="s">
        <v>383</v>
      </c>
      <c r="F17" s="29" t="s">
        <v>384</v>
      </c>
      <c r="I17" s="29" t="s">
        <v>2647</v>
      </c>
      <c r="J17" s="29" t="s">
        <v>2673</v>
      </c>
      <c r="M17" s="29" t="s">
        <v>418</v>
      </c>
      <c r="N17" s="29" t="s">
        <v>419</v>
      </c>
      <c r="AN17" s="29" t="s">
        <v>395</v>
      </c>
      <c r="AR17" s="29" t="s">
        <v>387</v>
      </c>
      <c r="AS17" s="29" t="s">
        <v>2054</v>
      </c>
      <c r="CH17" s="29" t="s">
        <v>413</v>
      </c>
      <c r="DG17" s="29" t="s">
        <v>760</v>
      </c>
      <c r="DH17" s="29" t="s">
        <v>761</v>
      </c>
      <c r="DP17" s="29" t="s">
        <v>246</v>
      </c>
      <c r="DQ17" s="29" t="s">
        <v>247</v>
      </c>
    </row>
    <row r="18" spans="1:121" x14ac:dyDescent="0.25">
      <c r="A18" s="29" t="s">
        <v>431</v>
      </c>
      <c r="B18" s="29" t="s">
        <v>432</v>
      </c>
      <c r="E18" s="29" t="s">
        <v>391</v>
      </c>
      <c r="F18" s="29" t="s">
        <v>392</v>
      </c>
      <c r="I18" s="29" t="s">
        <v>2648</v>
      </c>
      <c r="J18" s="29" t="s">
        <v>2674</v>
      </c>
      <c r="M18" s="29" t="s">
        <v>427</v>
      </c>
      <c r="N18" s="29" t="s">
        <v>428</v>
      </c>
      <c r="AN18" s="29" t="s">
        <v>402</v>
      </c>
      <c r="AR18" s="29" t="s">
        <v>396</v>
      </c>
      <c r="AS18" s="29" t="s">
        <v>2055</v>
      </c>
      <c r="CH18" s="29" t="s">
        <v>422</v>
      </c>
      <c r="DG18" s="29" t="s">
        <v>772</v>
      </c>
      <c r="DH18" s="29" t="s">
        <v>773</v>
      </c>
      <c r="DP18" s="29" t="s">
        <v>777</v>
      </c>
      <c r="DQ18" s="29" t="s">
        <v>778</v>
      </c>
    </row>
    <row r="19" spans="1:121" x14ac:dyDescent="0.25">
      <c r="A19" s="29" t="s">
        <v>439</v>
      </c>
      <c r="B19" s="29" t="s">
        <v>440</v>
      </c>
      <c r="E19" s="29" t="s">
        <v>400</v>
      </c>
      <c r="F19" s="29" t="s">
        <v>401</v>
      </c>
      <c r="I19" s="29" t="s">
        <v>2649</v>
      </c>
      <c r="J19" s="29" t="s">
        <v>2675</v>
      </c>
      <c r="M19" s="29" t="s">
        <v>435</v>
      </c>
      <c r="N19" s="29" t="s">
        <v>436</v>
      </c>
      <c r="AN19" s="29" t="s">
        <v>411</v>
      </c>
      <c r="AR19" s="29" t="s">
        <v>403</v>
      </c>
      <c r="AS19" s="29" t="s">
        <v>2056</v>
      </c>
      <c r="CH19" s="29" t="s">
        <v>430</v>
      </c>
      <c r="DG19" s="29" t="s">
        <v>777</v>
      </c>
      <c r="DH19" s="29" t="s">
        <v>778</v>
      </c>
      <c r="DP19" s="29" t="s">
        <v>262</v>
      </c>
      <c r="DQ19" s="29" t="s">
        <v>263</v>
      </c>
    </row>
    <row r="20" spans="1:121" x14ac:dyDescent="0.25">
      <c r="A20" s="29" t="s">
        <v>446</v>
      </c>
      <c r="B20" s="29" t="s">
        <v>447</v>
      </c>
      <c r="E20" s="29" t="s">
        <v>407</v>
      </c>
      <c r="F20" s="29" t="s">
        <v>408</v>
      </c>
      <c r="I20" s="29" t="s">
        <v>2650</v>
      </c>
      <c r="J20" s="29" t="s">
        <v>2676</v>
      </c>
      <c r="M20" s="29" t="s">
        <v>443</v>
      </c>
      <c r="N20" s="29" t="s">
        <v>444</v>
      </c>
      <c r="AN20" s="29" t="s">
        <v>420</v>
      </c>
      <c r="AR20" s="29" t="s">
        <v>412</v>
      </c>
      <c r="AS20" s="29" t="s">
        <v>2057</v>
      </c>
      <c r="CH20" s="29" t="s">
        <v>438</v>
      </c>
      <c r="DG20" s="29" t="s">
        <v>784</v>
      </c>
      <c r="DH20" s="29" t="s">
        <v>785</v>
      </c>
      <c r="DP20" s="29" t="s">
        <v>389</v>
      </c>
      <c r="DQ20" s="29" t="s">
        <v>390</v>
      </c>
    </row>
    <row r="21" spans="1:121" x14ac:dyDescent="0.25">
      <c r="A21" s="29" t="s">
        <v>460</v>
      </c>
      <c r="B21" s="29" t="s">
        <v>461</v>
      </c>
      <c r="E21" s="29" t="s">
        <v>416</v>
      </c>
      <c r="F21" s="29" t="s">
        <v>417</v>
      </c>
      <c r="I21" s="29" t="s">
        <v>2651</v>
      </c>
      <c r="J21" s="29" t="s">
        <v>2677</v>
      </c>
      <c r="M21" s="29" t="s">
        <v>450</v>
      </c>
      <c r="N21" s="29" t="s">
        <v>451</v>
      </c>
      <c r="AN21" s="29" t="s">
        <v>2552</v>
      </c>
      <c r="AR21" s="29" t="s">
        <v>421</v>
      </c>
      <c r="AS21" s="29" t="s">
        <v>2058</v>
      </c>
      <c r="CH21" s="29" t="s">
        <v>2552</v>
      </c>
      <c r="DG21" s="29" t="s">
        <v>791</v>
      </c>
      <c r="DH21" s="29" t="s">
        <v>792</v>
      </c>
      <c r="DP21" s="29" t="s">
        <v>742</v>
      </c>
      <c r="DQ21" s="29" t="s">
        <v>743</v>
      </c>
    </row>
    <row r="22" spans="1:121" x14ac:dyDescent="0.25">
      <c r="A22" s="29" t="s">
        <v>467</v>
      </c>
      <c r="B22" s="29" t="s">
        <v>468</v>
      </c>
      <c r="E22" s="29" t="s">
        <v>425</v>
      </c>
      <c r="F22" s="29" t="s">
        <v>426</v>
      </c>
      <c r="I22" s="29" t="s">
        <v>2652</v>
      </c>
      <c r="J22" s="29" t="s">
        <v>2678</v>
      </c>
      <c r="M22" s="29" t="s">
        <v>457</v>
      </c>
      <c r="N22" s="29" t="s">
        <v>458</v>
      </c>
      <c r="AN22" s="29" t="s">
        <v>2556</v>
      </c>
      <c r="AR22" s="29" t="s">
        <v>429</v>
      </c>
      <c r="AS22" s="29" t="s">
        <v>2059</v>
      </c>
      <c r="CH22" s="29" t="s">
        <v>2553</v>
      </c>
      <c r="DG22" s="29" t="s">
        <v>798</v>
      </c>
      <c r="DH22" s="29" t="s">
        <v>799</v>
      </c>
      <c r="DP22" s="29" t="s">
        <v>652</v>
      </c>
      <c r="DQ22" s="29" t="s">
        <v>653</v>
      </c>
    </row>
    <row r="23" spans="1:121" x14ac:dyDescent="0.25">
      <c r="A23" s="29" t="s">
        <v>474</v>
      </c>
      <c r="B23" s="29" t="s">
        <v>475</v>
      </c>
      <c r="E23" s="29" t="s">
        <v>433</v>
      </c>
      <c r="F23" s="29" t="s">
        <v>434</v>
      </c>
      <c r="I23" s="29" t="s">
        <v>2653</v>
      </c>
      <c r="J23" s="29" t="s">
        <v>2679</v>
      </c>
      <c r="M23" s="29" t="s">
        <v>464</v>
      </c>
      <c r="N23" s="29" t="s">
        <v>465</v>
      </c>
      <c r="AN23" s="29" t="s">
        <v>2609</v>
      </c>
      <c r="AR23" s="29" t="s">
        <v>437</v>
      </c>
      <c r="AS23" s="29" t="s">
        <v>2060</v>
      </c>
      <c r="CH23" s="29" t="s">
        <v>2555</v>
      </c>
      <c r="DG23" s="29" t="s">
        <v>803</v>
      </c>
      <c r="DH23" s="29" t="s">
        <v>804</v>
      </c>
      <c r="DP23" s="29" t="s">
        <v>334</v>
      </c>
      <c r="DQ23" s="29" t="s">
        <v>335</v>
      </c>
    </row>
    <row r="24" spans="1:121" x14ac:dyDescent="0.25">
      <c r="A24" s="29" t="s">
        <v>481</v>
      </c>
      <c r="B24" s="29" t="s">
        <v>482</v>
      </c>
      <c r="E24" s="29" t="s">
        <v>441</v>
      </c>
      <c r="F24" s="29" t="s">
        <v>442</v>
      </c>
      <c r="I24" s="29" t="s">
        <v>2654</v>
      </c>
      <c r="J24" s="29" t="s">
        <v>2654</v>
      </c>
      <c r="M24" s="29" t="s">
        <v>471</v>
      </c>
      <c r="N24" s="29" t="s">
        <v>472</v>
      </c>
      <c r="AN24" s="29" t="s">
        <v>2610</v>
      </c>
      <c r="AR24" s="29" t="s">
        <v>445</v>
      </c>
      <c r="AS24" s="29" t="s">
        <v>2061</v>
      </c>
      <c r="CH24" s="29" t="s">
        <v>2606</v>
      </c>
      <c r="DG24" s="29" t="s">
        <v>810</v>
      </c>
      <c r="DH24" s="29" t="s">
        <v>811</v>
      </c>
      <c r="DP24" s="29" t="s">
        <v>784</v>
      </c>
      <c r="DQ24" s="29" t="s">
        <v>785</v>
      </c>
    </row>
    <row r="25" spans="1:121" x14ac:dyDescent="0.25">
      <c r="A25" s="29" t="s">
        <v>603</v>
      </c>
      <c r="B25" s="29" t="s">
        <v>604</v>
      </c>
      <c r="E25" s="29" t="s">
        <v>448</v>
      </c>
      <c r="F25" s="29" t="s">
        <v>449</v>
      </c>
      <c r="I25" s="29" t="s">
        <v>2655</v>
      </c>
      <c r="J25" s="29" t="s">
        <v>2680</v>
      </c>
      <c r="M25" s="29" t="s">
        <v>478</v>
      </c>
      <c r="N25" s="29" t="s">
        <v>479</v>
      </c>
      <c r="AN25" s="29" t="s">
        <v>2611</v>
      </c>
      <c r="AR25" s="29" t="s">
        <v>452</v>
      </c>
      <c r="AS25" s="29" t="s">
        <v>2062</v>
      </c>
      <c r="CH25" s="29" t="s">
        <v>2607</v>
      </c>
      <c r="DG25" s="29" t="s">
        <v>817</v>
      </c>
      <c r="DH25" s="29" t="s">
        <v>818</v>
      </c>
      <c r="DP25" s="29" t="s">
        <v>647</v>
      </c>
      <c r="DQ25" s="29" t="s">
        <v>648</v>
      </c>
    </row>
    <row r="26" spans="1:121" x14ac:dyDescent="0.25">
      <c r="A26" s="29" t="s">
        <v>616</v>
      </c>
      <c r="B26" s="29" t="s">
        <v>617</v>
      </c>
      <c r="E26" s="29" t="s">
        <v>455</v>
      </c>
      <c r="F26" s="29" t="s">
        <v>456</v>
      </c>
      <c r="I26" s="29" t="s">
        <v>2656</v>
      </c>
      <c r="J26" s="29" t="s">
        <v>2681</v>
      </c>
      <c r="M26" s="29" t="s">
        <v>485</v>
      </c>
      <c r="N26" s="29" t="s">
        <v>486</v>
      </c>
      <c r="AN26" s="29" t="s">
        <v>2612</v>
      </c>
      <c r="AR26" s="29" t="s">
        <v>459</v>
      </c>
      <c r="AS26" s="29" t="s">
        <v>2063</v>
      </c>
      <c r="CH26" s="29" t="s">
        <v>2627</v>
      </c>
      <c r="DG26" s="29" t="s">
        <v>824</v>
      </c>
      <c r="DH26" s="29" t="s">
        <v>825</v>
      </c>
      <c r="DP26" s="29" t="s">
        <v>279</v>
      </c>
      <c r="DQ26" s="29" t="s">
        <v>280</v>
      </c>
    </row>
    <row r="27" spans="1:121" x14ac:dyDescent="0.25">
      <c r="A27" s="29" t="s">
        <v>647</v>
      </c>
      <c r="B27" s="29" t="s">
        <v>648</v>
      </c>
      <c r="E27" s="29" t="s">
        <v>462</v>
      </c>
      <c r="F27" s="29" t="s">
        <v>463</v>
      </c>
      <c r="I27" s="29" t="s">
        <v>2657</v>
      </c>
      <c r="J27" s="29" t="s">
        <v>2682</v>
      </c>
      <c r="M27" s="29" t="s">
        <v>492</v>
      </c>
      <c r="N27" s="29" t="s">
        <v>493</v>
      </c>
      <c r="AN27" s="29" t="s">
        <v>2613</v>
      </c>
      <c r="AR27" s="29" t="s">
        <v>466</v>
      </c>
      <c r="AS27" s="29" t="s">
        <v>2064</v>
      </c>
      <c r="CH27" s="29" t="s">
        <v>2818</v>
      </c>
      <c r="DG27" s="29" t="s">
        <v>831</v>
      </c>
      <c r="DH27" s="29" t="s">
        <v>831</v>
      </c>
      <c r="DP27" s="29" t="s">
        <v>791</v>
      </c>
      <c r="DQ27" s="29" t="s">
        <v>792</v>
      </c>
    </row>
    <row r="28" spans="1:121" x14ac:dyDescent="0.25">
      <c r="A28" s="29" t="s">
        <v>652</v>
      </c>
      <c r="B28" s="29" t="s">
        <v>653</v>
      </c>
      <c r="E28" s="29" t="s">
        <v>469</v>
      </c>
      <c r="F28" s="29" t="s">
        <v>470</v>
      </c>
      <c r="I28" s="29" t="s">
        <v>2658</v>
      </c>
      <c r="J28" s="29" t="s">
        <v>2683</v>
      </c>
      <c r="M28" s="29" t="s">
        <v>499</v>
      </c>
      <c r="N28" s="29" t="s">
        <v>500</v>
      </c>
      <c r="AN28" s="29" t="s">
        <v>2629</v>
      </c>
      <c r="AR28" s="29" t="s">
        <v>473</v>
      </c>
      <c r="AS28" s="29" t="s">
        <v>2065</v>
      </c>
      <c r="CH28" s="29" t="s">
        <v>3202</v>
      </c>
      <c r="DG28" s="29" t="s">
        <v>837</v>
      </c>
      <c r="DH28" s="29" t="s">
        <v>838</v>
      </c>
      <c r="DP28" s="29" t="s">
        <v>630</v>
      </c>
      <c r="DQ28" s="29" t="s">
        <v>631</v>
      </c>
    </row>
    <row r="29" spans="1:121" x14ac:dyDescent="0.25">
      <c r="A29" s="29" t="s">
        <v>657</v>
      </c>
      <c r="B29" s="29" t="s">
        <v>658</v>
      </c>
      <c r="E29" s="29" t="s">
        <v>476</v>
      </c>
      <c r="F29" s="29" t="s">
        <v>477</v>
      </c>
      <c r="I29" s="29" t="s">
        <v>2659</v>
      </c>
      <c r="J29" s="29" t="s">
        <v>2684</v>
      </c>
      <c r="M29" s="29" t="s">
        <v>504</v>
      </c>
      <c r="N29" s="29" t="s">
        <v>505</v>
      </c>
      <c r="AN29" s="29" t="s">
        <v>2819</v>
      </c>
      <c r="AR29" s="29" t="s">
        <v>480</v>
      </c>
      <c r="AS29" s="29" t="s">
        <v>2066</v>
      </c>
      <c r="CH29" s="29" t="s">
        <v>3203</v>
      </c>
      <c r="DG29" s="29" t="s">
        <v>844</v>
      </c>
      <c r="DH29" s="29" t="s">
        <v>844</v>
      </c>
      <c r="DP29" s="29" t="s">
        <v>405</v>
      </c>
      <c r="DQ29" s="29" t="s">
        <v>406</v>
      </c>
    </row>
    <row r="30" spans="1:121" x14ac:dyDescent="0.25">
      <c r="A30" s="29" t="s">
        <v>662</v>
      </c>
      <c r="B30" s="29" t="s">
        <v>663</v>
      </c>
      <c r="E30" s="29" t="s">
        <v>483</v>
      </c>
      <c r="F30" s="29" t="s">
        <v>484</v>
      </c>
      <c r="M30" s="29" t="s">
        <v>511</v>
      </c>
      <c r="N30" s="29" t="s">
        <v>512</v>
      </c>
      <c r="AN30" s="29" t="s">
        <v>3196</v>
      </c>
      <c r="AR30" s="29" t="s">
        <v>487</v>
      </c>
      <c r="AS30" s="29" t="s">
        <v>2067</v>
      </c>
      <c r="CH30" s="29" t="s">
        <v>3198</v>
      </c>
      <c r="DG30" s="29" t="s">
        <v>850</v>
      </c>
      <c r="DH30" s="29" t="s">
        <v>851</v>
      </c>
      <c r="DP30" s="29" t="s">
        <v>292</v>
      </c>
      <c r="DQ30" s="29" t="s">
        <v>293</v>
      </c>
    </row>
    <row r="31" spans="1:121" x14ac:dyDescent="0.25">
      <c r="A31" s="29" t="s">
        <v>667</v>
      </c>
      <c r="B31" s="29" t="s">
        <v>668</v>
      </c>
      <c r="E31" s="29" t="s">
        <v>490</v>
      </c>
      <c r="F31" s="29" t="s">
        <v>491</v>
      </c>
      <c r="M31" s="29" t="s">
        <v>518</v>
      </c>
      <c r="N31" s="29" t="s">
        <v>519</v>
      </c>
      <c r="AN31" s="29" t="s">
        <v>3197</v>
      </c>
      <c r="AR31" s="29" t="s">
        <v>494</v>
      </c>
      <c r="AS31" s="29" t="s">
        <v>2068</v>
      </c>
      <c r="CH31" s="29" t="s">
        <v>3204</v>
      </c>
      <c r="DG31" s="29" t="s">
        <v>2816</v>
      </c>
      <c r="DH31" s="29" t="s">
        <v>2817</v>
      </c>
      <c r="DP31" s="29" t="s">
        <v>488</v>
      </c>
      <c r="DQ31" s="29" t="s">
        <v>489</v>
      </c>
    </row>
    <row r="32" spans="1:121" x14ac:dyDescent="0.25">
      <c r="A32" s="29" t="s">
        <v>672</v>
      </c>
      <c r="B32" s="29" t="s">
        <v>673</v>
      </c>
      <c r="E32" s="29" t="s">
        <v>497</v>
      </c>
      <c r="F32" s="29" t="s">
        <v>498</v>
      </c>
      <c r="M32" s="29" t="s">
        <v>525</v>
      </c>
      <c r="N32" s="29" t="s">
        <v>526</v>
      </c>
      <c r="AN32" s="29" t="s">
        <v>3197</v>
      </c>
      <c r="AR32" s="29" t="s">
        <v>501</v>
      </c>
      <c r="AS32" s="29" t="s">
        <v>2069</v>
      </c>
      <c r="DG32" s="29" t="s">
        <v>2812</v>
      </c>
      <c r="DH32" s="29" t="s">
        <v>2813</v>
      </c>
      <c r="DP32" s="29" t="s">
        <v>414</v>
      </c>
      <c r="DQ32" s="29" t="s">
        <v>415</v>
      </c>
    </row>
    <row r="33" spans="1:121" x14ac:dyDescent="0.25">
      <c r="A33" s="29" t="s">
        <v>677</v>
      </c>
      <c r="B33" s="29" t="s">
        <v>678</v>
      </c>
      <c r="E33" s="29" t="s">
        <v>502</v>
      </c>
      <c r="F33" s="29" t="s">
        <v>503</v>
      </c>
      <c r="M33" s="29" t="s">
        <v>532</v>
      </c>
      <c r="N33" s="29" t="s">
        <v>533</v>
      </c>
      <c r="AN33" s="29" t="s">
        <v>3198</v>
      </c>
      <c r="AR33" s="29" t="s">
        <v>506</v>
      </c>
      <c r="AS33" s="29" t="s">
        <v>2070</v>
      </c>
      <c r="DG33" s="29" t="s">
        <v>2814</v>
      </c>
      <c r="DH33" s="29" t="s">
        <v>2815</v>
      </c>
      <c r="DP33" s="29" t="s">
        <v>423</v>
      </c>
      <c r="DQ33" s="29" t="s">
        <v>424</v>
      </c>
    </row>
    <row r="34" spans="1:121" x14ac:dyDescent="0.25">
      <c r="A34" s="29" t="s">
        <v>682</v>
      </c>
      <c r="B34" s="29" t="s">
        <v>683</v>
      </c>
      <c r="E34" s="29" t="s">
        <v>509</v>
      </c>
      <c r="F34" s="29" t="s">
        <v>510</v>
      </c>
      <c r="M34" s="29" t="s">
        <v>539</v>
      </c>
      <c r="N34" s="29" t="s">
        <v>540</v>
      </c>
      <c r="AR34" s="29" t="s">
        <v>513</v>
      </c>
      <c r="AS34" s="29" t="s">
        <v>2071</v>
      </c>
      <c r="DG34" s="29" t="s">
        <v>3205</v>
      </c>
      <c r="DH34" s="29" t="s">
        <v>3205</v>
      </c>
      <c r="DP34" s="29" t="s">
        <v>2814</v>
      </c>
      <c r="DQ34" s="29" t="s">
        <v>2815</v>
      </c>
    </row>
    <row r="35" spans="1:121" x14ac:dyDescent="0.25">
      <c r="A35" s="29" t="s">
        <v>687</v>
      </c>
      <c r="B35" s="29" t="s">
        <v>688</v>
      </c>
      <c r="E35" s="29" t="s">
        <v>516</v>
      </c>
      <c r="F35" s="29" t="s">
        <v>517</v>
      </c>
      <c r="M35" s="29" t="s">
        <v>551</v>
      </c>
      <c r="N35" s="29" t="s">
        <v>552</v>
      </c>
      <c r="AR35" s="29" t="s">
        <v>520</v>
      </c>
      <c r="AS35" s="29" t="s">
        <v>2072</v>
      </c>
      <c r="DG35" s="29" t="s">
        <v>3206</v>
      </c>
      <c r="DH35" s="29" t="s">
        <v>3206</v>
      </c>
      <c r="DP35" s="29" t="s">
        <v>798</v>
      </c>
      <c r="DQ35" s="29" t="s">
        <v>799</v>
      </c>
    </row>
    <row r="36" spans="1:121" x14ac:dyDescent="0.25">
      <c r="A36" s="29" t="s">
        <v>692</v>
      </c>
      <c r="B36" s="29" t="s">
        <v>693</v>
      </c>
      <c r="E36" s="29" t="s">
        <v>523</v>
      </c>
      <c r="F36" s="29" t="s">
        <v>524</v>
      </c>
      <c r="M36" s="29" t="s">
        <v>558</v>
      </c>
      <c r="N36" s="29" t="s">
        <v>559</v>
      </c>
      <c r="AR36" s="29" t="s">
        <v>527</v>
      </c>
      <c r="AS36" s="29" t="s">
        <v>2073</v>
      </c>
      <c r="DP36" s="29" t="s">
        <v>803</v>
      </c>
      <c r="DQ36" s="29" t="s">
        <v>804</v>
      </c>
    </row>
    <row r="37" spans="1:121" x14ac:dyDescent="0.25">
      <c r="A37" s="29" t="s">
        <v>697</v>
      </c>
      <c r="B37" s="29" t="s">
        <v>698</v>
      </c>
      <c r="E37" s="29" t="s">
        <v>530</v>
      </c>
      <c r="F37" s="29" t="s">
        <v>531</v>
      </c>
      <c r="M37" s="29" t="s">
        <v>565</v>
      </c>
      <c r="N37" s="29" t="s">
        <v>566</v>
      </c>
      <c r="AR37" s="29" t="s">
        <v>534</v>
      </c>
      <c r="AS37" s="29" t="s">
        <v>2074</v>
      </c>
      <c r="DP37" s="29" t="s">
        <v>575</v>
      </c>
      <c r="DQ37" s="29" t="s">
        <v>576</v>
      </c>
    </row>
    <row r="38" spans="1:121" x14ac:dyDescent="0.25">
      <c r="A38" s="29" t="s">
        <v>702</v>
      </c>
      <c r="B38" s="29" t="s">
        <v>703</v>
      </c>
      <c r="E38" s="29" t="s">
        <v>537</v>
      </c>
      <c r="F38" s="29" t="s">
        <v>538</v>
      </c>
      <c r="M38" s="29" t="s">
        <v>572</v>
      </c>
      <c r="N38" s="29" t="s">
        <v>573</v>
      </c>
      <c r="AR38" s="29" t="s">
        <v>541</v>
      </c>
      <c r="AS38" s="29" t="s">
        <v>2075</v>
      </c>
      <c r="DP38" s="29" t="s">
        <v>495</v>
      </c>
      <c r="DQ38" s="29" t="s">
        <v>496</v>
      </c>
    </row>
    <row r="39" spans="1:121" x14ac:dyDescent="0.25">
      <c r="A39" s="29" t="s">
        <v>707</v>
      </c>
      <c r="B39" s="29" t="s">
        <v>708</v>
      </c>
      <c r="E39" s="29" t="s">
        <v>544</v>
      </c>
      <c r="F39" s="29" t="s">
        <v>545</v>
      </c>
      <c r="M39" s="29" t="s">
        <v>579</v>
      </c>
      <c r="N39" s="29" t="s">
        <v>580</v>
      </c>
      <c r="AR39" s="29" t="s">
        <v>546</v>
      </c>
      <c r="AS39" s="29" t="s">
        <v>2076</v>
      </c>
      <c r="DP39" s="29" t="s">
        <v>266</v>
      </c>
      <c r="DQ39" s="29" t="s">
        <v>749</v>
      </c>
    </row>
    <row r="40" spans="1:121" x14ac:dyDescent="0.25">
      <c r="A40" s="29" t="s">
        <v>714</v>
      </c>
      <c r="B40" s="29" t="s">
        <v>715</v>
      </c>
      <c r="E40" s="29" t="s">
        <v>549</v>
      </c>
      <c r="F40" s="29" t="s">
        <v>550</v>
      </c>
      <c r="M40" s="29" t="s">
        <v>586</v>
      </c>
      <c r="N40" s="29" t="s">
        <v>587</v>
      </c>
      <c r="AR40" s="29" t="s">
        <v>553</v>
      </c>
      <c r="AS40" s="29" t="s">
        <v>2077</v>
      </c>
      <c r="DP40" s="29" t="s">
        <v>302</v>
      </c>
      <c r="DQ40" s="29" t="s">
        <v>303</v>
      </c>
    </row>
    <row r="41" spans="1:121" x14ac:dyDescent="0.25">
      <c r="A41" s="29" t="s">
        <v>721</v>
      </c>
      <c r="B41" s="29" t="s">
        <v>722</v>
      </c>
      <c r="E41" s="29" t="s">
        <v>556</v>
      </c>
      <c r="F41" s="29" t="s">
        <v>557</v>
      </c>
      <c r="M41" s="29" t="s">
        <v>593</v>
      </c>
      <c r="N41" s="29" t="s">
        <v>594</v>
      </c>
      <c r="AR41" s="29" t="s">
        <v>560</v>
      </c>
      <c r="AS41" s="29" t="s">
        <v>2078</v>
      </c>
      <c r="DP41" s="29" t="s">
        <v>863</v>
      </c>
      <c r="DQ41" s="29" t="s">
        <v>863</v>
      </c>
    </row>
    <row r="42" spans="1:121" x14ac:dyDescent="0.25">
      <c r="A42" s="29" t="s">
        <v>728</v>
      </c>
      <c r="B42" s="29" t="s">
        <v>729</v>
      </c>
      <c r="E42" s="29" t="s">
        <v>563</v>
      </c>
      <c r="F42" s="29" t="s">
        <v>564</v>
      </c>
      <c r="M42" s="29" t="s">
        <v>600</v>
      </c>
      <c r="N42" s="29" t="s">
        <v>601</v>
      </c>
      <c r="AR42" s="29" t="s">
        <v>567</v>
      </c>
      <c r="AS42" s="29" t="s">
        <v>2079</v>
      </c>
      <c r="DP42" s="29" t="s">
        <v>889</v>
      </c>
      <c r="DQ42" s="29" t="s">
        <v>890</v>
      </c>
    </row>
    <row r="43" spans="1:121" x14ac:dyDescent="0.25">
      <c r="A43" s="29" t="s">
        <v>735</v>
      </c>
      <c r="B43" s="29" t="s">
        <v>736</v>
      </c>
      <c r="E43" s="29" t="s">
        <v>570</v>
      </c>
      <c r="F43" s="29" t="s">
        <v>571</v>
      </c>
      <c r="M43" s="29" t="s">
        <v>607</v>
      </c>
      <c r="N43" s="29" t="s">
        <v>608</v>
      </c>
      <c r="AR43" s="29" t="s">
        <v>574</v>
      </c>
      <c r="AS43" s="29" t="s">
        <v>2080</v>
      </c>
      <c r="DP43" s="29" t="s">
        <v>697</v>
      </c>
      <c r="DQ43" s="29" t="s">
        <v>698</v>
      </c>
    </row>
    <row r="44" spans="1:121" x14ac:dyDescent="0.25">
      <c r="A44" s="29" t="s">
        <v>3195</v>
      </c>
      <c r="B44" s="29" t="s">
        <v>3195</v>
      </c>
      <c r="E44" s="29" t="s">
        <v>577</v>
      </c>
      <c r="F44" s="29" t="s">
        <v>578</v>
      </c>
      <c r="M44" s="29" t="s">
        <v>613</v>
      </c>
      <c r="N44" s="29" t="s">
        <v>614</v>
      </c>
      <c r="AR44" s="29" t="s">
        <v>581</v>
      </c>
      <c r="AS44" s="29" t="s">
        <v>2081</v>
      </c>
      <c r="DP44" s="29" t="s">
        <v>714</v>
      </c>
      <c r="DQ44" s="29" t="s">
        <v>715</v>
      </c>
    </row>
    <row r="45" spans="1:121" x14ac:dyDescent="0.25">
      <c r="E45" s="29" t="s">
        <v>584</v>
      </c>
      <c r="F45" s="29" t="s">
        <v>585</v>
      </c>
      <c r="M45" s="29" t="s">
        <v>620</v>
      </c>
      <c r="N45" s="29" t="s">
        <v>621</v>
      </c>
      <c r="AR45" s="29" t="s">
        <v>588</v>
      </c>
      <c r="AS45" s="29" t="s">
        <v>2082</v>
      </c>
      <c r="DP45" s="29" t="s">
        <v>702</v>
      </c>
      <c r="DQ45" s="29" t="s">
        <v>703</v>
      </c>
    </row>
    <row r="46" spans="1:121" x14ac:dyDescent="0.25">
      <c r="E46" s="29" t="s">
        <v>591</v>
      </c>
      <c r="F46" s="29" t="s">
        <v>592</v>
      </c>
      <c r="M46" s="29" t="s">
        <v>627</v>
      </c>
      <c r="N46" s="29" t="s">
        <v>628</v>
      </c>
      <c r="AR46" s="29" t="s">
        <v>595</v>
      </c>
      <c r="AS46" s="29" t="s">
        <v>2083</v>
      </c>
      <c r="DP46" s="29" t="s">
        <v>707</v>
      </c>
      <c r="DQ46" s="29" t="s">
        <v>708</v>
      </c>
    </row>
    <row r="47" spans="1:121" x14ac:dyDescent="0.25">
      <c r="A47" s="29"/>
      <c r="B47" s="29"/>
      <c r="E47" s="29" t="s">
        <v>598</v>
      </c>
      <c r="F47" s="29" t="s">
        <v>599</v>
      </c>
      <c r="M47" s="29" t="s">
        <v>634</v>
      </c>
      <c r="N47" s="29" t="s">
        <v>635</v>
      </c>
      <c r="AR47" s="29" t="s">
        <v>602</v>
      </c>
      <c r="AS47" s="29" t="s">
        <v>2084</v>
      </c>
      <c r="DP47" s="29" t="s">
        <v>431</v>
      </c>
      <c r="DQ47" s="29" t="s">
        <v>432</v>
      </c>
    </row>
    <row r="48" spans="1:121" x14ac:dyDescent="0.25">
      <c r="A48" s="29"/>
      <c r="B48" s="29"/>
      <c r="E48" s="29" t="s">
        <v>605</v>
      </c>
      <c r="F48" s="29" t="s">
        <v>606</v>
      </c>
      <c r="M48" s="29" t="s">
        <v>639</v>
      </c>
      <c r="N48" s="29" t="s">
        <v>640</v>
      </c>
      <c r="AR48" s="29" t="s">
        <v>609</v>
      </c>
      <c r="AS48" s="29" t="s">
        <v>2085</v>
      </c>
      <c r="DP48" s="29" t="s">
        <v>687</v>
      </c>
      <c r="DQ48" s="29" t="s">
        <v>688</v>
      </c>
    </row>
    <row r="49" spans="1:121" x14ac:dyDescent="0.25">
      <c r="A49" s="29"/>
      <c r="B49" s="29"/>
      <c r="E49" s="29" t="s">
        <v>611</v>
      </c>
      <c r="F49" s="29" t="s">
        <v>612</v>
      </c>
      <c r="M49" s="29" t="s">
        <v>644</v>
      </c>
      <c r="N49" s="29" t="s">
        <v>645</v>
      </c>
      <c r="AR49" s="29" t="s">
        <v>615</v>
      </c>
      <c r="AS49" s="29" t="s">
        <v>2086</v>
      </c>
      <c r="DP49" s="29" t="s">
        <v>682</v>
      </c>
      <c r="DQ49" s="29" t="s">
        <v>683</v>
      </c>
    </row>
    <row r="50" spans="1:121" x14ac:dyDescent="0.25">
      <c r="A50" s="29"/>
      <c r="B50" s="29"/>
      <c r="E50" s="29" t="s">
        <v>618</v>
      </c>
      <c r="F50" s="29" t="s">
        <v>619</v>
      </c>
      <c r="M50" s="29" t="s">
        <v>711</v>
      </c>
      <c r="N50" s="29" t="s">
        <v>712</v>
      </c>
      <c r="AR50" s="29" t="s">
        <v>622</v>
      </c>
      <c r="AS50" s="29" t="s">
        <v>2087</v>
      </c>
      <c r="DP50" s="29" t="s">
        <v>677</v>
      </c>
      <c r="DQ50" s="29" t="s">
        <v>678</v>
      </c>
    </row>
    <row r="51" spans="1:121" x14ac:dyDescent="0.25">
      <c r="A51" s="29"/>
      <c r="B51" s="29"/>
      <c r="E51" s="29" t="s">
        <v>625</v>
      </c>
      <c r="F51" s="29" t="s">
        <v>626</v>
      </c>
      <c r="M51" s="29" t="s">
        <v>718</v>
      </c>
      <c r="N51" s="29" t="s">
        <v>719</v>
      </c>
      <c r="AR51" s="29" t="s">
        <v>629</v>
      </c>
      <c r="AS51" s="29" t="s">
        <v>2088</v>
      </c>
      <c r="DP51" s="29" t="s">
        <v>692</v>
      </c>
      <c r="DQ51" s="29" t="s">
        <v>693</v>
      </c>
    </row>
    <row r="52" spans="1:121" x14ac:dyDescent="0.25">
      <c r="A52" s="29"/>
      <c r="B52" s="29"/>
      <c r="E52" s="29" t="s">
        <v>632</v>
      </c>
      <c r="F52" s="29" t="s">
        <v>633</v>
      </c>
      <c r="M52" s="29" t="s">
        <v>725</v>
      </c>
      <c r="N52" s="29" t="s">
        <v>726</v>
      </c>
      <c r="AR52" s="29" t="s">
        <v>636</v>
      </c>
      <c r="AS52" s="29" t="s">
        <v>2089</v>
      </c>
      <c r="DP52" s="29" t="s">
        <v>657</v>
      </c>
      <c r="DQ52" s="29" t="s">
        <v>658</v>
      </c>
    </row>
    <row r="53" spans="1:121" x14ac:dyDescent="0.25">
      <c r="A53" s="29"/>
      <c r="B53" s="29"/>
      <c r="E53" s="29" t="s">
        <v>637</v>
      </c>
      <c r="F53" s="29" t="s">
        <v>638</v>
      </c>
      <c r="M53" s="29" t="s">
        <v>732</v>
      </c>
      <c r="N53" s="29" t="s">
        <v>733</v>
      </c>
      <c r="AR53" s="29" t="s">
        <v>641</v>
      </c>
      <c r="AS53" s="29" t="s">
        <v>2090</v>
      </c>
      <c r="DP53" s="29" t="s">
        <v>662</v>
      </c>
      <c r="DQ53" s="29" t="s">
        <v>663</v>
      </c>
    </row>
    <row r="54" spans="1:121" x14ac:dyDescent="0.25">
      <c r="A54" s="29"/>
      <c r="B54" s="29"/>
      <c r="E54" s="29" t="s">
        <v>642</v>
      </c>
      <c r="F54" s="29" t="s">
        <v>643</v>
      </c>
      <c r="M54" s="29" t="s">
        <v>739</v>
      </c>
      <c r="N54" s="29" t="s">
        <v>740</v>
      </c>
      <c r="AR54" s="29" t="s">
        <v>646</v>
      </c>
      <c r="AS54" s="29" t="s">
        <v>2091</v>
      </c>
      <c r="DP54" s="29" t="s">
        <v>672</v>
      </c>
      <c r="DQ54" s="29" t="s">
        <v>673</v>
      </c>
    </row>
    <row r="55" spans="1:121" x14ac:dyDescent="0.25">
      <c r="A55" s="29"/>
      <c r="B55" s="29"/>
      <c r="E55" s="29" t="s">
        <v>649</v>
      </c>
      <c r="F55" s="29" t="s">
        <v>650</v>
      </c>
      <c r="M55" s="29" t="s">
        <v>746</v>
      </c>
      <c r="N55" s="29" t="s">
        <v>747</v>
      </c>
      <c r="AR55" s="29" t="s">
        <v>651</v>
      </c>
      <c r="AS55" s="29" t="s">
        <v>2092</v>
      </c>
      <c r="DP55" s="29" t="s">
        <v>667</v>
      </c>
      <c r="DQ55" s="29" t="s">
        <v>668</v>
      </c>
    </row>
    <row r="56" spans="1:121" x14ac:dyDescent="0.25">
      <c r="A56" s="29"/>
      <c r="B56" s="29"/>
      <c r="E56" s="29" t="s">
        <v>654</v>
      </c>
      <c r="F56" s="29" t="s">
        <v>655</v>
      </c>
      <c r="M56" s="29" t="s">
        <v>752</v>
      </c>
      <c r="N56" s="29" t="s">
        <v>753</v>
      </c>
      <c r="AR56" s="29" t="s">
        <v>656</v>
      </c>
      <c r="AS56" s="29" t="s">
        <v>2093</v>
      </c>
      <c r="DP56" s="29" t="s">
        <v>728</v>
      </c>
      <c r="DQ56" s="29" t="s">
        <v>729</v>
      </c>
    </row>
    <row r="57" spans="1:121" x14ac:dyDescent="0.25">
      <c r="A57" s="29"/>
      <c r="B57" s="29"/>
      <c r="E57" s="29" t="s">
        <v>659</v>
      </c>
      <c r="F57" s="29" t="s">
        <v>660</v>
      </c>
      <c r="M57" s="29" t="s">
        <v>764</v>
      </c>
      <c r="N57" s="29" t="s">
        <v>765</v>
      </c>
      <c r="AR57" s="29" t="s">
        <v>661</v>
      </c>
      <c r="AS57" s="29" t="s">
        <v>2094</v>
      </c>
      <c r="DP57" s="29" t="s">
        <v>735</v>
      </c>
      <c r="DQ57" s="29" t="s">
        <v>736</v>
      </c>
    </row>
    <row r="58" spans="1:121" x14ac:dyDescent="0.25">
      <c r="A58" s="29"/>
      <c r="B58" s="29"/>
      <c r="E58" s="29" t="s">
        <v>664</v>
      </c>
      <c r="F58" s="29" t="s">
        <v>665</v>
      </c>
      <c r="M58" s="29" t="s">
        <v>769</v>
      </c>
      <c r="N58" s="29" t="s">
        <v>770</v>
      </c>
      <c r="AR58" s="29" t="s">
        <v>666</v>
      </c>
      <c r="AS58" s="29" t="s">
        <v>2095</v>
      </c>
      <c r="DP58" s="29" t="s">
        <v>721</v>
      </c>
      <c r="DQ58" s="29" t="s">
        <v>722</v>
      </c>
    </row>
    <row r="59" spans="1:121" x14ac:dyDescent="0.25">
      <c r="A59" s="29"/>
      <c r="B59" s="29"/>
      <c r="E59" s="29" t="s">
        <v>669</v>
      </c>
      <c r="F59" s="29" t="s">
        <v>670</v>
      </c>
      <c r="M59" s="29" t="s">
        <v>781</v>
      </c>
      <c r="N59" s="29" t="s">
        <v>782</v>
      </c>
      <c r="AR59" s="29" t="s">
        <v>671</v>
      </c>
      <c r="AS59" s="29" t="s">
        <v>2096</v>
      </c>
      <c r="DP59" s="29" t="s">
        <v>547</v>
      </c>
      <c r="DQ59" s="29" t="s">
        <v>548</v>
      </c>
    </row>
    <row r="60" spans="1:121" x14ac:dyDescent="0.25">
      <c r="A60" s="29"/>
      <c r="B60" s="29"/>
      <c r="E60" s="29" t="s">
        <v>674</v>
      </c>
      <c r="F60" s="29" t="s">
        <v>675</v>
      </c>
      <c r="M60" s="29" t="s">
        <v>788</v>
      </c>
      <c r="N60" s="29" t="s">
        <v>789</v>
      </c>
      <c r="AR60" s="29" t="s">
        <v>676</v>
      </c>
      <c r="AS60" s="29" t="s">
        <v>2097</v>
      </c>
      <c r="DP60" s="29" t="s">
        <v>810</v>
      </c>
      <c r="DQ60" s="29" t="s">
        <v>811</v>
      </c>
    </row>
    <row r="61" spans="1:121" x14ac:dyDescent="0.25">
      <c r="A61" s="29"/>
      <c r="B61" s="29"/>
      <c r="E61" s="29" t="s">
        <v>679</v>
      </c>
      <c r="F61" s="29" t="s">
        <v>680</v>
      </c>
      <c r="M61" s="29" t="s">
        <v>795</v>
      </c>
      <c r="N61" s="29" t="s">
        <v>796</v>
      </c>
      <c r="AR61" s="29" t="s">
        <v>681</v>
      </c>
      <c r="AS61" s="29" t="s">
        <v>2098</v>
      </c>
      <c r="DP61" s="29" t="s">
        <v>439</v>
      </c>
      <c r="DQ61" s="29" t="s">
        <v>440</v>
      </c>
    </row>
    <row r="62" spans="1:121" x14ac:dyDescent="0.25">
      <c r="A62" s="29"/>
      <c r="B62" s="29"/>
      <c r="E62" s="29" t="s">
        <v>684</v>
      </c>
      <c r="F62" s="29" t="s">
        <v>685</v>
      </c>
      <c r="M62" s="29" t="s">
        <v>807</v>
      </c>
      <c r="N62" s="29" t="s">
        <v>808</v>
      </c>
      <c r="AR62" s="29" t="s">
        <v>686</v>
      </c>
      <c r="AS62" s="29" t="s">
        <v>2099</v>
      </c>
      <c r="DP62" s="29" t="s">
        <v>554</v>
      </c>
      <c r="DQ62" s="29" t="s">
        <v>555</v>
      </c>
    </row>
    <row r="63" spans="1:121" x14ac:dyDescent="0.25">
      <c r="A63" s="29"/>
      <c r="B63" s="29"/>
      <c r="E63" s="29" t="s">
        <v>689</v>
      </c>
      <c r="F63" s="29" t="s">
        <v>690</v>
      </c>
      <c r="M63" s="29" t="s">
        <v>814</v>
      </c>
      <c r="N63" s="29" t="s">
        <v>815</v>
      </c>
      <c r="AR63" s="29" t="s">
        <v>691</v>
      </c>
      <c r="AS63" s="29" t="s">
        <v>2100</v>
      </c>
      <c r="DP63" s="29" t="s">
        <v>568</v>
      </c>
      <c r="DQ63" s="29" t="s">
        <v>569</v>
      </c>
    </row>
    <row r="64" spans="1:121" x14ac:dyDescent="0.25">
      <c r="A64" s="29"/>
      <c r="B64" s="29"/>
      <c r="E64" s="29" t="s">
        <v>694</v>
      </c>
      <c r="F64" s="29" t="s">
        <v>695</v>
      </c>
      <c r="M64" s="29" t="s">
        <v>821</v>
      </c>
      <c r="N64" s="29" t="s">
        <v>822</v>
      </c>
      <c r="AR64" s="29" t="s">
        <v>696</v>
      </c>
      <c r="AS64" s="29" t="s">
        <v>2101</v>
      </c>
      <c r="DP64" s="29" t="s">
        <v>582</v>
      </c>
      <c r="DQ64" s="29" t="s">
        <v>583</v>
      </c>
    </row>
    <row r="65" spans="1:121" x14ac:dyDescent="0.25">
      <c r="A65" s="29"/>
      <c r="B65" s="29"/>
      <c r="E65" s="29" t="s">
        <v>699</v>
      </c>
      <c r="F65" s="29" t="s">
        <v>700</v>
      </c>
      <c r="M65" s="29" t="s">
        <v>828</v>
      </c>
      <c r="N65" s="29" t="s">
        <v>829</v>
      </c>
      <c r="AR65" s="29" t="s">
        <v>701</v>
      </c>
      <c r="AS65" s="29" t="s">
        <v>2102</v>
      </c>
      <c r="DP65" s="29" t="s">
        <v>596</v>
      </c>
      <c r="DQ65" s="29" t="s">
        <v>597</v>
      </c>
    </row>
    <row r="66" spans="1:121" x14ac:dyDescent="0.25">
      <c r="A66" s="29"/>
      <c r="B66" s="29"/>
      <c r="E66" s="29" t="s">
        <v>704</v>
      </c>
      <c r="F66" s="29" t="s">
        <v>705</v>
      </c>
      <c r="M66" s="29" t="s">
        <v>834</v>
      </c>
      <c r="N66" s="29" t="s">
        <v>835</v>
      </c>
      <c r="AR66" s="29" t="s">
        <v>706</v>
      </c>
      <c r="AS66" s="29" t="s">
        <v>2103</v>
      </c>
      <c r="DP66" s="29" t="s">
        <v>589</v>
      </c>
      <c r="DQ66" s="29" t="s">
        <v>590</v>
      </c>
    </row>
    <row r="67" spans="1:121" x14ac:dyDescent="0.25">
      <c r="A67" s="29"/>
      <c r="B67" s="29"/>
      <c r="E67" s="29" t="s">
        <v>709</v>
      </c>
      <c r="F67" s="29" t="s">
        <v>710</v>
      </c>
      <c r="M67" s="29" t="s">
        <v>841</v>
      </c>
      <c r="N67" s="29" t="s">
        <v>842</v>
      </c>
      <c r="AR67" s="29" t="s">
        <v>713</v>
      </c>
      <c r="AS67" s="29" t="s">
        <v>2104</v>
      </c>
      <c r="DP67" s="29" t="s">
        <v>817</v>
      </c>
      <c r="DQ67" s="29" t="s">
        <v>818</v>
      </c>
    </row>
    <row r="68" spans="1:121" x14ac:dyDescent="0.25">
      <c r="A68" s="29"/>
      <c r="B68" s="29"/>
      <c r="E68" s="29" t="s">
        <v>716</v>
      </c>
      <c r="F68" s="29" t="s">
        <v>717</v>
      </c>
      <c r="M68" s="29" t="s">
        <v>847</v>
      </c>
      <c r="N68" s="29" t="s">
        <v>848</v>
      </c>
      <c r="AR68" s="29" t="s">
        <v>720</v>
      </c>
      <c r="AS68" s="29" t="s">
        <v>2105</v>
      </c>
      <c r="DP68" s="29" t="s">
        <v>824</v>
      </c>
      <c r="DQ68" s="29" t="s">
        <v>825</v>
      </c>
    </row>
    <row r="69" spans="1:121" x14ac:dyDescent="0.25">
      <c r="A69" s="29"/>
      <c r="B69" s="29"/>
      <c r="E69" s="29" t="s">
        <v>723</v>
      </c>
      <c r="F69" s="29" t="s">
        <v>724</v>
      </c>
      <c r="M69" s="29" t="s">
        <v>854</v>
      </c>
      <c r="N69" s="29" t="s">
        <v>855</v>
      </c>
      <c r="AR69" s="29" t="s">
        <v>727</v>
      </c>
      <c r="AS69" s="29" t="s">
        <v>2106</v>
      </c>
      <c r="DP69" s="29" t="s">
        <v>507</v>
      </c>
      <c r="DQ69" s="29" t="s">
        <v>508</v>
      </c>
    </row>
    <row r="70" spans="1:121" x14ac:dyDescent="0.25">
      <c r="A70" s="29"/>
      <c r="B70" s="29"/>
      <c r="E70" s="29" t="s">
        <v>730</v>
      </c>
      <c r="F70" s="29" t="s">
        <v>731</v>
      </c>
      <c r="M70" s="29" t="s">
        <v>860</v>
      </c>
      <c r="N70" s="29" t="s">
        <v>861</v>
      </c>
      <c r="AR70" s="29" t="s">
        <v>734</v>
      </c>
      <c r="AS70" s="29" t="s">
        <v>2107</v>
      </c>
      <c r="DP70" s="29" t="s">
        <v>561</v>
      </c>
      <c r="DQ70" s="29" t="s">
        <v>562</v>
      </c>
    </row>
    <row r="71" spans="1:121" x14ac:dyDescent="0.25">
      <c r="A71" s="29"/>
      <c r="B71" s="29"/>
      <c r="E71" s="29" t="s">
        <v>737</v>
      </c>
      <c r="F71" s="29" t="s">
        <v>738</v>
      </c>
      <c r="M71" s="29" t="s">
        <v>866</v>
      </c>
      <c r="N71" s="29" t="s">
        <v>867</v>
      </c>
      <c r="AR71" s="29" t="s">
        <v>741</v>
      </c>
      <c r="AS71" s="29" t="s">
        <v>2108</v>
      </c>
      <c r="DP71" s="29" t="s">
        <v>535</v>
      </c>
      <c r="DQ71" s="29" t="s">
        <v>536</v>
      </c>
    </row>
    <row r="72" spans="1:121" x14ac:dyDescent="0.25">
      <c r="A72" s="29"/>
      <c r="B72" s="29"/>
      <c r="E72" s="29" t="s">
        <v>744</v>
      </c>
      <c r="F72" s="29" t="s">
        <v>745</v>
      </c>
      <c r="M72" s="29" t="s">
        <v>873</v>
      </c>
      <c r="N72" s="29" t="s">
        <v>874</v>
      </c>
      <c r="AR72" s="29" t="s">
        <v>748</v>
      </c>
      <c r="AS72" s="29" t="s">
        <v>2109</v>
      </c>
      <c r="DP72" s="29" t="s">
        <v>446</v>
      </c>
      <c r="DQ72" s="29" t="s">
        <v>447</v>
      </c>
    </row>
    <row r="73" spans="1:121" x14ac:dyDescent="0.25">
      <c r="A73" s="29"/>
      <c r="B73" s="29"/>
      <c r="E73" s="29" t="s">
        <v>750</v>
      </c>
      <c r="F73" s="29" t="s">
        <v>751</v>
      </c>
      <c r="M73" s="29" t="s">
        <v>879</v>
      </c>
      <c r="N73" s="29" t="s">
        <v>880</v>
      </c>
      <c r="AR73" s="29" t="s">
        <v>754</v>
      </c>
      <c r="AS73" s="29" t="s">
        <v>2110</v>
      </c>
      <c r="DP73" s="29" t="s">
        <v>324</v>
      </c>
      <c r="DQ73" s="29" t="s">
        <v>325</v>
      </c>
    </row>
    <row r="74" spans="1:121" x14ac:dyDescent="0.25">
      <c r="A74" s="29"/>
      <c r="B74" s="29"/>
      <c r="E74" s="29" t="s">
        <v>757</v>
      </c>
      <c r="F74" s="29" t="s">
        <v>758</v>
      </c>
      <c r="M74" s="29" t="s">
        <v>886</v>
      </c>
      <c r="N74" s="29" t="s">
        <v>887</v>
      </c>
      <c r="AR74" s="29" t="s">
        <v>759</v>
      </c>
      <c r="AS74" s="29" t="s">
        <v>2111</v>
      </c>
      <c r="DP74" s="29" t="s">
        <v>831</v>
      </c>
      <c r="DQ74" s="29" t="s">
        <v>831</v>
      </c>
    </row>
    <row r="75" spans="1:121" x14ac:dyDescent="0.25">
      <c r="A75" s="29"/>
      <c r="B75" s="29"/>
      <c r="E75" s="29" t="s">
        <v>762</v>
      </c>
      <c r="F75" s="29" t="s">
        <v>763</v>
      </c>
      <c r="M75" s="29" t="s">
        <v>896</v>
      </c>
      <c r="N75" s="29" t="s">
        <v>897</v>
      </c>
      <c r="AR75" s="29" t="s">
        <v>766</v>
      </c>
      <c r="AS75" s="29" t="s">
        <v>2112</v>
      </c>
      <c r="DP75" s="29" t="s">
        <v>857</v>
      </c>
      <c r="DQ75" s="29" t="s">
        <v>857</v>
      </c>
    </row>
    <row r="76" spans="1:121" x14ac:dyDescent="0.25">
      <c r="A76" s="29"/>
      <c r="B76" s="29"/>
      <c r="E76" s="29" t="s">
        <v>767</v>
      </c>
      <c r="F76" s="29" t="s">
        <v>768</v>
      </c>
      <c r="M76" s="29" t="s">
        <v>901</v>
      </c>
      <c r="N76" s="29" t="s">
        <v>902</v>
      </c>
      <c r="AR76" s="29" t="s">
        <v>771</v>
      </c>
      <c r="AS76" s="29" t="s">
        <v>2113</v>
      </c>
      <c r="DP76" s="29" t="s">
        <v>514</v>
      </c>
      <c r="DQ76" s="29" t="s">
        <v>515</v>
      </c>
    </row>
    <row r="77" spans="1:121" x14ac:dyDescent="0.25">
      <c r="A77" s="29"/>
      <c r="B77" s="29"/>
      <c r="E77" s="29" t="s">
        <v>774</v>
      </c>
      <c r="F77" s="29" t="s">
        <v>775</v>
      </c>
      <c r="M77" s="29" t="s">
        <v>906</v>
      </c>
      <c r="N77" s="29" t="s">
        <v>907</v>
      </c>
      <c r="AR77" s="29" t="s">
        <v>776</v>
      </c>
      <c r="AS77" s="29" t="s">
        <v>2114</v>
      </c>
      <c r="DP77" s="29" t="s">
        <v>616</v>
      </c>
      <c r="DQ77" s="29" t="s">
        <v>617</v>
      </c>
    </row>
    <row r="78" spans="1:121" x14ac:dyDescent="0.25">
      <c r="A78" s="29"/>
      <c r="B78" s="29"/>
      <c r="E78" s="29" t="s">
        <v>779</v>
      </c>
      <c r="F78" s="29" t="s">
        <v>780</v>
      </c>
      <c r="M78" s="29" t="s">
        <v>914</v>
      </c>
      <c r="N78" s="29" t="s">
        <v>915</v>
      </c>
      <c r="AR78" s="29" t="s">
        <v>783</v>
      </c>
      <c r="AS78" s="29" t="s">
        <v>2115</v>
      </c>
      <c r="DP78" s="29" t="s">
        <v>603</v>
      </c>
      <c r="DQ78" s="29" t="s">
        <v>604</v>
      </c>
    </row>
    <row r="79" spans="1:121" x14ac:dyDescent="0.25">
      <c r="A79" s="29"/>
      <c r="E79" s="29" t="s">
        <v>786</v>
      </c>
      <c r="F79" s="29" t="s">
        <v>787</v>
      </c>
      <c r="M79" s="29" t="s">
        <v>919</v>
      </c>
      <c r="N79" s="29" t="s">
        <v>920</v>
      </c>
      <c r="AR79" s="29" t="s">
        <v>790</v>
      </c>
      <c r="AS79" s="29" t="s">
        <v>2116</v>
      </c>
      <c r="DP79" s="29" t="s">
        <v>610</v>
      </c>
      <c r="DQ79" s="29" t="s">
        <v>2562</v>
      </c>
    </row>
    <row r="80" spans="1:121" x14ac:dyDescent="0.25">
      <c r="A80" s="29"/>
      <c r="B80" s="29"/>
      <c r="E80" s="29" t="s">
        <v>793</v>
      </c>
      <c r="F80" s="29" t="s">
        <v>794</v>
      </c>
      <c r="M80" s="29" t="s">
        <v>924</v>
      </c>
      <c r="N80" s="29" t="s">
        <v>925</v>
      </c>
      <c r="AR80" s="29" t="s">
        <v>797</v>
      </c>
      <c r="AS80" s="29" t="s">
        <v>2117</v>
      </c>
      <c r="DP80" s="29" t="s">
        <v>453</v>
      </c>
      <c r="DQ80" s="29" t="s">
        <v>454</v>
      </c>
    </row>
    <row r="81" spans="1:121" x14ac:dyDescent="0.25">
      <c r="A81" s="29"/>
      <c r="B81" s="29"/>
      <c r="E81" s="29" t="s">
        <v>800</v>
      </c>
      <c r="F81" s="29" t="s">
        <v>801</v>
      </c>
      <c r="M81" s="29" t="s">
        <v>929</v>
      </c>
      <c r="N81" s="29" t="s">
        <v>930</v>
      </c>
      <c r="AR81" s="29" t="s">
        <v>802</v>
      </c>
      <c r="AS81" s="29" t="s">
        <v>2118</v>
      </c>
      <c r="DP81" s="29" t="s">
        <v>521</v>
      </c>
      <c r="DQ81" s="29" t="s">
        <v>522</v>
      </c>
    </row>
    <row r="82" spans="1:121" x14ac:dyDescent="0.25">
      <c r="A82" s="29"/>
      <c r="B82" s="29"/>
      <c r="E82" s="29" t="s">
        <v>805</v>
      </c>
      <c r="F82" s="29" t="s">
        <v>806</v>
      </c>
      <c r="M82" s="29" t="s">
        <v>934</v>
      </c>
      <c r="N82" s="29" t="s">
        <v>935</v>
      </c>
      <c r="AR82" s="29" t="s">
        <v>809</v>
      </c>
      <c r="AS82" s="29" t="s">
        <v>2119</v>
      </c>
      <c r="DP82" s="29" t="s">
        <v>623</v>
      </c>
      <c r="DQ82" s="29" t="s">
        <v>624</v>
      </c>
    </row>
    <row r="83" spans="1:121" x14ac:dyDescent="0.25">
      <c r="A83" s="29"/>
      <c r="B83" s="29"/>
      <c r="E83" s="29" t="s">
        <v>812</v>
      </c>
      <c r="F83" s="29" t="s">
        <v>813</v>
      </c>
      <c r="M83" s="29" t="s">
        <v>939</v>
      </c>
      <c r="N83" s="29" t="s">
        <v>940</v>
      </c>
      <c r="AR83" s="29" t="s">
        <v>816</v>
      </c>
      <c r="AS83" s="29" t="s">
        <v>2120</v>
      </c>
      <c r="DP83" s="29" t="s">
        <v>460</v>
      </c>
      <c r="DQ83" s="29" t="s">
        <v>461</v>
      </c>
    </row>
    <row r="84" spans="1:121" x14ac:dyDescent="0.25">
      <c r="A84" s="29"/>
      <c r="B84" s="29"/>
      <c r="E84" s="29" t="s">
        <v>819</v>
      </c>
      <c r="F84" s="29" t="s">
        <v>820</v>
      </c>
      <c r="M84" s="29" t="s">
        <v>944</v>
      </c>
      <c r="N84" s="29" t="s">
        <v>945</v>
      </c>
      <c r="AR84" s="29" t="s">
        <v>823</v>
      </c>
      <c r="AS84" s="29" t="s">
        <v>2121</v>
      </c>
      <c r="DP84" s="29" t="s">
        <v>528</v>
      </c>
      <c r="DQ84" s="29" t="s">
        <v>529</v>
      </c>
    </row>
    <row r="85" spans="1:121" x14ac:dyDescent="0.25">
      <c r="A85" s="29"/>
      <c r="B85" s="29"/>
      <c r="E85" s="29" t="s">
        <v>826</v>
      </c>
      <c r="F85" s="29" t="s">
        <v>827</v>
      </c>
      <c r="M85" s="29" t="s">
        <v>949</v>
      </c>
      <c r="N85" s="29" t="s">
        <v>950</v>
      </c>
      <c r="AR85" s="29" t="s">
        <v>830</v>
      </c>
      <c r="AS85" s="29" t="s">
        <v>2122</v>
      </c>
      <c r="DP85" s="29" t="s">
        <v>837</v>
      </c>
      <c r="DQ85" s="29" t="s">
        <v>838</v>
      </c>
    </row>
    <row r="86" spans="1:121" x14ac:dyDescent="0.25">
      <c r="A86" s="29"/>
      <c r="B86" s="29"/>
      <c r="E86" s="29" t="s">
        <v>832</v>
      </c>
      <c r="F86" s="29" t="s">
        <v>833</v>
      </c>
      <c r="M86" s="29" t="s">
        <v>954</v>
      </c>
      <c r="N86" s="29" t="s">
        <v>955</v>
      </c>
      <c r="AR86" s="29" t="s">
        <v>836</v>
      </c>
      <c r="AS86" s="29" t="s">
        <v>2123</v>
      </c>
      <c r="DP86" s="29" t="s">
        <v>467</v>
      </c>
      <c r="DQ86" s="29" t="s">
        <v>468</v>
      </c>
    </row>
    <row r="87" spans="1:121" x14ac:dyDescent="0.25">
      <c r="A87" s="29"/>
      <c r="B87" s="29"/>
      <c r="E87" s="29" t="s">
        <v>839</v>
      </c>
      <c r="F87" s="29" t="s">
        <v>840</v>
      </c>
      <c r="M87" s="29" t="s">
        <v>959</v>
      </c>
      <c r="N87" s="29" t="s">
        <v>960</v>
      </c>
      <c r="AR87" s="29" t="s">
        <v>843</v>
      </c>
      <c r="AS87" s="29" t="s">
        <v>2124</v>
      </c>
      <c r="DP87" s="29" t="s">
        <v>474</v>
      </c>
      <c r="DQ87" s="29" t="s">
        <v>475</v>
      </c>
    </row>
    <row r="88" spans="1:121" x14ac:dyDescent="0.25">
      <c r="A88" s="29"/>
      <c r="B88" s="29"/>
      <c r="E88" s="29" t="s">
        <v>845</v>
      </c>
      <c r="F88" s="29" t="s">
        <v>846</v>
      </c>
      <c r="M88" s="29" t="s">
        <v>964</v>
      </c>
      <c r="N88" s="29" t="s">
        <v>965</v>
      </c>
      <c r="AR88" s="29" t="s">
        <v>849</v>
      </c>
      <c r="AS88" s="29" t="s">
        <v>2125</v>
      </c>
      <c r="DP88" s="29" t="s">
        <v>3195</v>
      </c>
      <c r="DQ88" s="29" t="s">
        <v>3195</v>
      </c>
    </row>
    <row r="89" spans="1:121" x14ac:dyDescent="0.25">
      <c r="A89" s="29"/>
      <c r="B89" s="29"/>
      <c r="E89" s="29" t="s">
        <v>852</v>
      </c>
      <c r="F89" s="29" t="s">
        <v>853</v>
      </c>
      <c r="M89" s="29" t="s">
        <v>969</v>
      </c>
      <c r="N89" s="29" t="s">
        <v>970</v>
      </c>
      <c r="AR89" s="29" t="s">
        <v>856</v>
      </c>
      <c r="AS89" s="29" t="s">
        <v>2126</v>
      </c>
      <c r="DP89" s="29" t="s">
        <v>3205</v>
      </c>
      <c r="DQ89" s="29" t="s">
        <v>3205</v>
      </c>
    </row>
    <row r="90" spans="1:121" x14ac:dyDescent="0.25">
      <c r="A90" s="29"/>
      <c r="B90" s="29"/>
      <c r="E90" s="29" t="s">
        <v>858</v>
      </c>
      <c r="F90" s="29" t="s">
        <v>859</v>
      </c>
      <c r="M90" s="29" t="s">
        <v>974</v>
      </c>
      <c r="N90" s="29" t="s">
        <v>975</v>
      </c>
      <c r="AR90" s="29" t="s">
        <v>862</v>
      </c>
      <c r="AS90" s="29" t="s">
        <v>2127</v>
      </c>
      <c r="DP90" s="29" t="s">
        <v>3206</v>
      </c>
      <c r="DQ90" s="29" t="s">
        <v>3206</v>
      </c>
    </row>
    <row r="91" spans="1:121" x14ac:dyDescent="0.25">
      <c r="A91" s="29"/>
      <c r="B91" s="29"/>
      <c r="E91" s="29" t="s">
        <v>864</v>
      </c>
      <c r="F91" s="29" t="s">
        <v>865</v>
      </c>
      <c r="M91" s="29" t="s">
        <v>979</v>
      </c>
      <c r="N91" s="29" t="s">
        <v>980</v>
      </c>
      <c r="AR91" s="29" t="s">
        <v>868</v>
      </c>
      <c r="AS91" s="29" t="s">
        <v>2128</v>
      </c>
      <c r="DP91" s="29" t="s">
        <v>3207</v>
      </c>
      <c r="DQ91" s="29" t="s">
        <v>3207</v>
      </c>
    </row>
    <row r="92" spans="1:121" x14ac:dyDescent="0.25">
      <c r="A92" s="29"/>
      <c r="B92" s="29"/>
      <c r="E92" s="29" t="s">
        <v>871</v>
      </c>
      <c r="F92" s="29" t="s">
        <v>872</v>
      </c>
      <c r="M92" s="29" t="s">
        <v>987</v>
      </c>
      <c r="N92" s="29" t="s">
        <v>988</v>
      </c>
      <c r="AR92" s="29" t="s">
        <v>875</v>
      </c>
      <c r="AS92" s="29" t="s">
        <v>2129</v>
      </c>
      <c r="DP92" s="29" t="s">
        <v>314</v>
      </c>
      <c r="DQ92" s="29" t="s">
        <v>315</v>
      </c>
    </row>
    <row r="93" spans="1:121" x14ac:dyDescent="0.25">
      <c r="A93" s="29"/>
      <c r="B93" s="29"/>
      <c r="E93" s="29" t="s">
        <v>877</v>
      </c>
      <c r="F93" s="29" t="s">
        <v>878</v>
      </c>
      <c r="M93" s="29" t="s">
        <v>992</v>
      </c>
      <c r="N93" s="29" t="s">
        <v>993</v>
      </c>
      <c r="AR93" s="29" t="s">
        <v>881</v>
      </c>
      <c r="AS93" s="29" t="s">
        <v>2130</v>
      </c>
      <c r="DP93" s="29" t="s">
        <v>869</v>
      </c>
      <c r="DQ93" s="29" t="s">
        <v>870</v>
      </c>
    </row>
    <row r="94" spans="1:121" x14ac:dyDescent="0.25">
      <c r="A94" s="29"/>
      <c r="B94" s="29"/>
      <c r="E94" s="29" t="s">
        <v>884</v>
      </c>
      <c r="F94" s="29" t="s">
        <v>885</v>
      </c>
      <c r="M94" s="29" t="s">
        <v>997</v>
      </c>
      <c r="N94" s="29" t="s">
        <v>998</v>
      </c>
      <c r="AR94" s="29" t="s">
        <v>888</v>
      </c>
      <c r="AS94" s="29" t="s">
        <v>2131</v>
      </c>
      <c r="DP94" s="29" t="s">
        <v>876</v>
      </c>
      <c r="DQ94" s="29" t="s">
        <v>876</v>
      </c>
    </row>
    <row r="95" spans="1:121" x14ac:dyDescent="0.25">
      <c r="A95" s="29"/>
      <c r="B95" s="29"/>
      <c r="E95" s="29" t="s">
        <v>891</v>
      </c>
      <c r="F95" s="29" t="s">
        <v>892</v>
      </c>
      <c r="M95" s="29" t="s">
        <v>1002</v>
      </c>
      <c r="N95" s="29" t="s">
        <v>1003</v>
      </c>
      <c r="AR95" s="29" t="s">
        <v>893</v>
      </c>
      <c r="AS95" s="29" t="s">
        <v>2132</v>
      </c>
      <c r="DP95" s="29" t="s">
        <v>844</v>
      </c>
      <c r="DQ95" s="29" t="s">
        <v>844</v>
      </c>
    </row>
    <row r="96" spans="1:121" x14ac:dyDescent="0.25">
      <c r="A96" s="29"/>
      <c r="B96" s="29"/>
      <c r="E96" s="29" t="s">
        <v>894</v>
      </c>
      <c r="F96" s="29" t="s">
        <v>895</v>
      </c>
      <c r="M96" s="29" t="s">
        <v>1007</v>
      </c>
      <c r="N96" s="29" t="s">
        <v>1008</v>
      </c>
      <c r="AR96" s="29" t="s">
        <v>898</v>
      </c>
      <c r="AS96" s="29" t="s">
        <v>2133</v>
      </c>
      <c r="DP96" s="29" t="s">
        <v>2816</v>
      </c>
      <c r="DQ96" s="29" t="s">
        <v>2817</v>
      </c>
    </row>
    <row r="97" spans="1:121" x14ac:dyDescent="0.25">
      <c r="A97" s="29"/>
      <c r="B97" s="29"/>
      <c r="E97" s="29" t="s">
        <v>899</v>
      </c>
      <c r="F97" s="29" t="s">
        <v>900</v>
      </c>
      <c r="M97" s="29" t="s">
        <v>1012</v>
      </c>
      <c r="N97" s="29" t="s">
        <v>1013</v>
      </c>
      <c r="AR97" s="29" t="s">
        <v>903</v>
      </c>
      <c r="AS97" s="29" t="s">
        <v>2134</v>
      </c>
      <c r="DP97" s="29" t="s">
        <v>481</v>
      </c>
      <c r="DQ97" s="29" t="s">
        <v>482</v>
      </c>
    </row>
    <row r="98" spans="1:121" x14ac:dyDescent="0.25">
      <c r="A98" s="29"/>
      <c r="B98" s="29"/>
      <c r="E98" s="29" t="s">
        <v>904</v>
      </c>
      <c r="F98" s="29" t="s">
        <v>905</v>
      </c>
      <c r="M98" s="29" t="s">
        <v>1017</v>
      </c>
      <c r="N98" s="29" t="s">
        <v>1018</v>
      </c>
      <c r="AR98" s="29" t="s">
        <v>908</v>
      </c>
      <c r="AS98" s="29" t="s">
        <v>2135</v>
      </c>
      <c r="DP98" s="29" t="s">
        <v>882</v>
      </c>
      <c r="DQ98" s="29" t="s">
        <v>883</v>
      </c>
    </row>
    <row r="99" spans="1:121" x14ac:dyDescent="0.25">
      <c r="A99" s="29"/>
      <c r="B99" s="29"/>
      <c r="E99" s="29" t="s">
        <v>909</v>
      </c>
      <c r="F99" s="29" t="s">
        <v>910</v>
      </c>
      <c r="M99" s="29" t="s">
        <v>1022</v>
      </c>
      <c r="N99" s="29" t="s">
        <v>1023</v>
      </c>
      <c r="AR99" s="29" t="s">
        <v>911</v>
      </c>
      <c r="AS99" s="29" t="s">
        <v>2136</v>
      </c>
    </row>
    <row r="100" spans="1:121" x14ac:dyDescent="0.25">
      <c r="A100" s="29"/>
      <c r="B100" s="29"/>
      <c r="E100" s="29" t="s">
        <v>912</v>
      </c>
      <c r="F100" s="29" t="s">
        <v>913</v>
      </c>
      <c r="M100" s="29" t="s">
        <v>1027</v>
      </c>
      <c r="N100" s="29" t="s">
        <v>1028</v>
      </c>
      <c r="Z100" t="s">
        <v>2021</v>
      </c>
      <c r="AR100" s="29" t="s">
        <v>916</v>
      </c>
      <c r="AS100" s="29" t="s">
        <v>2137</v>
      </c>
    </row>
    <row r="101" spans="1:121" x14ac:dyDescent="0.25">
      <c r="A101" s="29"/>
      <c r="B101" s="29"/>
      <c r="E101" s="29" t="s">
        <v>917</v>
      </c>
      <c r="F101" s="29" t="s">
        <v>918</v>
      </c>
      <c r="I101" t="s">
        <v>2021</v>
      </c>
      <c r="J101" t="s">
        <v>2021</v>
      </c>
      <c r="M101" s="29" t="s">
        <v>1032</v>
      </c>
      <c r="N101" s="29" t="s">
        <v>1033</v>
      </c>
      <c r="AR101" s="29" t="s">
        <v>921</v>
      </c>
      <c r="AS101" s="29" t="s">
        <v>2138</v>
      </c>
    </row>
    <row r="102" spans="1:121" x14ac:dyDescent="0.25">
      <c r="A102" s="29"/>
      <c r="B102" s="29"/>
      <c r="E102" s="29" t="s">
        <v>922</v>
      </c>
      <c r="F102" s="29" t="s">
        <v>923</v>
      </c>
      <c r="M102" s="29" t="s">
        <v>1037</v>
      </c>
      <c r="N102" s="29" t="s">
        <v>1038</v>
      </c>
      <c r="Y102" t="s">
        <v>2021</v>
      </c>
      <c r="AR102" s="29" t="s">
        <v>926</v>
      </c>
      <c r="AS102" s="29" t="s">
        <v>2139</v>
      </c>
      <c r="CI102" t="s">
        <v>2021</v>
      </c>
      <c r="CJ102" t="s">
        <v>2021</v>
      </c>
    </row>
    <row r="103" spans="1:121" x14ac:dyDescent="0.25">
      <c r="A103" s="29"/>
      <c r="B103" s="29"/>
      <c r="E103" s="29" t="s">
        <v>927</v>
      </c>
      <c r="F103" s="29" t="s">
        <v>928</v>
      </c>
      <c r="M103" s="29" t="s">
        <v>1042</v>
      </c>
      <c r="N103" s="29" t="s">
        <v>1043</v>
      </c>
      <c r="AR103" s="29" t="s">
        <v>931</v>
      </c>
      <c r="AS103" s="29" t="s">
        <v>2140</v>
      </c>
    </row>
    <row r="104" spans="1:121" x14ac:dyDescent="0.25">
      <c r="A104" s="29"/>
      <c r="B104" s="29"/>
      <c r="E104" s="29" t="s">
        <v>932</v>
      </c>
      <c r="F104" s="29" t="s">
        <v>933</v>
      </c>
      <c r="M104" s="29" t="s">
        <v>1047</v>
      </c>
      <c r="N104" s="29" t="s">
        <v>1048</v>
      </c>
      <c r="AR104" s="29" t="s">
        <v>936</v>
      </c>
      <c r="AS104" s="29" t="s">
        <v>2141</v>
      </c>
    </row>
    <row r="105" spans="1:121" x14ac:dyDescent="0.25">
      <c r="A105" s="29"/>
      <c r="B105" s="29"/>
      <c r="E105" s="29" t="s">
        <v>937</v>
      </c>
      <c r="F105" s="29" t="s">
        <v>938</v>
      </c>
      <c r="M105" s="29" t="s">
        <v>1052</v>
      </c>
      <c r="N105" s="29" t="s">
        <v>1053</v>
      </c>
      <c r="AR105" s="29" t="s">
        <v>941</v>
      </c>
      <c r="AS105" s="29" t="s">
        <v>2142</v>
      </c>
    </row>
    <row r="106" spans="1:121" x14ac:dyDescent="0.25">
      <c r="A106" s="29"/>
      <c r="B106" s="29"/>
      <c r="E106" s="29" t="s">
        <v>942</v>
      </c>
      <c r="F106" s="29" t="s">
        <v>943</v>
      </c>
      <c r="M106" s="29" t="s">
        <v>1057</v>
      </c>
      <c r="N106" s="29" t="s">
        <v>1058</v>
      </c>
      <c r="AR106" s="29" t="s">
        <v>946</v>
      </c>
      <c r="AS106" s="29" t="s">
        <v>2143</v>
      </c>
    </row>
    <row r="107" spans="1:121" x14ac:dyDescent="0.25">
      <c r="A107" s="29"/>
      <c r="E107" s="29" t="s">
        <v>947</v>
      </c>
      <c r="F107" s="29" t="s">
        <v>948</v>
      </c>
      <c r="M107" s="29" t="s">
        <v>1062</v>
      </c>
      <c r="N107" s="29" t="s">
        <v>1063</v>
      </c>
      <c r="AR107" s="29" t="s">
        <v>951</v>
      </c>
      <c r="AS107" s="29" t="s">
        <v>2144</v>
      </c>
    </row>
    <row r="108" spans="1:121" x14ac:dyDescent="0.25">
      <c r="A108" s="29"/>
      <c r="E108" s="29" t="s">
        <v>952</v>
      </c>
      <c r="F108" s="29" t="s">
        <v>953</v>
      </c>
      <c r="M108" s="29" t="s">
        <v>1067</v>
      </c>
      <c r="N108" s="29" t="s">
        <v>1068</v>
      </c>
      <c r="AR108" s="29" t="s">
        <v>956</v>
      </c>
      <c r="AS108" s="29" t="s">
        <v>2145</v>
      </c>
    </row>
    <row r="109" spans="1:121" x14ac:dyDescent="0.25">
      <c r="A109" s="29"/>
      <c r="E109" s="29" t="s">
        <v>957</v>
      </c>
      <c r="F109" s="29" t="s">
        <v>958</v>
      </c>
      <c r="M109" s="29" t="s">
        <v>1072</v>
      </c>
      <c r="N109" s="29" t="s">
        <v>1073</v>
      </c>
      <c r="AR109" s="29" t="s">
        <v>961</v>
      </c>
      <c r="AS109" s="29" t="s">
        <v>2146</v>
      </c>
    </row>
    <row r="110" spans="1:121" x14ac:dyDescent="0.25">
      <c r="E110" s="29" t="s">
        <v>962</v>
      </c>
      <c r="F110" s="29" t="s">
        <v>963</v>
      </c>
      <c r="M110" s="29" t="s">
        <v>1077</v>
      </c>
      <c r="N110" s="29" t="s">
        <v>1078</v>
      </c>
      <c r="AR110" s="29" t="s">
        <v>966</v>
      </c>
      <c r="AS110" s="29" t="s">
        <v>2147</v>
      </c>
    </row>
    <row r="111" spans="1:121" x14ac:dyDescent="0.25">
      <c r="E111" s="29" t="s">
        <v>967</v>
      </c>
      <c r="F111" s="29" t="s">
        <v>968</v>
      </c>
      <c r="M111" s="29" t="s">
        <v>1082</v>
      </c>
      <c r="N111" s="29" t="s">
        <v>1083</v>
      </c>
      <c r="AR111" s="29" t="s">
        <v>971</v>
      </c>
      <c r="AS111" s="29" t="s">
        <v>2148</v>
      </c>
    </row>
    <row r="112" spans="1:121" x14ac:dyDescent="0.25">
      <c r="E112" s="29" t="s">
        <v>972</v>
      </c>
      <c r="F112" s="29" t="s">
        <v>973</v>
      </c>
      <c r="M112" s="29" t="s">
        <v>1087</v>
      </c>
      <c r="N112" s="29" t="s">
        <v>1088</v>
      </c>
      <c r="AR112" s="29" t="s">
        <v>976</v>
      </c>
      <c r="AS112" s="29" t="s">
        <v>2149</v>
      </c>
    </row>
    <row r="113" spans="5:45" x14ac:dyDescent="0.25">
      <c r="E113" s="29" t="s">
        <v>977</v>
      </c>
      <c r="F113" s="29" t="s">
        <v>978</v>
      </c>
      <c r="M113" s="29" t="s">
        <v>1092</v>
      </c>
      <c r="N113" s="29" t="s">
        <v>1093</v>
      </c>
      <c r="AR113" s="29" t="s">
        <v>981</v>
      </c>
      <c r="AS113" s="29" t="s">
        <v>2150</v>
      </c>
    </row>
    <row r="114" spans="5:45" x14ac:dyDescent="0.25">
      <c r="E114" s="29" t="s">
        <v>982</v>
      </c>
      <c r="F114" s="29" t="s">
        <v>983</v>
      </c>
      <c r="M114" s="29" t="s">
        <v>1097</v>
      </c>
      <c r="N114" s="29" t="s">
        <v>1098</v>
      </c>
      <c r="AR114" s="29" t="s">
        <v>984</v>
      </c>
      <c r="AS114" s="29" t="s">
        <v>2151</v>
      </c>
    </row>
    <row r="115" spans="5:45" x14ac:dyDescent="0.25">
      <c r="E115" s="29" t="s">
        <v>985</v>
      </c>
      <c r="F115" s="29" t="s">
        <v>986</v>
      </c>
      <c r="M115" s="29" t="s">
        <v>1102</v>
      </c>
      <c r="N115" s="29" t="s">
        <v>1103</v>
      </c>
      <c r="AR115" s="29" t="s">
        <v>989</v>
      </c>
      <c r="AS115" s="29" t="s">
        <v>2152</v>
      </c>
    </row>
    <row r="116" spans="5:45" x14ac:dyDescent="0.25">
      <c r="E116" s="29" t="s">
        <v>990</v>
      </c>
      <c r="F116" s="29" t="s">
        <v>991</v>
      </c>
      <c r="M116" s="29" t="s">
        <v>1107</v>
      </c>
      <c r="N116" s="29" t="s">
        <v>1108</v>
      </c>
      <c r="AR116" s="29" t="s">
        <v>994</v>
      </c>
      <c r="AS116" s="29" t="s">
        <v>2153</v>
      </c>
    </row>
    <row r="117" spans="5:45" x14ac:dyDescent="0.25">
      <c r="E117" s="29" t="s">
        <v>995</v>
      </c>
      <c r="F117" s="29" t="s">
        <v>996</v>
      </c>
      <c r="M117" s="29" t="s">
        <v>1112</v>
      </c>
      <c r="N117" s="29" t="s">
        <v>1113</v>
      </c>
      <c r="AR117" s="29" t="s">
        <v>999</v>
      </c>
      <c r="AS117" s="29" t="s">
        <v>2154</v>
      </c>
    </row>
    <row r="118" spans="5:45" x14ac:dyDescent="0.25">
      <c r="E118" s="29" t="s">
        <v>1000</v>
      </c>
      <c r="F118" s="29" t="s">
        <v>1001</v>
      </c>
      <c r="M118" s="29" t="s">
        <v>1116</v>
      </c>
      <c r="N118" s="29" t="s">
        <v>1117</v>
      </c>
      <c r="AR118" s="29" t="s">
        <v>1004</v>
      </c>
      <c r="AS118" s="29" t="s">
        <v>2155</v>
      </c>
    </row>
    <row r="119" spans="5:45" x14ac:dyDescent="0.25">
      <c r="E119" s="29" t="s">
        <v>1005</v>
      </c>
      <c r="F119" s="29" t="s">
        <v>1006</v>
      </c>
      <c r="M119" s="29" t="s">
        <v>1121</v>
      </c>
      <c r="N119" s="29" t="s">
        <v>1122</v>
      </c>
      <c r="AR119" s="29" t="s">
        <v>1009</v>
      </c>
      <c r="AS119" s="29" t="s">
        <v>2156</v>
      </c>
    </row>
    <row r="120" spans="5:45" x14ac:dyDescent="0.25">
      <c r="E120" s="29" t="s">
        <v>1010</v>
      </c>
      <c r="F120" s="29" t="s">
        <v>1011</v>
      </c>
      <c r="M120" s="29" t="s">
        <v>1125</v>
      </c>
      <c r="N120" s="29" t="s">
        <v>1126</v>
      </c>
      <c r="AR120" s="29" t="s">
        <v>1014</v>
      </c>
      <c r="AS120" s="29" t="s">
        <v>2157</v>
      </c>
    </row>
    <row r="121" spans="5:45" x14ac:dyDescent="0.25">
      <c r="E121" s="29" t="s">
        <v>1015</v>
      </c>
      <c r="F121" s="29" t="s">
        <v>1016</v>
      </c>
      <c r="M121" s="29" t="s">
        <v>1130</v>
      </c>
      <c r="N121" s="29" t="s">
        <v>1131</v>
      </c>
      <c r="AR121" s="29" t="s">
        <v>1019</v>
      </c>
      <c r="AS121" s="29" t="s">
        <v>2158</v>
      </c>
    </row>
    <row r="122" spans="5:45" x14ac:dyDescent="0.25">
      <c r="E122" s="29" t="s">
        <v>1020</v>
      </c>
      <c r="F122" s="29" t="s">
        <v>1021</v>
      </c>
      <c r="M122" s="29" t="s">
        <v>1135</v>
      </c>
      <c r="N122" s="29" t="s">
        <v>1136</v>
      </c>
      <c r="AR122" s="29" t="s">
        <v>1024</v>
      </c>
      <c r="AS122" s="29" t="s">
        <v>2159</v>
      </c>
    </row>
    <row r="123" spans="5:45" x14ac:dyDescent="0.25">
      <c r="E123" s="29" t="s">
        <v>1025</v>
      </c>
      <c r="F123" s="29" t="s">
        <v>1026</v>
      </c>
      <c r="M123" s="29" t="s">
        <v>1139</v>
      </c>
      <c r="N123" s="29" t="s">
        <v>1140</v>
      </c>
      <c r="AR123" s="29" t="s">
        <v>1029</v>
      </c>
      <c r="AS123" s="29" t="s">
        <v>2160</v>
      </c>
    </row>
    <row r="124" spans="5:45" x14ac:dyDescent="0.25">
      <c r="E124" s="29" t="s">
        <v>1030</v>
      </c>
      <c r="F124" s="29" t="s">
        <v>1031</v>
      </c>
      <c r="M124" s="29" t="s">
        <v>1143</v>
      </c>
      <c r="N124" s="29" t="s">
        <v>1144</v>
      </c>
      <c r="AR124" s="29" t="s">
        <v>1034</v>
      </c>
      <c r="AS124" s="29" t="s">
        <v>2161</v>
      </c>
    </row>
    <row r="125" spans="5:45" x14ac:dyDescent="0.25">
      <c r="E125" s="29" t="s">
        <v>1035</v>
      </c>
      <c r="F125" s="29" t="s">
        <v>1036</v>
      </c>
      <c r="M125" s="29" t="s">
        <v>1147</v>
      </c>
      <c r="N125" s="29" t="s">
        <v>1148</v>
      </c>
      <c r="AR125" s="29" t="s">
        <v>1039</v>
      </c>
      <c r="AS125" s="29" t="s">
        <v>2162</v>
      </c>
    </row>
    <row r="126" spans="5:45" x14ac:dyDescent="0.25">
      <c r="E126" s="29" t="s">
        <v>1040</v>
      </c>
      <c r="F126" s="29" t="s">
        <v>1041</v>
      </c>
      <c r="M126" s="29" t="s">
        <v>1155</v>
      </c>
      <c r="N126" s="29" t="s">
        <v>1156</v>
      </c>
      <c r="AR126" s="29" t="s">
        <v>1044</v>
      </c>
      <c r="AS126" s="29" t="s">
        <v>2163</v>
      </c>
    </row>
    <row r="127" spans="5:45" x14ac:dyDescent="0.25">
      <c r="E127" s="29" t="s">
        <v>1045</v>
      </c>
      <c r="F127" s="29" t="s">
        <v>1046</v>
      </c>
      <c r="M127" s="29" t="s">
        <v>1160</v>
      </c>
      <c r="N127" s="29" t="s">
        <v>1161</v>
      </c>
      <c r="AR127" s="29" t="s">
        <v>1049</v>
      </c>
      <c r="AS127" s="29" t="s">
        <v>2164</v>
      </c>
    </row>
    <row r="128" spans="5:45" x14ac:dyDescent="0.25">
      <c r="E128" s="29" t="s">
        <v>1050</v>
      </c>
      <c r="F128" s="29" t="s">
        <v>1051</v>
      </c>
      <c r="M128" s="29" t="s">
        <v>1165</v>
      </c>
      <c r="N128" s="29" t="s">
        <v>1166</v>
      </c>
      <c r="AR128" s="29" t="s">
        <v>1054</v>
      </c>
      <c r="AS128" s="29" t="s">
        <v>2165</v>
      </c>
    </row>
    <row r="129" spans="5:45" x14ac:dyDescent="0.25">
      <c r="E129" s="29" t="s">
        <v>1055</v>
      </c>
      <c r="F129" s="29" t="s">
        <v>1056</v>
      </c>
      <c r="M129" s="29" t="s">
        <v>1170</v>
      </c>
      <c r="N129" s="29" t="s">
        <v>1171</v>
      </c>
      <c r="AR129" s="29" t="s">
        <v>1059</v>
      </c>
      <c r="AS129" s="29" t="s">
        <v>2166</v>
      </c>
    </row>
    <row r="130" spans="5:45" x14ac:dyDescent="0.25">
      <c r="E130" s="29" t="s">
        <v>1060</v>
      </c>
      <c r="F130" s="29" t="s">
        <v>1061</v>
      </c>
      <c r="M130" s="29" t="s">
        <v>1175</v>
      </c>
      <c r="N130" s="29" t="s">
        <v>1176</v>
      </c>
      <c r="AR130" s="29" t="s">
        <v>1064</v>
      </c>
      <c r="AS130" s="29" t="s">
        <v>2167</v>
      </c>
    </row>
    <row r="131" spans="5:45" x14ac:dyDescent="0.25">
      <c r="E131" s="29" t="s">
        <v>1065</v>
      </c>
      <c r="F131" s="29" t="s">
        <v>1066</v>
      </c>
      <c r="M131" s="29" t="s">
        <v>1180</v>
      </c>
      <c r="N131" s="29" t="s">
        <v>1181</v>
      </c>
      <c r="AR131" s="29" t="s">
        <v>1069</v>
      </c>
      <c r="AS131" s="29" t="s">
        <v>2168</v>
      </c>
    </row>
    <row r="132" spans="5:45" x14ac:dyDescent="0.25">
      <c r="E132" s="29" t="s">
        <v>1070</v>
      </c>
      <c r="F132" s="29" t="s">
        <v>1071</v>
      </c>
      <c r="M132" s="29" t="s">
        <v>1185</v>
      </c>
      <c r="N132" s="29" t="s">
        <v>1186</v>
      </c>
      <c r="AR132" s="29" t="s">
        <v>1074</v>
      </c>
      <c r="AS132" s="29" t="s">
        <v>2169</v>
      </c>
    </row>
    <row r="133" spans="5:45" x14ac:dyDescent="0.25">
      <c r="E133" s="29" t="s">
        <v>1075</v>
      </c>
      <c r="F133" s="29" t="s">
        <v>1076</v>
      </c>
      <c r="M133" s="29" t="s">
        <v>1190</v>
      </c>
      <c r="N133" s="29" t="s">
        <v>1191</v>
      </c>
      <c r="AR133" s="29" t="s">
        <v>1079</v>
      </c>
      <c r="AS133" s="29" t="s">
        <v>2170</v>
      </c>
    </row>
    <row r="134" spans="5:45" x14ac:dyDescent="0.25">
      <c r="E134" s="29" t="s">
        <v>1080</v>
      </c>
      <c r="F134" s="29" t="s">
        <v>1081</v>
      </c>
      <c r="M134" s="29" t="s">
        <v>1195</v>
      </c>
      <c r="N134" s="29" t="s">
        <v>1196</v>
      </c>
      <c r="AR134" s="29" t="s">
        <v>1084</v>
      </c>
      <c r="AS134" s="29" t="s">
        <v>2171</v>
      </c>
    </row>
    <row r="135" spans="5:45" x14ac:dyDescent="0.25">
      <c r="E135" s="29" t="s">
        <v>1085</v>
      </c>
      <c r="F135" s="29" t="s">
        <v>1086</v>
      </c>
      <c r="M135" s="29" t="s">
        <v>1200</v>
      </c>
      <c r="N135" s="29" t="s">
        <v>1201</v>
      </c>
      <c r="AR135" s="29" t="s">
        <v>1089</v>
      </c>
      <c r="AS135" s="29" t="s">
        <v>2172</v>
      </c>
    </row>
    <row r="136" spans="5:45" x14ac:dyDescent="0.25">
      <c r="E136" s="29" t="s">
        <v>1090</v>
      </c>
      <c r="F136" s="29" t="s">
        <v>1091</v>
      </c>
      <c r="M136" s="29" t="s">
        <v>1205</v>
      </c>
      <c r="N136" s="29" t="s">
        <v>1206</v>
      </c>
      <c r="AR136" s="29" t="s">
        <v>1094</v>
      </c>
      <c r="AS136" s="29" t="s">
        <v>2173</v>
      </c>
    </row>
    <row r="137" spans="5:45" x14ac:dyDescent="0.25">
      <c r="E137" s="29" t="s">
        <v>1095</v>
      </c>
      <c r="F137" s="29" t="s">
        <v>1096</v>
      </c>
      <c r="M137" s="29" t="s">
        <v>1210</v>
      </c>
      <c r="N137" s="29" t="s">
        <v>1211</v>
      </c>
      <c r="AR137" s="29" t="s">
        <v>1099</v>
      </c>
      <c r="AS137" s="29" t="s">
        <v>2174</v>
      </c>
    </row>
    <row r="138" spans="5:45" x14ac:dyDescent="0.25">
      <c r="E138" s="29" t="s">
        <v>1100</v>
      </c>
      <c r="F138" s="29" t="s">
        <v>1101</v>
      </c>
      <c r="M138" s="29" t="s">
        <v>1215</v>
      </c>
      <c r="N138" s="29" t="s">
        <v>1216</v>
      </c>
      <c r="AR138" s="29" t="s">
        <v>1104</v>
      </c>
      <c r="AS138" s="29" t="s">
        <v>2175</v>
      </c>
    </row>
    <row r="139" spans="5:45" x14ac:dyDescent="0.25">
      <c r="E139" s="29" t="s">
        <v>1105</v>
      </c>
      <c r="F139" s="29" t="s">
        <v>1106</v>
      </c>
      <c r="M139" s="29" t="s">
        <v>1220</v>
      </c>
      <c r="N139" s="29" t="s">
        <v>1221</v>
      </c>
      <c r="AR139" s="29" t="s">
        <v>1109</v>
      </c>
      <c r="AS139" s="29" t="s">
        <v>2176</v>
      </c>
    </row>
    <row r="140" spans="5:45" x14ac:dyDescent="0.25">
      <c r="E140" s="29" t="s">
        <v>1110</v>
      </c>
      <c r="F140" s="29" t="s">
        <v>1111</v>
      </c>
      <c r="M140" s="29" t="s">
        <v>1225</v>
      </c>
      <c r="N140" s="29" t="s">
        <v>1226</v>
      </c>
      <c r="AR140" s="29" t="s">
        <v>1114</v>
      </c>
      <c r="AS140" s="29" t="s">
        <v>2177</v>
      </c>
    </row>
    <row r="141" spans="5:45" x14ac:dyDescent="0.25">
      <c r="E141" s="29" t="s">
        <v>24</v>
      </c>
      <c r="F141" s="29" t="s">
        <v>1115</v>
      </c>
      <c r="M141" s="29" t="s">
        <v>1230</v>
      </c>
      <c r="N141" s="29" t="s">
        <v>1231</v>
      </c>
      <c r="AR141" s="29" t="s">
        <v>1118</v>
      </c>
      <c r="AS141" s="29" t="s">
        <v>2178</v>
      </c>
    </row>
    <row r="142" spans="5:45" x14ac:dyDescent="0.25">
      <c r="E142" s="29" t="s">
        <v>1119</v>
      </c>
      <c r="F142" s="29" t="s">
        <v>1120</v>
      </c>
      <c r="M142" s="29" t="s">
        <v>1235</v>
      </c>
      <c r="N142" s="29" t="s">
        <v>1236</v>
      </c>
      <c r="AR142" s="29" t="s">
        <v>1123</v>
      </c>
      <c r="AS142" s="29" t="s">
        <v>2179</v>
      </c>
    </row>
    <row r="143" spans="5:45" x14ac:dyDescent="0.25">
      <c r="E143" s="29" t="s">
        <v>25</v>
      </c>
      <c r="F143" s="29" t="s">
        <v>1124</v>
      </c>
      <c r="M143" s="29" t="s">
        <v>1240</v>
      </c>
      <c r="N143" s="29" t="s">
        <v>1241</v>
      </c>
      <c r="AR143" s="29" t="s">
        <v>1127</v>
      </c>
      <c r="AS143" s="29" t="s">
        <v>2180</v>
      </c>
    </row>
    <row r="144" spans="5:45" x14ac:dyDescent="0.25">
      <c r="E144" s="29" t="s">
        <v>1128</v>
      </c>
      <c r="F144" s="29" t="s">
        <v>1129</v>
      </c>
      <c r="M144" s="29" t="s">
        <v>1245</v>
      </c>
      <c r="N144" s="29" t="s">
        <v>1246</v>
      </c>
      <c r="AR144" s="29" t="s">
        <v>1132</v>
      </c>
      <c r="AS144" s="29" t="s">
        <v>2181</v>
      </c>
    </row>
    <row r="145" spans="5:45" x14ac:dyDescent="0.25">
      <c r="E145" s="29" t="s">
        <v>1133</v>
      </c>
      <c r="F145" s="29" t="s">
        <v>1134</v>
      </c>
      <c r="M145" s="29" t="s">
        <v>1250</v>
      </c>
      <c r="N145" s="29" t="s">
        <v>1251</v>
      </c>
      <c r="AR145" s="29" t="s">
        <v>1137</v>
      </c>
      <c r="AS145" s="29" t="s">
        <v>2182</v>
      </c>
    </row>
    <row r="146" spans="5:45" x14ac:dyDescent="0.25">
      <c r="E146" s="29" t="s">
        <v>26</v>
      </c>
      <c r="F146" s="29" t="s">
        <v>1138</v>
      </c>
      <c r="M146" s="29" t="s">
        <v>1255</v>
      </c>
      <c r="N146" s="29" t="s">
        <v>1256</v>
      </c>
      <c r="AR146" s="29" t="s">
        <v>1141</v>
      </c>
      <c r="AS146" s="29" t="s">
        <v>2183</v>
      </c>
    </row>
    <row r="147" spans="5:45" x14ac:dyDescent="0.25">
      <c r="E147" s="29" t="s">
        <v>27</v>
      </c>
      <c r="F147" s="29" t="s">
        <v>1142</v>
      </c>
      <c r="M147" s="29" t="s">
        <v>1260</v>
      </c>
      <c r="N147" s="29" t="s">
        <v>1261</v>
      </c>
      <c r="AR147" s="29" t="s">
        <v>1145</v>
      </c>
      <c r="AS147" s="29" t="s">
        <v>2184</v>
      </c>
    </row>
    <row r="148" spans="5:45" x14ac:dyDescent="0.25">
      <c r="E148" s="29" t="s">
        <v>28</v>
      </c>
      <c r="F148" s="29" t="s">
        <v>1146</v>
      </c>
      <c r="M148" s="29" t="s">
        <v>1265</v>
      </c>
      <c r="N148" s="29" t="s">
        <v>1266</v>
      </c>
      <c r="AR148" s="29" t="s">
        <v>1149</v>
      </c>
      <c r="AS148" s="29" t="s">
        <v>2185</v>
      </c>
    </row>
    <row r="149" spans="5:45" x14ac:dyDescent="0.25">
      <c r="E149" s="29" t="s">
        <v>1150</v>
      </c>
      <c r="F149" s="29" t="s">
        <v>1151</v>
      </c>
      <c r="M149" s="29" t="s">
        <v>1270</v>
      </c>
      <c r="N149" s="29" t="s">
        <v>1271</v>
      </c>
      <c r="AR149" s="29" t="s">
        <v>1152</v>
      </c>
      <c r="AS149" s="29" t="s">
        <v>2186</v>
      </c>
    </row>
    <row r="150" spans="5:45" x14ac:dyDescent="0.25">
      <c r="E150" s="29" t="s">
        <v>1153</v>
      </c>
      <c r="F150" s="29" t="s">
        <v>1154</v>
      </c>
      <c r="M150" s="29" t="s">
        <v>1275</v>
      </c>
      <c r="N150" s="29" t="s">
        <v>1276</v>
      </c>
      <c r="AR150" s="29" t="s">
        <v>1157</v>
      </c>
      <c r="AS150" s="29" t="s">
        <v>2187</v>
      </c>
    </row>
    <row r="151" spans="5:45" x14ac:dyDescent="0.25">
      <c r="E151" s="29" t="s">
        <v>1158</v>
      </c>
      <c r="F151" s="29" t="s">
        <v>1159</v>
      </c>
      <c r="M151" s="29" t="s">
        <v>1280</v>
      </c>
      <c r="N151" s="29" t="s">
        <v>1281</v>
      </c>
      <c r="AR151" s="29" t="s">
        <v>1162</v>
      </c>
      <c r="AS151" s="29" t="s">
        <v>2188</v>
      </c>
    </row>
    <row r="152" spans="5:45" x14ac:dyDescent="0.25">
      <c r="E152" s="29" t="s">
        <v>1163</v>
      </c>
      <c r="F152" s="29" t="s">
        <v>1164</v>
      </c>
      <c r="M152" s="29" t="s">
        <v>1288</v>
      </c>
      <c r="N152" s="29" t="s">
        <v>1289</v>
      </c>
      <c r="AR152" s="29" t="s">
        <v>1167</v>
      </c>
      <c r="AS152" s="29" t="s">
        <v>2189</v>
      </c>
    </row>
    <row r="153" spans="5:45" x14ac:dyDescent="0.25">
      <c r="E153" s="29" t="s">
        <v>1168</v>
      </c>
      <c r="F153" s="29" t="s">
        <v>1169</v>
      </c>
      <c r="M153" s="29" t="s">
        <v>1293</v>
      </c>
      <c r="N153" s="29" t="s">
        <v>1294</v>
      </c>
      <c r="AR153" s="29" t="s">
        <v>1172</v>
      </c>
      <c r="AS153" s="29" t="s">
        <v>2190</v>
      </c>
    </row>
    <row r="154" spans="5:45" x14ac:dyDescent="0.25">
      <c r="E154" s="29" t="s">
        <v>1173</v>
      </c>
      <c r="F154" s="29" t="s">
        <v>1174</v>
      </c>
      <c r="M154" s="29" t="s">
        <v>1298</v>
      </c>
      <c r="N154" s="29" t="s">
        <v>1299</v>
      </c>
      <c r="AR154" s="29" t="s">
        <v>1177</v>
      </c>
      <c r="AS154" s="29" t="s">
        <v>2191</v>
      </c>
    </row>
    <row r="155" spans="5:45" x14ac:dyDescent="0.25">
      <c r="E155" s="29" t="s">
        <v>1178</v>
      </c>
      <c r="F155" s="29" t="s">
        <v>1179</v>
      </c>
      <c r="M155" s="29" t="s">
        <v>1309</v>
      </c>
      <c r="N155" s="29" t="s">
        <v>1310</v>
      </c>
      <c r="AR155" s="29" t="s">
        <v>1182</v>
      </c>
      <c r="AS155" s="29" t="s">
        <v>2192</v>
      </c>
    </row>
    <row r="156" spans="5:45" x14ac:dyDescent="0.25">
      <c r="E156" s="29" t="s">
        <v>1183</v>
      </c>
      <c r="F156" s="29" t="s">
        <v>1184</v>
      </c>
      <c r="M156" s="29" t="s">
        <v>1314</v>
      </c>
      <c r="N156" s="29" t="s">
        <v>1315</v>
      </c>
      <c r="AR156" s="29" t="s">
        <v>1187</v>
      </c>
      <c r="AS156" s="29" t="s">
        <v>2193</v>
      </c>
    </row>
    <row r="157" spans="5:45" x14ac:dyDescent="0.25">
      <c r="E157" s="29" t="s">
        <v>1188</v>
      </c>
      <c r="F157" s="29" t="s">
        <v>1189</v>
      </c>
      <c r="M157" s="29" t="s">
        <v>1319</v>
      </c>
      <c r="N157" s="29" t="s">
        <v>1320</v>
      </c>
      <c r="AR157" s="29" t="s">
        <v>1192</v>
      </c>
      <c r="AS157" s="29" t="s">
        <v>2194</v>
      </c>
    </row>
    <row r="158" spans="5:45" x14ac:dyDescent="0.25">
      <c r="E158" s="29" t="s">
        <v>1193</v>
      </c>
      <c r="F158" s="29" t="s">
        <v>1194</v>
      </c>
      <c r="M158" s="29" t="s">
        <v>1324</v>
      </c>
      <c r="N158" s="29" t="s">
        <v>1325</v>
      </c>
      <c r="AR158" s="29" t="s">
        <v>1197</v>
      </c>
      <c r="AS158" s="29" t="s">
        <v>2195</v>
      </c>
    </row>
    <row r="159" spans="5:45" x14ac:dyDescent="0.25">
      <c r="E159" s="29" t="s">
        <v>1198</v>
      </c>
      <c r="F159" s="29" t="s">
        <v>1199</v>
      </c>
      <c r="M159" s="29" t="s">
        <v>1329</v>
      </c>
      <c r="N159" s="29" t="s">
        <v>1330</v>
      </c>
      <c r="AR159" s="29" t="s">
        <v>1202</v>
      </c>
      <c r="AS159" s="29" t="s">
        <v>2196</v>
      </c>
    </row>
    <row r="160" spans="5:45" x14ac:dyDescent="0.25">
      <c r="E160" s="29" t="s">
        <v>1203</v>
      </c>
      <c r="F160" s="29" t="s">
        <v>1204</v>
      </c>
      <c r="M160" s="29" t="s">
        <v>1334</v>
      </c>
      <c r="N160" s="29" t="s">
        <v>1335</v>
      </c>
      <c r="AR160" s="29" t="s">
        <v>1207</v>
      </c>
      <c r="AS160" s="29" t="s">
        <v>2197</v>
      </c>
    </row>
    <row r="161" spans="5:45" x14ac:dyDescent="0.25">
      <c r="E161" s="29" t="s">
        <v>1208</v>
      </c>
      <c r="F161" s="29" t="s">
        <v>1209</v>
      </c>
      <c r="M161" s="29" t="s">
        <v>1339</v>
      </c>
      <c r="N161" s="29" t="s">
        <v>1340</v>
      </c>
      <c r="AR161" s="29" t="s">
        <v>1212</v>
      </c>
      <c r="AS161" s="29" t="s">
        <v>2198</v>
      </c>
    </row>
    <row r="162" spans="5:45" x14ac:dyDescent="0.25">
      <c r="E162" s="29" t="s">
        <v>1213</v>
      </c>
      <c r="F162" s="29" t="s">
        <v>1214</v>
      </c>
      <c r="M162" s="29" t="s">
        <v>1344</v>
      </c>
      <c r="N162" s="29" t="s">
        <v>1345</v>
      </c>
      <c r="AR162" s="29" t="s">
        <v>1217</v>
      </c>
      <c r="AS162" s="29" t="s">
        <v>2199</v>
      </c>
    </row>
    <row r="163" spans="5:45" x14ac:dyDescent="0.25">
      <c r="E163" s="29" t="s">
        <v>1218</v>
      </c>
      <c r="F163" s="29" t="s">
        <v>1219</v>
      </c>
      <c r="M163" s="29" t="s">
        <v>1349</v>
      </c>
      <c r="N163" s="29" t="s">
        <v>1350</v>
      </c>
      <c r="AR163" s="29" t="s">
        <v>1222</v>
      </c>
      <c r="AS163" s="29" t="s">
        <v>2200</v>
      </c>
    </row>
    <row r="164" spans="5:45" x14ac:dyDescent="0.25">
      <c r="E164" s="29" t="s">
        <v>1223</v>
      </c>
      <c r="F164" s="29" t="s">
        <v>1224</v>
      </c>
      <c r="M164" s="29" t="s">
        <v>1354</v>
      </c>
      <c r="N164" s="29" t="s">
        <v>1355</v>
      </c>
      <c r="AR164" s="29" t="s">
        <v>1227</v>
      </c>
      <c r="AS164" s="29" t="s">
        <v>2201</v>
      </c>
    </row>
    <row r="165" spans="5:45" x14ac:dyDescent="0.25">
      <c r="E165" s="29" t="s">
        <v>1228</v>
      </c>
      <c r="F165" s="29" t="s">
        <v>1229</v>
      </c>
      <c r="M165" s="29" t="s">
        <v>1359</v>
      </c>
      <c r="N165" s="29" t="s">
        <v>1360</v>
      </c>
      <c r="AR165" s="29" t="s">
        <v>1232</v>
      </c>
      <c r="AS165" s="29" t="s">
        <v>2202</v>
      </c>
    </row>
    <row r="166" spans="5:45" x14ac:dyDescent="0.25">
      <c r="E166" s="29" t="s">
        <v>1233</v>
      </c>
      <c r="F166" s="29" t="s">
        <v>1234</v>
      </c>
      <c r="M166" s="29" t="s">
        <v>1364</v>
      </c>
      <c r="N166" s="29" t="s">
        <v>1365</v>
      </c>
      <c r="AR166" s="29" t="s">
        <v>1237</v>
      </c>
      <c r="AS166" s="29" t="s">
        <v>2203</v>
      </c>
    </row>
    <row r="167" spans="5:45" x14ac:dyDescent="0.25">
      <c r="E167" s="29" t="s">
        <v>1238</v>
      </c>
      <c r="F167" s="29" t="s">
        <v>1239</v>
      </c>
      <c r="M167" s="29" t="s">
        <v>1369</v>
      </c>
      <c r="N167" s="29" t="s">
        <v>1370</v>
      </c>
      <c r="AR167" s="29" t="s">
        <v>1242</v>
      </c>
      <c r="AS167" s="29" t="s">
        <v>2204</v>
      </c>
    </row>
    <row r="168" spans="5:45" x14ac:dyDescent="0.25">
      <c r="E168" s="29" t="s">
        <v>1243</v>
      </c>
      <c r="F168" s="29" t="s">
        <v>1244</v>
      </c>
      <c r="M168" s="29" t="s">
        <v>1374</v>
      </c>
      <c r="N168" s="29" t="s">
        <v>1375</v>
      </c>
      <c r="AR168" s="29" t="s">
        <v>1247</v>
      </c>
      <c r="AS168" s="29" t="s">
        <v>2205</v>
      </c>
    </row>
    <row r="169" spans="5:45" x14ac:dyDescent="0.25">
      <c r="E169" s="29" t="s">
        <v>1248</v>
      </c>
      <c r="F169" s="29" t="s">
        <v>1249</v>
      </c>
      <c r="M169" s="29" t="s">
        <v>1379</v>
      </c>
      <c r="N169" s="29" t="s">
        <v>1380</v>
      </c>
      <c r="AR169" s="29" t="s">
        <v>1252</v>
      </c>
      <c r="AS169" s="29" t="s">
        <v>2206</v>
      </c>
    </row>
    <row r="170" spans="5:45" x14ac:dyDescent="0.25">
      <c r="E170" s="29" t="s">
        <v>1253</v>
      </c>
      <c r="F170" s="29" t="s">
        <v>1254</v>
      </c>
      <c r="M170" s="29" t="s">
        <v>1384</v>
      </c>
      <c r="N170" s="29" t="s">
        <v>1385</v>
      </c>
      <c r="AR170" s="29" t="s">
        <v>1257</v>
      </c>
      <c r="AS170" s="29" t="s">
        <v>2207</v>
      </c>
    </row>
    <row r="171" spans="5:45" x14ac:dyDescent="0.25">
      <c r="E171" s="29" t="s">
        <v>1258</v>
      </c>
      <c r="F171" s="29" t="s">
        <v>1259</v>
      </c>
      <c r="M171" s="29" t="s">
        <v>1389</v>
      </c>
      <c r="N171" s="29" t="s">
        <v>1390</v>
      </c>
      <c r="AR171" s="29" t="s">
        <v>1262</v>
      </c>
      <c r="AS171" s="29" t="s">
        <v>2208</v>
      </c>
    </row>
    <row r="172" spans="5:45" x14ac:dyDescent="0.25">
      <c r="E172" s="29" t="s">
        <v>1263</v>
      </c>
      <c r="F172" s="29" t="s">
        <v>1264</v>
      </c>
      <c r="M172" s="29" t="s">
        <v>1394</v>
      </c>
      <c r="N172" s="29" t="s">
        <v>1395</v>
      </c>
      <c r="AR172" s="29" t="s">
        <v>1267</v>
      </c>
      <c r="AS172" s="29" t="s">
        <v>2209</v>
      </c>
    </row>
    <row r="173" spans="5:45" x14ac:dyDescent="0.25">
      <c r="E173" s="29" t="s">
        <v>1268</v>
      </c>
      <c r="F173" s="29" t="s">
        <v>1269</v>
      </c>
      <c r="M173" s="29" t="s">
        <v>1399</v>
      </c>
      <c r="N173" s="29" t="s">
        <v>1400</v>
      </c>
      <c r="AR173" s="29" t="s">
        <v>1272</v>
      </c>
      <c r="AS173" s="29" t="s">
        <v>2210</v>
      </c>
    </row>
    <row r="174" spans="5:45" x14ac:dyDescent="0.25">
      <c r="E174" s="29" t="s">
        <v>1273</v>
      </c>
      <c r="F174" s="29" t="s">
        <v>1274</v>
      </c>
      <c r="M174" s="29" t="s">
        <v>1404</v>
      </c>
      <c r="N174" s="29" t="s">
        <v>1405</v>
      </c>
      <c r="AR174" s="29" t="s">
        <v>1277</v>
      </c>
      <c r="AS174" s="29" t="s">
        <v>2211</v>
      </c>
    </row>
    <row r="175" spans="5:45" x14ac:dyDescent="0.25">
      <c r="E175" s="29" t="s">
        <v>1278</v>
      </c>
      <c r="F175" s="29" t="s">
        <v>1279</v>
      </c>
      <c r="M175" s="29" t="s">
        <v>1409</v>
      </c>
      <c r="N175" s="29" t="s">
        <v>1410</v>
      </c>
      <c r="AR175" s="29" t="s">
        <v>1282</v>
      </c>
      <c r="AS175" s="29" t="s">
        <v>2212</v>
      </c>
    </row>
    <row r="176" spans="5:45" x14ac:dyDescent="0.25">
      <c r="E176" s="29" t="s">
        <v>1283</v>
      </c>
      <c r="F176" s="29" t="s">
        <v>1284</v>
      </c>
      <c r="M176" s="29" t="s">
        <v>1414</v>
      </c>
      <c r="N176" s="29" t="s">
        <v>1415</v>
      </c>
      <c r="AR176" s="29" t="s">
        <v>1285</v>
      </c>
      <c r="AS176" s="29" t="s">
        <v>2213</v>
      </c>
    </row>
    <row r="177" spans="5:45" x14ac:dyDescent="0.25">
      <c r="E177" s="29" t="s">
        <v>1286</v>
      </c>
      <c r="F177" s="29" t="s">
        <v>1287</v>
      </c>
      <c r="M177" s="29" t="s">
        <v>1419</v>
      </c>
      <c r="N177" s="29" t="s">
        <v>1420</v>
      </c>
      <c r="AR177" s="29" t="s">
        <v>1290</v>
      </c>
      <c r="AS177" s="29" t="s">
        <v>2214</v>
      </c>
    </row>
    <row r="178" spans="5:45" x14ac:dyDescent="0.25">
      <c r="E178" s="29" t="s">
        <v>1291</v>
      </c>
      <c r="F178" s="29" t="s">
        <v>1292</v>
      </c>
      <c r="M178" s="29" t="s">
        <v>1427</v>
      </c>
      <c r="N178" s="29" t="s">
        <v>1428</v>
      </c>
      <c r="AR178" s="29" t="s">
        <v>1295</v>
      </c>
      <c r="AS178" s="29" t="s">
        <v>2215</v>
      </c>
    </row>
    <row r="179" spans="5:45" x14ac:dyDescent="0.25">
      <c r="E179" s="29" t="s">
        <v>1296</v>
      </c>
      <c r="F179" s="29" t="s">
        <v>1297</v>
      </c>
      <c r="M179" s="29" t="s">
        <v>1432</v>
      </c>
      <c r="N179" s="29" t="s">
        <v>1433</v>
      </c>
      <c r="AR179" s="29" t="s">
        <v>1300</v>
      </c>
      <c r="AS179" s="29" t="s">
        <v>2216</v>
      </c>
    </row>
    <row r="180" spans="5:45" x14ac:dyDescent="0.25">
      <c r="E180" s="29" t="s">
        <v>1301</v>
      </c>
      <c r="F180" s="29" t="s">
        <v>1302</v>
      </c>
      <c r="M180" s="29" t="s">
        <v>1437</v>
      </c>
      <c r="N180" s="29" t="s">
        <v>1438</v>
      </c>
      <c r="AR180" s="29" t="s">
        <v>1303</v>
      </c>
      <c r="AS180" s="29" t="s">
        <v>2217</v>
      </c>
    </row>
    <row r="181" spans="5:45" x14ac:dyDescent="0.25">
      <c r="E181" s="29" t="s">
        <v>1304</v>
      </c>
      <c r="F181" s="29" t="s">
        <v>1305</v>
      </c>
      <c r="M181" s="29" t="s">
        <v>1442</v>
      </c>
      <c r="N181" s="29" t="s">
        <v>1443</v>
      </c>
      <c r="AR181" s="29" t="s">
        <v>1306</v>
      </c>
      <c r="AS181" s="29" t="s">
        <v>2218</v>
      </c>
    </row>
    <row r="182" spans="5:45" x14ac:dyDescent="0.25">
      <c r="E182" s="29" t="s">
        <v>1307</v>
      </c>
      <c r="F182" s="29" t="s">
        <v>1308</v>
      </c>
      <c r="M182" s="29" t="s">
        <v>1447</v>
      </c>
      <c r="N182" s="29" t="s">
        <v>1448</v>
      </c>
      <c r="AR182" s="29" t="s">
        <v>1311</v>
      </c>
      <c r="AS182" s="29" t="s">
        <v>2219</v>
      </c>
    </row>
    <row r="183" spans="5:45" x14ac:dyDescent="0.25">
      <c r="E183" s="29" t="s">
        <v>1312</v>
      </c>
      <c r="F183" s="29" t="s">
        <v>1313</v>
      </c>
      <c r="M183" s="29" t="s">
        <v>1452</v>
      </c>
      <c r="N183" s="29" t="s">
        <v>1453</v>
      </c>
      <c r="AR183" s="29" t="s">
        <v>1316</v>
      </c>
      <c r="AS183" s="29" t="s">
        <v>2220</v>
      </c>
    </row>
    <row r="184" spans="5:45" x14ac:dyDescent="0.25">
      <c r="E184" s="29" t="s">
        <v>1317</v>
      </c>
      <c r="F184" s="29" t="s">
        <v>1318</v>
      </c>
      <c r="M184" s="29" t="s">
        <v>1460</v>
      </c>
      <c r="N184" s="29" t="s">
        <v>1461</v>
      </c>
      <c r="AR184" s="29" t="s">
        <v>1321</v>
      </c>
      <c r="AS184" s="29" t="s">
        <v>2221</v>
      </c>
    </row>
    <row r="185" spans="5:45" x14ac:dyDescent="0.25">
      <c r="E185" s="29" t="s">
        <v>1322</v>
      </c>
      <c r="F185" s="29" t="s">
        <v>1323</v>
      </c>
      <c r="M185" s="29" t="s">
        <v>1465</v>
      </c>
      <c r="N185" s="29" t="s">
        <v>1466</v>
      </c>
      <c r="AR185" s="29" t="s">
        <v>1326</v>
      </c>
      <c r="AS185" s="29" t="s">
        <v>2222</v>
      </c>
    </row>
    <row r="186" spans="5:45" x14ac:dyDescent="0.25">
      <c r="E186" s="29" t="s">
        <v>1327</v>
      </c>
      <c r="F186" s="29" t="s">
        <v>1328</v>
      </c>
      <c r="M186" s="29" t="s">
        <v>1470</v>
      </c>
      <c r="N186" s="29" t="s">
        <v>1471</v>
      </c>
      <c r="AR186" s="29" t="s">
        <v>1331</v>
      </c>
      <c r="AS186" s="29" t="s">
        <v>2223</v>
      </c>
    </row>
    <row r="187" spans="5:45" x14ac:dyDescent="0.25">
      <c r="E187" s="29" t="s">
        <v>1332</v>
      </c>
      <c r="F187" s="29" t="s">
        <v>1333</v>
      </c>
      <c r="M187" s="29" t="s">
        <v>1475</v>
      </c>
      <c r="N187" s="29" t="s">
        <v>1476</v>
      </c>
      <c r="AR187" s="29" t="s">
        <v>1336</v>
      </c>
      <c r="AS187" s="29" t="s">
        <v>2224</v>
      </c>
    </row>
    <row r="188" spans="5:45" x14ac:dyDescent="0.25">
      <c r="E188" s="29" t="s">
        <v>1337</v>
      </c>
      <c r="F188" s="29" t="s">
        <v>1338</v>
      </c>
      <c r="M188" s="29" t="s">
        <v>1480</v>
      </c>
      <c r="N188" s="29" t="s">
        <v>1481</v>
      </c>
      <c r="AR188" s="29" t="s">
        <v>1341</v>
      </c>
      <c r="AS188" s="29" t="s">
        <v>2225</v>
      </c>
    </row>
    <row r="189" spans="5:45" x14ac:dyDescent="0.25">
      <c r="E189" s="29" t="s">
        <v>1342</v>
      </c>
      <c r="F189" s="29" t="s">
        <v>1343</v>
      </c>
      <c r="M189" s="29" t="s">
        <v>1485</v>
      </c>
      <c r="N189" s="29" t="s">
        <v>1486</v>
      </c>
      <c r="AR189" s="29" t="s">
        <v>1346</v>
      </c>
      <c r="AS189" s="29" t="s">
        <v>2226</v>
      </c>
    </row>
    <row r="190" spans="5:45" x14ac:dyDescent="0.25">
      <c r="E190" s="29" t="s">
        <v>1347</v>
      </c>
      <c r="F190" s="29" t="s">
        <v>1348</v>
      </c>
      <c r="M190" s="29" t="s">
        <v>1490</v>
      </c>
      <c r="N190" s="29" t="s">
        <v>1491</v>
      </c>
      <c r="AR190" s="29" t="s">
        <v>1351</v>
      </c>
      <c r="AS190" s="29" t="s">
        <v>2227</v>
      </c>
    </row>
    <row r="191" spans="5:45" x14ac:dyDescent="0.25">
      <c r="E191" s="29" t="s">
        <v>1352</v>
      </c>
      <c r="F191" s="29" t="s">
        <v>1353</v>
      </c>
      <c r="M191" s="29" t="s">
        <v>1495</v>
      </c>
      <c r="N191" s="29" t="s">
        <v>1496</v>
      </c>
      <c r="AR191" s="29" t="s">
        <v>1356</v>
      </c>
      <c r="AS191" s="29" t="s">
        <v>2228</v>
      </c>
    </row>
    <row r="192" spans="5:45" x14ac:dyDescent="0.25">
      <c r="E192" s="29" t="s">
        <v>1357</v>
      </c>
      <c r="F192" s="29" t="s">
        <v>1358</v>
      </c>
      <c r="M192" s="29" t="s">
        <v>1500</v>
      </c>
      <c r="N192" s="29" t="s">
        <v>1501</v>
      </c>
      <c r="AR192" s="29" t="s">
        <v>1361</v>
      </c>
      <c r="AS192" s="29" t="s">
        <v>2229</v>
      </c>
    </row>
    <row r="193" spans="5:45" x14ac:dyDescent="0.25">
      <c r="E193" s="29" t="s">
        <v>1362</v>
      </c>
      <c r="F193" s="29" t="s">
        <v>1363</v>
      </c>
      <c r="M193" s="29" t="s">
        <v>1520</v>
      </c>
      <c r="N193" s="29" t="s">
        <v>1521</v>
      </c>
      <c r="AR193" s="29" t="s">
        <v>1366</v>
      </c>
      <c r="AS193" s="29" t="s">
        <v>2230</v>
      </c>
    </row>
    <row r="194" spans="5:45" x14ac:dyDescent="0.25">
      <c r="E194" s="29" t="s">
        <v>1367</v>
      </c>
      <c r="F194" s="29" t="s">
        <v>1368</v>
      </c>
      <c r="M194" s="29" t="s">
        <v>1528</v>
      </c>
      <c r="N194" s="29" t="s">
        <v>1529</v>
      </c>
      <c r="AR194" s="29" t="s">
        <v>1371</v>
      </c>
      <c r="AS194" s="29" t="s">
        <v>2231</v>
      </c>
    </row>
    <row r="195" spans="5:45" x14ac:dyDescent="0.25">
      <c r="E195" s="29" t="s">
        <v>1372</v>
      </c>
      <c r="F195" s="29" t="s">
        <v>1373</v>
      </c>
      <c r="M195" s="29" t="s">
        <v>1533</v>
      </c>
      <c r="N195" s="29" t="s">
        <v>1534</v>
      </c>
      <c r="AR195" s="29" t="s">
        <v>1376</v>
      </c>
      <c r="AS195" s="29" t="s">
        <v>2232</v>
      </c>
    </row>
    <row r="196" spans="5:45" x14ac:dyDescent="0.25">
      <c r="E196" s="29" t="s">
        <v>1377</v>
      </c>
      <c r="F196" s="29" t="s">
        <v>1378</v>
      </c>
      <c r="M196" s="29" t="s">
        <v>1538</v>
      </c>
      <c r="N196" s="29" t="s">
        <v>1539</v>
      </c>
      <c r="AR196" s="29" t="s">
        <v>1381</v>
      </c>
      <c r="AS196" s="29" t="s">
        <v>2233</v>
      </c>
    </row>
    <row r="197" spans="5:45" x14ac:dyDescent="0.25">
      <c r="E197" s="29" t="s">
        <v>1382</v>
      </c>
      <c r="F197" s="29" t="s">
        <v>1383</v>
      </c>
      <c r="M197" s="29" t="s">
        <v>1546</v>
      </c>
      <c r="N197" s="29" t="s">
        <v>1547</v>
      </c>
      <c r="AR197" s="29" t="s">
        <v>1386</v>
      </c>
      <c r="AS197" s="29" t="s">
        <v>2234</v>
      </c>
    </row>
    <row r="198" spans="5:45" x14ac:dyDescent="0.25">
      <c r="E198" s="29" t="s">
        <v>1387</v>
      </c>
      <c r="F198" s="29" t="s">
        <v>1388</v>
      </c>
      <c r="M198" s="29" t="s">
        <v>1554</v>
      </c>
      <c r="N198" s="29" t="s">
        <v>1555</v>
      </c>
      <c r="AR198" s="29" t="s">
        <v>1391</v>
      </c>
      <c r="AS198" s="29" t="s">
        <v>2235</v>
      </c>
    </row>
    <row r="199" spans="5:45" x14ac:dyDescent="0.25">
      <c r="E199" s="29" t="s">
        <v>1392</v>
      </c>
      <c r="F199" s="29" t="s">
        <v>1393</v>
      </c>
      <c r="M199" s="29" t="s">
        <v>1559</v>
      </c>
      <c r="N199" s="29" t="s">
        <v>1560</v>
      </c>
      <c r="AR199" s="29" t="s">
        <v>1396</v>
      </c>
      <c r="AS199" s="29" t="s">
        <v>2236</v>
      </c>
    </row>
    <row r="200" spans="5:45" x14ac:dyDescent="0.25">
      <c r="E200" s="29" t="s">
        <v>1397</v>
      </c>
      <c r="F200" s="29" t="s">
        <v>1398</v>
      </c>
      <c r="M200" s="29" t="s">
        <v>1564</v>
      </c>
      <c r="N200" s="29" t="s">
        <v>1565</v>
      </c>
      <c r="AR200" s="29" t="s">
        <v>1401</v>
      </c>
      <c r="AS200" s="29" t="s">
        <v>2237</v>
      </c>
    </row>
    <row r="201" spans="5:45" x14ac:dyDescent="0.25">
      <c r="E201" s="29" t="s">
        <v>1402</v>
      </c>
      <c r="F201" s="29" t="s">
        <v>1403</v>
      </c>
      <c r="M201" s="29" t="s">
        <v>1569</v>
      </c>
      <c r="N201" s="29" t="s">
        <v>1570</v>
      </c>
      <c r="AR201" s="29" t="s">
        <v>1406</v>
      </c>
      <c r="AS201" s="29" t="s">
        <v>2238</v>
      </c>
    </row>
    <row r="202" spans="5:45" x14ac:dyDescent="0.25">
      <c r="E202" s="29" t="s">
        <v>1407</v>
      </c>
      <c r="F202" s="29" t="s">
        <v>1408</v>
      </c>
      <c r="M202" s="29" t="s">
        <v>1574</v>
      </c>
      <c r="N202" s="29" t="s">
        <v>1575</v>
      </c>
      <c r="AR202" s="29" t="s">
        <v>1411</v>
      </c>
      <c r="AS202" s="29" t="s">
        <v>2239</v>
      </c>
    </row>
    <row r="203" spans="5:45" x14ac:dyDescent="0.25">
      <c r="E203" s="29" t="s">
        <v>1412</v>
      </c>
      <c r="F203" s="29" t="s">
        <v>1413</v>
      </c>
      <c r="M203" s="29" t="s">
        <v>1579</v>
      </c>
      <c r="N203" s="29" t="s">
        <v>1580</v>
      </c>
      <c r="AR203" s="29" t="s">
        <v>1416</v>
      </c>
      <c r="AS203" s="29" t="s">
        <v>2240</v>
      </c>
    </row>
    <row r="204" spans="5:45" x14ac:dyDescent="0.25">
      <c r="E204" s="29" t="s">
        <v>1417</v>
      </c>
      <c r="F204" s="29" t="s">
        <v>1418</v>
      </c>
      <c r="M204" s="29" t="s">
        <v>1584</v>
      </c>
      <c r="N204" s="29" t="s">
        <v>1585</v>
      </c>
      <c r="AR204" s="29" t="s">
        <v>1421</v>
      </c>
      <c r="AS204" s="29" t="s">
        <v>2241</v>
      </c>
    </row>
    <row r="205" spans="5:45" x14ac:dyDescent="0.25">
      <c r="E205" s="29" t="s">
        <v>1422</v>
      </c>
      <c r="F205" s="29" t="s">
        <v>1423</v>
      </c>
      <c r="M205" s="29" t="s">
        <v>1589</v>
      </c>
      <c r="N205" s="29" t="s">
        <v>1590</v>
      </c>
      <c r="AR205" s="29" t="s">
        <v>1424</v>
      </c>
      <c r="AS205" s="29" t="s">
        <v>2242</v>
      </c>
    </row>
    <row r="206" spans="5:45" x14ac:dyDescent="0.25">
      <c r="E206" s="29" t="s">
        <v>1425</v>
      </c>
      <c r="F206" s="29" t="s">
        <v>1426</v>
      </c>
      <c r="M206" s="29" t="s">
        <v>1592</v>
      </c>
      <c r="N206" s="29" t="s">
        <v>1593</v>
      </c>
      <c r="AR206" s="29" t="s">
        <v>1429</v>
      </c>
      <c r="AS206" s="29" t="s">
        <v>2243</v>
      </c>
    </row>
    <row r="207" spans="5:45" x14ac:dyDescent="0.25">
      <c r="E207" s="29" t="s">
        <v>1430</v>
      </c>
      <c r="F207" s="29" t="s">
        <v>1431</v>
      </c>
      <c r="M207" s="29" t="s">
        <v>1595</v>
      </c>
      <c r="N207" s="29" t="s">
        <v>1596</v>
      </c>
      <c r="AR207" s="29" t="s">
        <v>1434</v>
      </c>
      <c r="AS207" s="29" t="s">
        <v>2244</v>
      </c>
    </row>
    <row r="208" spans="5:45" x14ac:dyDescent="0.25">
      <c r="E208" s="29" t="s">
        <v>1435</v>
      </c>
      <c r="F208" s="29" t="s">
        <v>1436</v>
      </c>
      <c r="M208" s="29" t="s">
        <v>1598</v>
      </c>
      <c r="N208" s="29" t="s">
        <v>1599</v>
      </c>
      <c r="AR208" s="29" t="s">
        <v>1439</v>
      </c>
      <c r="AS208" s="29" t="s">
        <v>2245</v>
      </c>
    </row>
    <row r="209" spans="5:45" x14ac:dyDescent="0.25">
      <c r="E209" s="29" t="s">
        <v>1440</v>
      </c>
      <c r="F209" s="29" t="s">
        <v>1441</v>
      </c>
      <c r="M209" s="29" t="s">
        <v>1601</v>
      </c>
      <c r="N209" s="29" t="s">
        <v>1602</v>
      </c>
      <c r="AR209" s="29" t="s">
        <v>1444</v>
      </c>
      <c r="AS209" s="29" t="s">
        <v>2246</v>
      </c>
    </row>
    <row r="210" spans="5:45" x14ac:dyDescent="0.25">
      <c r="E210" s="29" t="s">
        <v>1445</v>
      </c>
      <c r="F210" s="29" t="s">
        <v>1446</v>
      </c>
      <c r="M210" s="29" t="s">
        <v>1604</v>
      </c>
      <c r="N210" s="29" t="s">
        <v>1605</v>
      </c>
      <c r="AR210" s="29" t="s">
        <v>1449</v>
      </c>
      <c r="AS210" s="29" t="s">
        <v>2247</v>
      </c>
    </row>
    <row r="211" spans="5:45" x14ac:dyDescent="0.25">
      <c r="E211" s="29" t="s">
        <v>1450</v>
      </c>
      <c r="F211" s="29" t="s">
        <v>1451</v>
      </c>
      <c r="M211" s="29" t="s">
        <v>1607</v>
      </c>
      <c r="N211" s="29" t="s">
        <v>1608</v>
      </c>
      <c r="AR211" s="29" t="s">
        <v>1454</v>
      </c>
      <c r="AS211" s="29" t="s">
        <v>2248</v>
      </c>
    </row>
    <row r="212" spans="5:45" x14ac:dyDescent="0.25">
      <c r="E212" s="29" t="s">
        <v>1455</v>
      </c>
      <c r="F212" s="29" t="s">
        <v>1456</v>
      </c>
      <c r="M212" s="29" t="s">
        <v>1610</v>
      </c>
      <c r="N212" s="29" t="s">
        <v>1611</v>
      </c>
      <c r="AR212" s="29" t="s">
        <v>1457</v>
      </c>
      <c r="AS212" s="29" t="s">
        <v>2249</v>
      </c>
    </row>
    <row r="213" spans="5:45" x14ac:dyDescent="0.25">
      <c r="E213" s="29" t="s">
        <v>1458</v>
      </c>
      <c r="F213" s="29" t="s">
        <v>1459</v>
      </c>
      <c r="M213" s="29" t="s">
        <v>1613</v>
      </c>
      <c r="N213" s="29" t="s">
        <v>1614</v>
      </c>
      <c r="AR213" s="29" t="s">
        <v>1462</v>
      </c>
      <c r="AS213" s="29" t="s">
        <v>2250</v>
      </c>
    </row>
    <row r="214" spans="5:45" x14ac:dyDescent="0.25">
      <c r="E214" s="29" t="s">
        <v>1463</v>
      </c>
      <c r="F214" s="29" t="s">
        <v>1464</v>
      </c>
      <c r="M214" s="29" t="s">
        <v>1616</v>
      </c>
      <c r="N214" s="29" t="s">
        <v>1617</v>
      </c>
      <c r="AR214" s="29" t="s">
        <v>1467</v>
      </c>
      <c r="AS214" s="29" t="s">
        <v>2251</v>
      </c>
    </row>
    <row r="215" spans="5:45" x14ac:dyDescent="0.25">
      <c r="E215" s="29" t="s">
        <v>1468</v>
      </c>
      <c r="F215" s="29" t="s">
        <v>1469</v>
      </c>
      <c r="M215" s="29" t="s">
        <v>1619</v>
      </c>
      <c r="N215" s="29" t="s">
        <v>1620</v>
      </c>
      <c r="AR215" s="29" t="s">
        <v>1472</v>
      </c>
      <c r="AS215" s="29" t="s">
        <v>2252</v>
      </c>
    </row>
    <row r="216" spans="5:45" x14ac:dyDescent="0.25">
      <c r="E216" s="29" t="s">
        <v>1473</v>
      </c>
      <c r="F216" s="29" t="s">
        <v>1474</v>
      </c>
      <c r="M216" s="29" t="s">
        <v>1622</v>
      </c>
      <c r="N216" s="29" t="s">
        <v>1623</v>
      </c>
      <c r="AR216" s="29" t="s">
        <v>1477</v>
      </c>
      <c r="AS216" s="29" t="s">
        <v>2253</v>
      </c>
    </row>
    <row r="217" spans="5:45" x14ac:dyDescent="0.25">
      <c r="E217" s="29" t="s">
        <v>1478</v>
      </c>
      <c r="F217" s="29" t="s">
        <v>1479</v>
      </c>
      <c r="M217" s="29" t="s">
        <v>1625</v>
      </c>
      <c r="N217" s="29" t="s">
        <v>1626</v>
      </c>
      <c r="AR217" s="29" t="s">
        <v>1482</v>
      </c>
      <c r="AS217" s="29" t="s">
        <v>2254</v>
      </c>
    </row>
    <row r="218" spans="5:45" x14ac:dyDescent="0.25">
      <c r="E218" s="29" t="s">
        <v>1483</v>
      </c>
      <c r="F218" s="29" t="s">
        <v>1484</v>
      </c>
      <c r="M218" s="29" t="s">
        <v>1629</v>
      </c>
      <c r="N218" s="29" t="s">
        <v>1630</v>
      </c>
      <c r="AR218" s="29" t="s">
        <v>1487</v>
      </c>
      <c r="AS218" s="29" t="s">
        <v>2255</v>
      </c>
    </row>
    <row r="219" spans="5:45" x14ac:dyDescent="0.25">
      <c r="E219" s="29" t="s">
        <v>1488</v>
      </c>
      <c r="F219" s="29" t="s">
        <v>1489</v>
      </c>
      <c r="M219" s="29" t="s">
        <v>1633</v>
      </c>
      <c r="N219" s="29" t="s">
        <v>1634</v>
      </c>
      <c r="AR219" s="29" t="s">
        <v>1492</v>
      </c>
      <c r="AS219" s="29" t="s">
        <v>2256</v>
      </c>
    </row>
    <row r="220" spans="5:45" x14ac:dyDescent="0.25">
      <c r="E220" s="29" t="s">
        <v>1493</v>
      </c>
      <c r="F220" s="29" t="s">
        <v>1494</v>
      </c>
      <c r="M220" s="29" t="s">
        <v>1637</v>
      </c>
      <c r="N220" s="29" t="s">
        <v>1638</v>
      </c>
      <c r="AR220" s="29" t="s">
        <v>1497</v>
      </c>
      <c r="AS220" s="29" t="s">
        <v>2257</v>
      </c>
    </row>
    <row r="221" spans="5:45" x14ac:dyDescent="0.25">
      <c r="E221" s="29" t="s">
        <v>1498</v>
      </c>
      <c r="F221" s="29" t="s">
        <v>1499</v>
      </c>
      <c r="M221" s="29" t="s">
        <v>1640</v>
      </c>
      <c r="N221" s="29" t="s">
        <v>1641</v>
      </c>
      <c r="AR221" s="29" t="s">
        <v>1502</v>
      </c>
      <c r="AS221" s="29" t="s">
        <v>2258</v>
      </c>
    </row>
    <row r="222" spans="5:45" x14ac:dyDescent="0.25">
      <c r="E222" s="29" t="s">
        <v>1503</v>
      </c>
      <c r="F222" s="29" t="s">
        <v>1504</v>
      </c>
      <c r="M222" s="29" t="s">
        <v>1643</v>
      </c>
      <c r="N222" s="29" t="s">
        <v>1644</v>
      </c>
      <c r="AR222" s="29" t="s">
        <v>1505</v>
      </c>
      <c r="AS222" s="29" t="s">
        <v>2259</v>
      </c>
    </row>
    <row r="223" spans="5:45" x14ac:dyDescent="0.25">
      <c r="E223" s="29" t="s">
        <v>1506</v>
      </c>
      <c r="F223" s="29" t="s">
        <v>1507</v>
      </c>
      <c r="M223" s="29" t="s">
        <v>1646</v>
      </c>
      <c r="N223" s="29" t="s">
        <v>1647</v>
      </c>
      <c r="AR223" s="29" t="s">
        <v>1508</v>
      </c>
      <c r="AS223" s="29" t="s">
        <v>2260</v>
      </c>
    </row>
    <row r="224" spans="5:45" x14ac:dyDescent="0.25">
      <c r="E224" s="29" t="s">
        <v>1509</v>
      </c>
      <c r="F224" s="29" t="s">
        <v>1510</v>
      </c>
      <c r="M224" s="29" t="s">
        <v>1650</v>
      </c>
      <c r="N224" s="29" t="s">
        <v>1651</v>
      </c>
      <c r="AR224" s="29" t="s">
        <v>1511</v>
      </c>
      <c r="AS224" s="29" t="s">
        <v>2261</v>
      </c>
    </row>
    <row r="225" spans="5:45" x14ac:dyDescent="0.25">
      <c r="E225" s="29" t="s">
        <v>1512</v>
      </c>
      <c r="F225" s="29" t="s">
        <v>1513</v>
      </c>
      <c r="M225" s="29" t="s">
        <v>1653</v>
      </c>
      <c r="N225" s="29" t="s">
        <v>1654</v>
      </c>
      <c r="AR225" s="29" t="s">
        <v>1514</v>
      </c>
      <c r="AS225" s="29" t="s">
        <v>2262</v>
      </c>
    </row>
    <row r="226" spans="5:45" x14ac:dyDescent="0.25">
      <c r="E226" s="29" t="s">
        <v>1515</v>
      </c>
      <c r="F226" s="29" t="s">
        <v>1516</v>
      </c>
      <c r="M226" s="29" t="s">
        <v>1656</v>
      </c>
      <c r="N226" s="29" t="s">
        <v>1657</v>
      </c>
      <c r="AR226" s="29" t="s">
        <v>1517</v>
      </c>
      <c r="AS226" s="29" t="s">
        <v>2263</v>
      </c>
    </row>
    <row r="227" spans="5:45" x14ac:dyDescent="0.25">
      <c r="E227" s="29" t="s">
        <v>1518</v>
      </c>
      <c r="F227" s="29" t="s">
        <v>1519</v>
      </c>
      <c r="M227" s="29" t="s">
        <v>1659</v>
      </c>
      <c r="N227" s="29" t="s">
        <v>1660</v>
      </c>
      <c r="AR227" s="29" t="s">
        <v>1522</v>
      </c>
      <c r="AS227" s="29" t="s">
        <v>2264</v>
      </c>
    </row>
    <row r="228" spans="5:45" x14ac:dyDescent="0.25">
      <c r="E228" s="29" t="s">
        <v>1523</v>
      </c>
      <c r="F228" s="29" t="s">
        <v>1524</v>
      </c>
      <c r="M228" s="29" t="s">
        <v>1662</v>
      </c>
      <c r="N228" s="29" t="s">
        <v>1663</v>
      </c>
      <c r="AR228" s="29" t="s">
        <v>1525</v>
      </c>
      <c r="AS228" s="29" t="s">
        <v>2265</v>
      </c>
    </row>
    <row r="229" spans="5:45" x14ac:dyDescent="0.25">
      <c r="E229" s="29" t="s">
        <v>1526</v>
      </c>
      <c r="F229" s="29" t="s">
        <v>1527</v>
      </c>
      <c r="M229" s="29" t="s">
        <v>1665</v>
      </c>
      <c r="N229" s="29" t="s">
        <v>1666</v>
      </c>
      <c r="AR229" s="29" t="s">
        <v>1530</v>
      </c>
      <c r="AS229" s="29" t="s">
        <v>2266</v>
      </c>
    </row>
    <row r="230" spans="5:45" x14ac:dyDescent="0.25">
      <c r="E230" s="29" t="s">
        <v>1531</v>
      </c>
      <c r="F230" s="29" t="s">
        <v>1532</v>
      </c>
      <c r="M230" s="29" t="s">
        <v>1668</v>
      </c>
      <c r="N230" s="29" t="s">
        <v>1669</v>
      </c>
      <c r="AR230" s="29" t="s">
        <v>1535</v>
      </c>
      <c r="AS230" s="29" t="s">
        <v>2267</v>
      </c>
    </row>
    <row r="231" spans="5:45" x14ac:dyDescent="0.25">
      <c r="E231" s="29" t="s">
        <v>1536</v>
      </c>
      <c r="F231" s="29" t="s">
        <v>1537</v>
      </c>
      <c r="M231" s="29" t="s">
        <v>1671</v>
      </c>
      <c r="N231" s="29" t="s">
        <v>1672</v>
      </c>
      <c r="AR231" s="29" t="s">
        <v>1540</v>
      </c>
      <c r="AS231" s="29" t="s">
        <v>2268</v>
      </c>
    </row>
    <row r="232" spans="5:45" x14ac:dyDescent="0.25">
      <c r="E232" s="29" t="s">
        <v>1541</v>
      </c>
      <c r="F232" s="29" t="s">
        <v>1542</v>
      </c>
      <c r="M232" s="29" t="s">
        <v>1674</v>
      </c>
      <c r="N232" s="29" t="s">
        <v>1675</v>
      </c>
      <c r="AR232" s="29" t="s">
        <v>1543</v>
      </c>
      <c r="AS232" s="29" t="s">
        <v>2269</v>
      </c>
    </row>
    <row r="233" spans="5:45" x14ac:dyDescent="0.25">
      <c r="E233" s="29" t="s">
        <v>1544</v>
      </c>
      <c r="F233" s="29" t="s">
        <v>1545</v>
      </c>
      <c r="M233" s="29" t="s">
        <v>1677</v>
      </c>
      <c r="N233" s="29" t="s">
        <v>1678</v>
      </c>
      <c r="AR233" s="29" t="s">
        <v>1548</v>
      </c>
      <c r="AS233" s="29" t="s">
        <v>2270</v>
      </c>
    </row>
    <row r="234" spans="5:45" x14ac:dyDescent="0.25">
      <c r="E234" s="29" t="s">
        <v>1549</v>
      </c>
      <c r="F234" s="29" t="s">
        <v>1550</v>
      </c>
      <c r="M234" s="29" t="s">
        <v>1680</v>
      </c>
      <c r="N234" s="29" t="s">
        <v>1681</v>
      </c>
      <c r="AR234" s="29" t="s">
        <v>1551</v>
      </c>
      <c r="AS234" s="29" t="s">
        <v>2271</v>
      </c>
    </row>
    <row r="235" spans="5:45" x14ac:dyDescent="0.25">
      <c r="E235" s="29" t="s">
        <v>1552</v>
      </c>
      <c r="F235" s="29" t="s">
        <v>1553</v>
      </c>
      <c r="M235" s="29" t="s">
        <v>1683</v>
      </c>
      <c r="N235" s="29" t="s">
        <v>1684</v>
      </c>
      <c r="AR235" s="29" t="s">
        <v>1556</v>
      </c>
      <c r="AS235" s="29" t="s">
        <v>2272</v>
      </c>
    </row>
    <row r="236" spans="5:45" x14ac:dyDescent="0.25">
      <c r="E236" s="29" t="s">
        <v>1557</v>
      </c>
      <c r="F236" s="29" t="s">
        <v>1558</v>
      </c>
      <c r="M236" s="29" t="s">
        <v>1686</v>
      </c>
      <c r="N236" s="29" t="s">
        <v>1687</v>
      </c>
      <c r="AR236" s="29" t="s">
        <v>1561</v>
      </c>
      <c r="AS236" s="29" t="s">
        <v>2273</v>
      </c>
    </row>
    <row r="237" spans="5:45" x14ac:dyDescent="0.25">
      <c r="E237" s="29" t="s">
        <v>1562</v>
      </c>
      <c r="F237" s="29" t="s">
        <v>1563</v>
      </c>
      <c r="M237" s="29" t="s">
        <v>1689</v>
      </c>
      <c r="N237" s="29" t="s">
        <v>1690</v>
      </c>
      <c r="AR237" s="29" t="s">
        <v>1566</v>
      </c>
      <c r="AS237" s="29" t="s">
        <v>2274</v>
      </c>
    </row>
    <row r="238" spans="5:45" x14ac:dyDescent="0.25">
      <c r="E238" s="29" t="s">
        <v>1567</v>
      </c>
      <c r="F238" s="29" t="s">
        <v>1568</v>
      </c>
      <c r="M238" s="29" t="s">
        <v>1692</v>
      </c>
      <c r="N238" s="29" t="s">
        <v>1693</v>
      </c>
      <c r="AR238" s="29" t="s">
        <v>1571</v>
      </c>
      <c r="AS238" s="29" t="s">
        <v>2275</v>
      </c>
    </row>
    <row r="239" spans="5:45" x14ac:dyDescent="0.25">
      <c r="E239" s="29" t="s">
        <v>1572</v>
      </c>
      <c r="F239" s="29" t="s">
        <v>1573</v>
      </c>
      <c r="M239" s="29" t="s">
        <v>1695</v>
      </c>
      <c r="N239" s="29" t="s">
        <v>1696</v>
      </c>
      <c r="AR239" s="29" t="s">
        <v>1576</v>
      </c>
      <c r="AS239" s="29" t="s">
        <v>2276</v>
      </c>
    </row>
    <row r="240" spans="5:45" x14ac:dyDescent="0.25">
      <c r="E240" s="29" t="s">
        <v>1577</v>
      </c>
      <c r="F240" s="29" t="s">
        <v>1578</v>
      </c>
      <c r="M240" s="29" t="s">
        <v>1698</v>
      </c>
      <c r="N240" s="29" t="s">
        <v>1699</v>
      </c>
      <c r="AR240" s="29" t="s">
        <v>1581</v>
      </c>
      <c r="AS240" s="29" t="s">
        <v>2277</v>
      </c>
    </row>
    <row r="241" spans="5:45" x14ac:dyDescent="0.25">
      <c r="E241" s="29" t="s">
        <v>1582</v>
      </c>
      <c r="F241" s="29" t="s">
        <v>1583</v>
      </c>
      <c r="M241" s="29" t="s">
        <v>1701</v>
      </c>
      <c r="N241" s="29" t="s">
        <v>1702</v>
      </c>
      <c r="AR241" s="29" t="s">
        <v>1586</v>
      </c>
      <c r="AS241" s="29" t="s">
        <v>2278</v>
      </c>
    </row>
    <row r="242" spans="5:45" x14ac:dyDescent="0.25">
      <c r="E242" s="29" t="s">
        <v>1587</v>
      </c>
      <c r="F242" s="29" t="s">
        <v>1588</v>
      </c>
      <c r="M242" s="29" t="s">
        <v>1704</v>
      </c>
      <c r="N242" s="29" t="s">
        <v>1705</v>
      </c>
      <c r="AR242" s="29" t="s">
        <v>1591</v>
      </c>
      <c r="AS242" s="29" t="s">
        <v>2279</v>
      </c>
    </row>
    <row r="243" spans="5:45" x14ac:dyDescent="0.25">
      <c r="M243" s="29" t="s">
        <v>1707</v>
      </c>
      <c r="N243" s="29" t="s">
        <v>1708</v>
      </c>
      <c r="AR243" s="29" t="s">
        <v>1594</v>
      </c>
      <c r="AS243" s="29" t="s">
        <v>2280</v>
      </c>
    </row>
    <row r="244" spans="5:45" x14ac:dyDescent="0.25">
      <c r="M244" s="29" t="s">
        <v>1710</v>
      </c>
      <c r="N244" s="29" t="s">
        <v>1711</v>
      </c>
      <c r="AR244" s="29" t="s">
        <v>1597</v>
      </c>
      <c r="AS244" s="29" t="s">
        <v>2281</v>
      </c>
    </row>
    <row r="245" spans="5:45" x14ac:dyDescent="0.25">
      <c r="M245" s="29" t="s">
        <v>1713</v>
      </c>
      <c r="N245" s="29" t="s">
        <v>1714</v>
      </c>
      <c r="AR245" s="29" t="s">
        <v>1600</v>
      </c>
      <c r="AS245" s="29" t="s">
        <v>2282</v>
      </c>
    </row>
    <row r="246" spans="5:45" x14ac:dyDescent="0.25">
      <c r="M246" s="29" t="s">
        <v>1716</v>
      </c>
      <c r="N246" s="29" t="s">
        <v>1717</v>
      </c>
      <c r="AR246" s="29" t="s">
        <v>1603</v>
      </c>
      <c r="AS246" s="29" t="s">
        <v>2283</v>
      </c>
    </row>
    <row r="247" spans="5:45" x14ac:dyDescent="0.25">
      <c r="M247" s="29" t="s">
        <v>1719</v>
      </c>
      <c r="N247" s="29" t="s">
        <v>1720</v>
      </c>
      <c r="AR247" s="29" t="s">
        <v>1606</v>
      </c>
      <c r="AS247" s="29" t="s">
        <v>2284</v>
      </c>
    </row>
    <row r="248" spans="5:45" x14ac:dyDescent="0.25">
      <c r="M248" s="29" t="s">
        <v>1722</v>
      </c>
      <c r="N248" s="29" t="s">
        <v>1723</v>
      </c>
      <c r="AR248" s="29" t="s">
        <v>1609</v>
      </c>
      <c r="AS248" s="29" t="s">
        <v>2285</v>
      </c>
    </row>
    <row r="249" spans="5:45" x14ac:dyDescent="0.25">
      <c r="M249" s="29" t="s">
        <v>1726</v>
      </c>
      <c r="N249" s="29" t="s">
        <v>1727</v>
      </c>
      <c r="AR249" s="29" t="s">
        <v>1612</v>
      </c>
      <c r="AS249" s="29" t="s">
        <v>2286</v>
      </c>
    </row>
    <row r="250" spans="5:45" x14ac:dyDescent="0.25">
      <c r="M250" s="29" t="s">
        <v>1729</v>
      </c>
      <c r="N250" s="29" t="s">
        <v>1730</v>
      </c>
      <c r="AR250" s="29" t="s">
        <v>1615</v>
      </c>
      <c r="AS250" s="29" t="s">
        <v>2287</v>
      </c>
    </row>
    <row r="251" spans="5:45" x14ac:dyDescent="0.25">
      <c r="M251" s="29" t="s">
        <v>1732</v>
      </c>
      <c r="N251" s="29" t="s">
        <v>1733</v>
      </c>
      <c r="AR251" s="29" t="s">
        <v>1618</v>
      </c>
      <c r="AS251" s="29" t="s">
        <v>2288</v>
      </c>
    </row>
    <row r="252" spans="5:45" x14ac:dyDescent="0.25">
      <c r="M252" s="29" t="s">
        <v>1735</v>
      </c>
      <c r="N252" s="29" t="s">
        <v>1736</v>
      </c>
      <c r="AR252" s="29" t="s">
        <v>1621</v>
      </c>
      <c r="AS252" s="29" t="s">
        <v>2289</v>
      </c>
    </row>
    <row r="253" spans="5:45" x14ac:dyDescent="0.25">
      <c r="M253" s="29" t="s">
        <v>1738</v>
      </c>
      <c r="N253" s="29" t="s">
        <v>1739</v>
      </c>
      <c r="AR253" s="29" t="s">
        <v>1624</v>
      </c>
      <c r="AS253" s="29" t="s">
        <v>2290</v>
      </c>
    </row>
    <row r="254" spans="5:45" x14ac:dyDescent="0.25">
      <c r="M254" s="29" t="s">
        <v>1742</v>
      </c>
      <c r="N254" s="29" t="s">
        <v>1743</v>
      </c>
      <c r="AR254" s="29" t="s">
        <v>1627</v>
      </c>
      <c r="AS254" s="29" t="s">
        <v>2291</v>
      </c>
    </row>
    <row r="255" spans="5:45" x14ac:dyDescent="0.25">
      <c r="M255" s="29" t="s">
        <v>1745</v>
      </c>
      <c r="N255" s="29" t="s">
        <v>1746</v>
      </c>
      <c r="AR255" s="29" t="s">
        <v>1628</v>
      </c>
      <c r="AS255" s="29" t="s">
        <v>2292</v>
      </c>
    </row>
    <row r="256" spans="5:45" x14ac:dyDescent="0.25">
      <c r="M256" s="29" t="s">
        <v>1748</v>
      </c>
      <c r="N256" s="29" t="s">
        <v>1749</v>
      </c>
      <c r="AR256" s="29" t="s">
        <v>1631</v>
      </c>
      <c r="AS256" s="29" t="s">
        <v>2293</v>
      </c>
    </row>
    <row r="257" spans="13:45" x14ac:dyDescent="0.25">
      <c r="M257" s="29" t="s">
        <v>1751</v>
      </c>
      <c r="N257" s="29" t="s">
        <v>1752</v>
      </c>
      <c r="AR257" s="29" t="s">
        <v>1632</v>
      </c>
      <c r="AS257" s="29" t="s">
        <v>2294</v>
      </c>
    </row>
    <row r="258" spans="13:45" x14ac:dyDescent="0.25">
      <c r="M258" s="29" t="s">
        <v>1754</v>
      </c>
      <c r="N258" s="29" t="s">
        <v>1755</v>
      </c>
      <c r="AR258" s="29" t="s">
        <v>1635</v>
      </c>
      <c r="AS258" s="29" t="s">
        <v>2295</v>
      </c>
    </row>
    <row r="259" spans="13:45" x14ac:dyDescent="0.25">
      <c r="M259" s="29" t="s">
        <v>1757</v>
      </c>
      <c r="N259" s="29" t="s">
        <v>1758</v>
      </c>
      <c r="AR259" s="29" t="s">
        <v>1636</v>
      </c>
      <c r="AS259" s="29" t="s">
        <v>2296</v>
      </c>
    </row>
    <row r="260" spans="13:45" x14ac:dyDescent="0.25">
      <c r="M260" s="29" t="s">
        <v>1760</v>
      </c>
      <c r="N260" s="29" t="s">
        <v>1761</v>
      </c>
      <c r="AR260" s="29" t="s">
        <v>1639</v>
      </c>
      <c r="AS260" s="29" t="s">
        <v>2297</v>
      </c>
    </row>
    <row r="261" spans="13:45" x14ac:dyDescent="0.25">
      <c r="M261" s="29" t="s">
        <v>1764</v>
      </c>
      <c r="N261" s="29" t="s">
        <v>1765</v>
      </c>
      <c r="AR261" s="29" t="s">
        <v>1642</v>
      </c>
      <c r="AS261" s="29" t="s">
        <v>2298</v>
      </c>
    </row>
    <row r="262" spans="13:45" x14ac:dyDescent="0.25">
      <c r="M262" s="29" t="s">
        <v>1767</v>
      </c>
      <c r="N262" s="29" t="s">
        <v>1768</v>
      </c>
      <c r="AR262" s="29" t="s">
        <v>1645</v>
      </c>
      <c r="AS262" s="29" t="s">
        <v>2299</v>
      </c>
    </row>
    <row r="263" spans="13:45" x14ac:dyDescent="0.25">
      <c r="M263" s="29" t="s">
        <v>1770</v>
      </c>
      <c r="N263" s="29" t="s">
        <v>1771</v>
      </c>
      <c r="AR263" s="29" t="s">
        <v>1648</v>
      </c>
      <c r="AS263" s="29" t="s">
        <v>2300</v>
      </c>
    </row>
    <row r="264" spans="13:45" x14ac:dyDescent="0.25">
      <c r="M264" s="29" t="s">
        <v>1773</v>
      </c>
      <c r="N264" s="29" t="s">
        <v>1774</v>
      </c>
      <c r="AR264" s="29" t="s">
        <v>1649</v>
      </c>
      <c r="AS264" s="29" t="s">
        <v>2301</v>
      </c>
    </row>
    <row r="265" spans="13:45" x14ac:dyDescent="0.25">
      <c r="M265" s="29" t="s">
        <v>1776</v>
      </c>
      <c r="N265" s="29" t="s">
        <v>1777</v>
      </c>
      <c r="AR265" s="29" t="s">
        <v>1652</v>
      </c>
      <c r="AS265" s="29" t="s">
        <v>2302</v>
      </c>
    </row>
    <row r="266" spans="13:45" x14ac:dyDescent="0.25">
      <c r="M266" s="29" t="s">
        <v>1779</v>
      </c>
      <c r="N266" s="29" t="s">
        <v>1780</v>
      </c>
      <c r="AR266" s="29" t="s">
        <v>1655</v>
      </c>
      <c r="AS266" s="29" t="s">
        <v>2303</v>
      </c>
    </row>
    <row r="267" spans="13:45" x14ac:dyDescent="0.25">
      <c r="M267" s="29" t="s">
        <v>1782</v>
      </c>
      <c r="N267" s="29" t="s">
        <v>1783</v>
      </c>
      <c r="AR267" s="29" t="s">
        <v>1658</v>
      </c>
      <c r="AS267" s="29" t="s">
        <v>2304</v>
      </c>
    </row>
    <row r="268" spans="13:45" x14ac:dyDescent="0.25">
      <c r="M268" s="29" t="s">
        <v>1785</v>
      </c>
      <c r="N268" s="29" t="s">
        <v>1786</v>
      </c>
      <c r="AR268" s="29" t="s">
        <v>1661</v>
      </c>
      <c r="AS268" s="29" t="s">
        <v>2305</v>
      </c>
    </row>
    <row r="269" spans="13:45" x14ac:dyDescent="0.25">
      <c r="M269" s="29" t="s">
        <v>1788</v>
      </c>
      <c r="N269" s="29" t="s">
        <v>1789</v>
      </c>
      <c r="AR269" s="29" t="s">
        <v>1664</v>
      </c>
      <c r="AS269" s="29" t="s">
        <v>2306</v>
      </c>
    </row>
    <row r="270" spans="13:45" x14ac:dyDescent="0.25">
      <c r="M270" s="29" t="s">
        <v>1791</v>
      </c>
      <c r="N270" s="29" t="s">
        <v>1792</v>
      </c>
      <c r="AR270" s="29" t="s">
        <v>1667</v>
      </c>
      <c r="AS270" s="29" t="s">
        <v>2307</v>
      </c>
    </row>
    <row r="271" spans="13:45" x14ac:dyDescent="0.25">
      <c r="M271" s="29" t="s">
        <v>1794</v>
      </c>
      <c r="N271" s="29" t="s">
        <v>1795</v>
      </c>
      <c r="AR271" s="29" t="s">
        <v>1670</v>
      </c>
      <c r="AS271" s="29" t="s">
        <v>2308</v>
      </c>
    </row>
    <row r="272" spans="13:45" x14ac:dyDescent="0.25">
      <c r="M272" s="29" t="s">
        <v>1798</v>
      </c>
      <c r="N272" s="29" t="s">
        <v>1799</v>
      </c>
      <c r="AR272" s="29" t="s">
        <v>1673</v>
      </c>
      <c r="AS272" s="29" t="s">
        <v>2309</v>
      </c>
    </row>
    <row r="273" spans="13:45" x14ac:dyDescent="0.25">
      <c r="M273" s="29" t="s">
        <v>1801</v>
      </c>
      <c r="N273" s="29" t="s">
        <v>1802</v>
      </c>
      <c r="AR273" s="29" t="s">
        <v>1676</v>
      </c>
      <c r="AS273" s="29" t="s">
        <v>2310</v>
      </c>
    </row>
    <row r="274" spans="13:45" x14ac:dyDescent="0.25">
      <c r="M274" s="29" t="s">
        <v>1804</v>
      </c>
      <c r="N274" s="29" t="s">
        <v>1805</v>
      </c>
      <c r="AR274" s="29" t="s">
        <v>1679</v>
      </c>
      <c r="AS274" s="29" t="s">
        <v>2311</v>
      </c>
    </row>
    <row r="275" spans="13:45" x14ac:dyDescent="0.25">
      <c r="M275" s="29" t="s">
        <v>1807</v>
      </c>
      <c r="N275" s="29" t="s">
        <v>1808</v>
      </c>
      <c r="AR275" s="29" t="s">
        <v>1682</v>
      </c>
      <c r="AS275" s="29" t="s">
        <v>2312</v>
      </c>
    </row>
    <row r="276" spans="13:45" x14ac:dyDescent="0.25">
      <c r="M276" s="29" t="s">
        <v>1810</v>
      </c>
      <c r="N276" s="29" t="s">
        <v>1811</v>
      </c>
      <c r="AR276" s="29" t="s">
        <v>1685</v>
      </c>
      <c r="AS276" s="29" t="s">
        <v>2313</v>
      </c>
    </row>
    <row r="277" spans="13:45" x14ac:dyDescent="0.25">
      <c r="M277" s="29" t="s">
        <v>1813</v>
      </c>
      <c r="N277" s="29" t="s">
        <v>1814</v>
      </c>
      <c r="AR277" s="29" t="s">
        <v>1688</v>
      </c>
      <c r="AS277" s="29" t="s">
        <v>2314</v>
      </c>
    </row>
    <row r="278" spans="13:45" x14ac:dyDescent="0.25">
      <c r="M278" s="29" t="s">
        <v>1817</v>
      </c>
      <c r="N278" s="29" t="s">
        <v>1818</v>
      </c>
      <c r="AR278" s="29" t="s">
        <v>1691</v>
      </c>
      <c r="AS278" s="29" t="s">
        <v>2315</v>
      </c>
    </row>
    <row r="279" spans="13:45" x14ac:dyDescent="0.25">
      <c r="AR279" s="29" t="s">
        <v>1694</v>
      </c>
      <c r="AS279" s="29" t="s">
        <v>2316</v>
      </c>
    </row>
    <row r="280" spans="13:45" x14ac:dyDescent="0.25">
      <c r="AR280" s="29" t="s">
        <v>1697</v>
      </c>
      <c r="AS280" s="29" t="s">
        <v>2317</v>
      </c>
    </row>
    <row r="281" spans="13:45" x14ac:dyDescent="0.25">
      <c r="AR281" s="29" t="s">
        <v>1700</v>
      </c>
      <c r="AS281" s="29" t="s">
        <v>2318</v>
      </c>
    </row>
    <row r="282" spans="13:45" x14ac:dyDescent="0.25">
      <c r="AR282" s="29" t="s">
        <v>1703</v>
      </c>
      <c r="AS282" s="29" t="s">
        <v>2319</v>
      </c>
    </row>
    <row r="283" spans="13:45" x14ac:dyDescent="0.25">
      <c r="AR283" s="29" t="s">
        <v>1706</v>
      </c>
      <c r="AS283" s="29" t="s">
        <v>2320</v>
      </c>
    </row>
    <row r="284" spans="13:45" x14ac:dyDescent="0.25">
      <c r="AR284" s="29" t="s">
        <v>1709</v>
      </c>
      <c r="AS284" s="29" t="s">
        <v>2321</v>
      </c>
    </row>
    <row r="285" spans="13:45" x14ac:dyDescent="0.25">
      <c r="AR285" s="29" t="s">
        <v>1712</v>
      </c>
      <c r="AS285" s="29" t="s">
        <v>2322</v>
      </c>
    </row>
    <row r="286" spans="13:45" x14ac:dyDescent="0.25">
      <c r="AR286" s="29" t="s">
        <v>1715</v>
      </c>
      <c r="AS286" s="29" t="s">
        <v>2323</v>
      </c>
    </row>
    <row r="287" spans="13:45" x14ac:dyDescent="0.25">
      <c r="AR287" s="29" t="s">
        <v>1718</v>
      </c>
      <c r="AS287" s="29" t="s">
        <v>2324</v>
      </c>
    </row>
    <row r="288" spans="13:45" x14ac:dyDescent="0.25">
      <c r="AR288" s="29" t="s">
        <v>1721</v>
      </c>
      <c r="AS288" s="29" t="s">
        <v>2325</v>
      </c>
    </row>
    <row r="289" spans="44:45" x14ac:dyDescent="0.25">
      <c r="AR289" s="29" t="s">
        <v>1724</v>
      </c>
      <c r="AS289" s="29" t="s">
        <v>2326</v>
      </c>
    </row>
    <row r="290" spans="44:45" x14ac:dyDescent="0.25">
      <c r="AR290" s="29" t="s">
        <v>1725</v>
      </c>
      <c r="AS290" s="29" t="s">
        <v>2327</v>
      </c>
    </row>
    <row r="291" spans="44:45" x14ac:dyDescent="0.25">
      <c r="AR291" s="29" t="s">
        <v>1728</v>
      </c>
      <c r="AS291" s="29" t="s">
        <v>2328</v>
      </c>
    </row>
    <row r="292" spans="44:45" x14ac:dyDescent="0.25">
      <c r="AR292" s="29" t="s">
        <v>1731</v>
      </c>
      <c r="AS292" s="29" t="s">
        <v>2329</v>
      </c>
    </row>
    <row r="293" spans="44:45" x14ac:dyDescent="0.25">
      <c r="AR293" s="29" t="s">
        <v>1734</v>
      </c>
      <c r="AS293" s="29" t="s">
        <v>2330</v>
      </c>
    </row>
    <row r="294" spans="44:45" x14ac:dyDescent="0.25">
      <c r="AR294" s="29" t="s">
        <v>1737</v>
      </c>
      <c r="AS294" s="29" t="s">
        <v>2331</v>
      </c>
    </row>
    <row r="295" spans="44:45" x14ac:dyDescent="0.25">
      <c r="AR295" s="29" t="s">
        <v>1740</v>
      </c>
      <c r="AS295" s="29" t="s">
        <v>2332</v>
      </c>
    </row>
    <row r="296" spans="44:45" x14ac:dyDescent="0.25">
      <c r="AR296" s="29" t="s">
        <v>1741</v>
      </c>
      <c r="AS296" s="29" t="s">
        <v>2333</v>
      </c>
    </row>
    <row r="297" spans="44:45" x14ac:dyDescent="0.25">
      <c r="AR297" s="29" t="s">
        <v>1744</v>
      </c>
      <c r="AS297" s="29" t="s">
        <v>2334</v>
      </c>
    </row>
    <row r="298" spans="44:45" x14ac:dyDescent="0.25">
      <c r="AR298" s="29" t="s">
        <v>1747</v>
      </c>
      <c r="AS298" s="29" t="s">
        <v>2335</v>
      </c>
    </row>
    <row r="299" spans="44:45" x14ac:dyDescent="0.25">
      <c r="AR299" s="29" t="s">
        <v>1750</v>
      </c>
      <c r="AS299" s="29" t="s">
        <v>2336</v>
      </c>
    </row>
    <row r="300" spans="44:45" x14ac:dyDescent="0.25">
      <c r="AR300" s="29" t="s">
        <v>1753</v>
      </c>
      <c r="AS300" s="29" t="s">
        <v>2337</v>
      </c>
    </row>
    <row r="301" spans="44:45" x14ac:dyDescent="0.25">
      <c r="AR301" s="29" t="s">
        <v>1756</v>
      </c>
      <c r="AS301" s="29" t="s">
        <v>2338</v>
      </c>
    </row>
    <row r="302" spans="44:45" x14ac:dyDescent="0.25">
      <c r="AR302" s="29" t="s">
        <v>1759</v>
      </c>
      <c r="AS302" s="29" t="s">
        <v>2339</v>
      </c>
    </row>
    <row r="303" spans="44:45" x14ac:dyDescent="0.25">
      <c r="AR303" s="29" t="s">
        <v>1762</v>
      </c>
      <c r="AS303" s="29" t="s">
        <v>2340</v>
      </c>
    </row>
    <row r="304" spans="44:45" x14ac:dyDescent="0.25">
      <c r="AR304" s="29" t="s">
        <v>1763</v>
      </c>
      <c r="AS304" s="29" t="s">
        <v>2341</v>
      </c>
    </row>
    <row r="305" spans="44:45" x14ac:dyDescent="0.25">
      <c r="AR305" s="29" t="s">
        <v>1766</v>
      </c>
      <c r="AS305" s="29" t="s">
        <v>2342</v>
      </c>
    </row>
    <row r="306" spans="44:45" x14ac:dyDescent="0.25">
      <c r="AR306" s="29" t="s">
        <v>1769</v>
      </c>
      <c r="AS306" s="29" t="s">
        <v>2343</v>
      </c>
    </row>
    <row r="307" spans="44:45" x14ac:dyDescent="0.25">
      <c r="AR307" s="29" t="s">
        <v>1772</v>
      </c>
      <c r="AS307" s="29" t="s">
        <v>2344</v>
      </c>
    </row>
    <row r="308" spans="44:45" x14ac:dyDescent="0.25">
      <c r="AR308" s="29" t="s">
        <v>1775</v>
      </c>
      <c r="AS308" s="29" t="s">
        <v>2345</v>
      </c>
    </row>
    <row r="309" spans="44:45" x14ac:dyDescent="0.25">
      <c r="AR309" s="29" t="s">
        <v>1778</v>
      </c>
      <c r="AS309" s="29" t="s">
        <v>2346</v>
      </c>
    </row>
    <row r="310" spans="44:45" x14ac:dyDescent="0.25">
      <c r="AR310" s="29" t="s">
        <v>1781</v>
      </c>
      <c r="AS310" s="29" t="s">
        <v>2347</v>
      </c>
    </row>
    <row r="311" spans="44:45" x14ac:dyDescent="0.25">
      <c r="AR311" s="29" t="s">
        <v>1784</v>
      </c>
      <c r="AS311" s="29" t="s">
        <v>2348</v>
      </c>
    </row>
    <row r="312" spans="44:45" x14ac:dyDescent="0.25">
      <c r="AR312" s="29" t="s">
        <v>1787</v>
      </c>
      <c r="AS312" s="29" t="s">
        <v>2349</v>
      </c>
    </row>
    <row r="313" spans="44:45" x14ac:dyDescent="0.25">
      <c r="AR313" s="29" t="s">
        <v>1790</v>
      </c>
      <c r="AS313" s="29" t="s">
        <v>2350</v>
      </c>
    </row>
    <row r="314" spans="44:45" x14ac:dyDescent="0.25">
      <c r="AR314" s="29" t="s">
        <v>1793</v>
      </c>
      <c r="AS314" s="29" t="s">
        <v>2351</v>
      </c>
    </row>
    <row r="315" spans="44:45" x14ac:dyDescent="0.25">
      <c r="AR315" s="29" t="s">
        <v>1796</v>
      </c>
      <c r="AS315" s="29" t="s">
        <v>2352</v>
      </c>
    </row>
    <row r="316" spans="44:45" x14ac:dyDescent="0.25">
      <c r="AR316" s="29" t="s">
        <v>1797</v>
      </c>
      <c r="AS316" s="29" t="s">
        <v>2353</v>
      </c>
    </row>
    <row r="317" spans="44:45" x14ac:dyDescent="0.25">
      <c r="AR317" s="29" t="s">
        <v>1800</v>
      </c>
      <c r="AS317" s="29" t="s">
        <v>2354</v>
      </c>
    </row>
    <row r="318" spans="44:45" x14ac:dyDescent="0.25">
      <c r="AR318" s="29" t="s">
        <v>1803</v>
      </c>
      <c r="AS318" s="29" t="s">
        <v>2355</v>
      </c>
    </row>
    <row r="319" spans="44:45" x14ac:dyDescent="0.25">
      <c r="AR319" s="29" t="s">
        <v>1806</v>
      </c>
      <c r="AS319" s="29" t="s">
        <v>2356</v>
      </c>
    </row>
    <row r="320" spans="44:45" x14ac:dyDescent="0.25">
      <c r="AR320" s="29" t="s">
        <v>1809</v>
      </c>
      <c r="AS320" s="29" t="s">
        <v>2357</v>
      </c>
    </row>
    <row r="321" spans="44:45" x14ac:dyDescent="0.25">
      <c r="AR321" s="29" t="s">
        <v>1812</v>
      </c>
      <c r="AS321" s="29" t="s">
        <v>2358</v>
      </c>
    </row>
    <row r="322" spans="44:45" x14ac:dyDescent="0.25">
      <c r="AR322" s="29" t="s">
        <v>1815</v>
      </c>
      <c r="AS322" s="29" t="s">
        <v>2359</v>
      </c>
    </row>
    <row r="323" spans="44:45" x14ac:dyDescent="0.25">
      <c r="AR323" s="29" t="s">
        <v>1816</v>
      </c>
      <c r="AS323" s="29" t="s">
        <v>2360</v>
      </c>
    </row>
    <row r="324" spans="44:45" x14ac:dyDescent="0.25">
      <c r="AR324" s="29" t="s">
        <v>1819</v>
      </c>
      <c r="AS324" s="29" t="s">
        <v>2361</v>
      </c>
    </row>
    <row r="325" spans="44:45" x14ac:dyDescent="0.25">
      <c r="AR325" s="29" t="s">
        <v>1820</v>
      </c>
      <c r="AS325" s="29" t="s">
        <v>2362</v>
      </c>
    </row>
    <row r="326" spans="44:45" x14ac:dyDescent="0.25">
      <c r="AR326" s="29" t="s">
        <v>1821</v>
      </c>
      <c r="AS326" s="29" t="s">
        <v>2363</v>
      </c>
    </row>
    <row r="327" spans="44:45" x14ac:dyDescent="0.25">
      <c r="AR327" s="29" t="s">
        <v>1822</v>
      </c>
      <c r="AS327" s="29" t="s">
        <v>2364</v>
      </c>
    </row>
    <row r="328" spans="44:45" x14ac:dyDescent="0.25">
      <c r="AR328" s="29" t="s">
        <v>1823</v>
      </c>
      <c r="AS328" s="29" t="s">
        <v>2365</v>
      </c>
    </row>
    <row r="329" spans="44:45" x14ac:dyDescent="0.25">
      <c r="AR329" s="29" t="s">
        <v>1824</v>
      </c>
      <c r="AS329" s="29" t="s">
        <v>2366</v>
      </c>
    </row>
    <row r="330" spans="44:45" x14ac:dyDescent="0.25">
      <c r="AR330" s="29" t="s">
        <v>1825</v>
      </c>
      <c r="AS330" s="29" t="s">
        <v>2367</v>
      </c>
    </row>
    <row r="331" spans="44:45" x14ac:dyDescent="0.25">
      <c r="AR331" s="29" t="s">
        <v>1827</v>
      </c>
      <c r="AS331" s="29" t="s">
        <v>2368</v>
      </c>
    </row>
    <row r="332" spans="44:45" x14ac:dyDescent="0.25">
      <c r="AR332" s="29" t="s">
        <v>1829</v>
      </c>
      <c r="AS332" s="29" t="s">
        <v>2369</v>
      </c>
    </row>
    <row r="333" spans="44:45" x14ac:dyDescent="0.25">
      <c r="AR333" s="29" t="s">
        <v>1831</v>
      </c>
      <c r="AS333" s="29" t="s">
        <v>2370</v>
      </c>
    </row>
    <row r="334" spans="44:45" x14ac:dyDescent="0.25">
      <c r="AR334" s="29" t="s">
        <v>1833</v>
      </c>
      <c r="AS334" s="29" t="s">
        <v>2371</v>
      </c>
    </row>
    <row r="335" spans="44:45" x14ac:dyDescent="0.25">
      <c r="AR335" s="29" t="s">
        <v>1835</v>
      </c>
      <c r="AS335" s="29" t="s">
        <v>2372</v>
      </c>
    </row>
    <row r="336" spans="44:45" x14ac:dyDescent="0.25">
      <c r="AR336" s="29" t="s">
        <v>1837</v>
      </c>
      <c r="AS336" s="29" t="s">
        <v>2373</v>
      </c>
    </row>
    <row r="337" spans="44:45" x14ac:dyDescent="0.25">
      <c r="AR337" s="29" t="s">
        <v>1839</v>
      </c>
      <c r="AS337" s="29" t="s">
        <v>2374</v>
      </c>
    </row>
    <row r="338" spans="44:45" x14ac:dyDescent="0.25">
      <c r="AR338" s="29" t="s">
        <v>1841</v>
      </c>
      <c r="AS338" s="29" t="s">
        <v>2375</v>
      </c>
    </row>
    <row r="339" spans="44:45" x14ac:dyDescent="0.25">
      <c r="AR339" s="29" t="s">
        <v>1842</v>
      </c>
      <c r="AS339" s="29" t="s">
        <v>2376</v>
      </c>
    </row>
    <row r="340" spans="44:45" x14ac:dyDescent="0.25">
      <c r="AR340" s="29" t="s">
        <v>1843</v>
      </c>
      <c r="AS340" s="29" t="s">
        <v>2377</v>
      </c>
    </row>
    <row r="341" spans="44:45" x14ac:dyDescent="0.25">
      <c r="AR341" s="29" t="s">
        <v>1844</v>
      </c>
      <c r="AS341" s="29" t="s">
        <v>2378</v>
      </c>
    </row>
    <row r="342" spans="44:45" x14ac:dyDescent="0.25">
      <c r="AR342" s="29" t="s">
        <v>1845</v>
      </c>
      <c r="AS342" s="29" t="s">
        <v>2379</v>
      </c>
    </row>
    <row r="343" spans="44:45" x14ac:dyDescent="0.25">
      <c r="AR343" s="29" t="s">
        <v>1846</v>
      </c>
      <c r="AS343" s="29" t="s">
        <v>2380</v>
      </c>
    </row>
    <row r="344" spans="44:45" x14ac:dyDescent="0.25">
      <c r="AR344" s="29" t="s">
        <v>1847</v>
      </c>
      <c r="AS344" s="29" t="s">
        <v>2381</v>
      </c>
    </row>
    <row r="345" spans="44:45" x14ac:dyDescent="0.25">
      <c r="AR345" s="29" t="s">
        <v>1848</v>
      </c>
      <c r="AS345" s="29" t="s">
        <v>2382</v>
      </c>
    </row>
    <row r="346" spans="44:45" x14ac:dyDescent="0.25">
      <c r="AR346" s="29" t="s">
        <v>1849</v>
      </c>
      <c r="AS346" s="29" t="s">
        <v>2383</v>
      </c>
    </row>
    <row r="347" spans="44:45" x14ac:dyDescent="0.25">
      <c r="AR347" s="29" t="s">
        <v>1850</v>
      </c>
      <c r="AS347" s="29" t="s">
        <v>2384</v>
      </c>
    </row>
    <row r="348" spans="44:45" x14ac:dyDescent="0.25">
      <c r="AR348" s="29" t="s">
        <v>1851</v>
      </c>
      <c r="AS348" s="29" t="s">
        <v>2385</v>
      </c>
    </row>
    <row r="349" spans="44:45" x14ac:dyDescent="0.25">
      <c r="AR349" s="29" t="s">
        <v>1852</v>
      </c>
      <c r="AS349" s="29" t="s">
        <v>2386</v>
      </c>
    </row>
    <row r="350" spans="44:45" x14ac:dyDescent="0.25">
      <c r="AR350" s="29" t="s">
        <v>1853</v>
      </c>
      <c r="AS350" s="29" t="s">
        <v>2387</v>
      </c>
    </row>
    <row r="351" spans="44:45" x14ac:dyDescent="0.25">
      <c r="AR351" s="29" t="s">
        <v>1854</v>
      </c>
      <c r="AS351" s="29" t="s">
        <v>2388</v>
      </c>
    </row>
    <row r="352" spans="44:45" x14ac:dyDescent="0.25">
      <c r="AR352" s="29" t="s">
        <v>1855</v>
      </c>
      <c r="AS352" s="29" t="s">
        <v>2389</v>
      </c>
    </row>
    <row r="353" spans="44:45" x14ac:dyDescent="0.25">
      <c r="AR353" s="29" t="s">
        <v>1856</v>
      </c>
      <c r="AS353" s="29" t="s">
        <v>2390</v>
      </c>
    </row>
    <row r="354" spans="44:45" x14ac:dyDescent="0.25">
      <c r="AR354" s="29" t="s">
        <v>1857</v>
      </c>
      <c r="AS354" s="29" t="s">
        <v>2391</v>
      </c>
    </row>
    <row r="355" spans="44:45" x14ac:dyDescent="0.25">
      <c r="AR355" s="29" t="s">
        <v>1858</v>
      </c>
      <c r="AS355" s="29" t="s">
        <v>2392</v>
      </c>
    </row>
    <row r="356" spans="44:45" x14ac:dyDescent="0.25">
      <c r="AR356" s="29" t="s">
        <v>1859</v>
      </c>
      <c r="AS356" s="29" t="s">
        <v>2393</v>
      </c>
    </row>
    <row r="357" spans="44:45" x14ac:dyDescent="0.25">
      <c r="AR357" s="29" t="s">
        <v>1860</v>
      </c>
      <c r="AS357" s="29" t="s">
        <v>2394</v>
      </c>
    </row>
    <row r="358" spans="44:45" x14ac:dyDescent="0.25">
      <c r="AR358" s="29" t="s">
        <v>1861</v>
      </c>
      <c r="AS358" s="29" t="s">
        <v>2395</v>
      </c>
    </row>
    <row r="359" spans="44:45" x14ac:dyDescent="0.25">
      <c r="AR359" s="29" t="s">
        <v>1862</v>
      </c>
      <c r="AS359" s="29" t="s">
        <v>2396</v>
      </c>
    </row>
    <row r="360" spans="44:45" x14ac:dyDescent="0.25">
      <c r="AR360" s="29" t="s">
        <v>1863</v>
      </c>
      <c r="AS360" s="29" t="s">
        <v>2397</v>
      </c>
    </row>
    <row r="361" spans="44:45" x14ac:dyDescent="0.25">
      <c r="AR361" s="29" t="s">
        <v>1864</v>
      </c>
      <c r="AS361" s="29" t="s">
        <v>2398</v>
      </c>
    </row>
    <row r="362" spans="44:45" x14ac:dyDescent="0.25">
      <c r="AR362" s="29" t="s">
        <v>1865</v>
      </c>
      <c r="AS362" s="29" t="s">
        <v>2399</v>
      </c>
    </row>
    <row r="363" spans="44:45" x14ac:dyDescent="0.25">
      <c r="AR363" s="29" t="s">
        <v>1866</v>
      </c>
      <c r="AS363" s="29" t="s">
        <v>2400</v>
      </c>
    </row>
    <row r="364" spans="44:45" x14ac:dyDescent="0.25">
      <c r="AR364" s="29" t="s">
        <v>1867</v>
      </c>
      <c r="AS364" s="29" t="s">
        <v>2401</v>
      </c>
    </row>
    <row r="365" spans="44:45" x14ac:dyDescent="0.25">
      <c r="AR365" s="29" t="s">
        <v>1868</v>
      </c>
      <c r="AS365" s="29" t="s">
        <v>2402</v>
      </c>
    </row>
    <row r="366" spans="44:45" x14ac:dyDescent="0.25">
      <c r="AR366" s="29" t="s">
        <v>1869</v>
      </c>
      <c r="AS366" s="29" t="s">
        <v>2403</v>
      </c>
    </row>
    <row r="367" spans="44:45" x14ac:dyDescent="0.25">
      <c r="AR367" s="29" t="s">
        <v>1870</v>
      </c>
      <c r="AS367" s="29" t="s">
        <v>2404</v>
      </c>
    </row>
    <row r="368" spans="44:45" x14ac:dyDescent="0.25">
      <c r="AR368" s="29" t="s">
        <v>1871</v>
      </c>
      <c r="AS368" s="29" t="s">
        <v>2405</v>
      </c>
    </row>
    <row r="369" spans="44:45" x14ac:dyDescent="0.25">
      <c r="AR369" s="29" t="s">
        <v>1872</v>
      </c>
      <c r="AS369" s="29" t="s">
        <v>2406</v>
      </c>
    </row>
    <row r="370" spans="44:45" x14ac:dyDescent="0.25">
      <c r="AR370" s="29" t="s">
        <v>1873</v>
      </c>
      <c r="AS370" s="29" t="s">
        <v>2407</v>
      </c>
    </row>
    <row r="371" spans="44:45" x14ac:dyDescent="0.25">
      <c r="AR371" s="29" t="s">
        <v>1874</v>
      </c>
      <c r="AS371" s="29" t="s">
        <v>2408</v>
      </c>
    </row>
    <row r="372" spans="44:45" x14ac:dyDescent="0.25">
      <c r="AR372" s="29" t="s">
        <v>1875</v>
      </c>
      <c r="AS372" s="29" t="s">
        <v>2409</v>
      </c>
    </row>
    <row r="373" spans="44:45" x14ac:dyDescent="0.25">
      <c r="AR373" s="29" t="s">
        <v>1876</v>
      </c>
      <c r="AS373" s="29" t="s">
        <v>2410</v>
      </c>
    </row>
    <row r="374" spans="44:45" x14ac:dyDescent="0.25">
      <c r="AR374" s="29" t="s">
        <v>1877</v>
      </c>
      <c r="AS374" s="29" t="s">
        <v>2411</v>
      </c>
    </row>
    <row r="375" spans="44:45" x14ac:dyDescent="0.25">
      <c r="AR375" s="29" t="s">
        <v>1878</v>
      </c>
      <c r="AS375" s="29" t="s">
        <v>2412</v>
      </c>
    </row>
    <row r="376" spans="44:45" x14ac:dyDescent="0.25">
      <c r="AR376" s="29" t="s">
        <v>1879</v>
      </c>
      <c r="AS376" s="29" t="s">
        <v>2413</v>
      </c>
    </row>
    <row r="377" spans="44:45" x14ac:dyDescent="0.25">
      <c r="AR377" s="29" t="s">
        <v>1880</v>
      </c>
      <c r="AS377" s="29" t="s">
        <v>2414</v>
      </c>
    </row>
    <row r="378" spans="44:45" x14ac:dyDescent="0.25">
      <c r="AR378" s="29" t="s">
        <v>1881</v>
      </c>
      <c r="AS378" s="29" t="s">
        <v>2415</v>
      </c>
    </row>
    <row r="379" spans="44:45" x14ac:dyDescent="0.25">
      <c r="AR379" s="29" t="s">
        <v>1882</v>
      </c>
      <c r="AS379" s="29" t="s">
        <v>2416</v>
      </c>
    </row>
    <row r="380" spans="44:45" x14ac:dyDescent="0.25">
      <c r="AR380" s="29" t="s">
        <v>1883</v>
      </c>
      <c r="AS380" s="29" t="s">
        <v>2417</v>
      </c>
    </row>
    <row r="381" spans="44:45" x14ac:dyDescent="0.25">
      <c r="AR381" s="29" t="s">
        <v>1884</v>
      </c>
      <c r="AS381" s="29" t="s">
        <v>2418</v>
      </c>
    </row>
    <row r="382" spans="44:45" x14ac:dyDescent="0.25">
      <c r="AR382" s="29" t="s">
        <v>1885</v>
      </c>
      <c r="AS382" s="29" t="s">
        <v>2419</v>
      </c>
    </row>
    <row r="383" spans="44:45" x14ac:dyDescent="0.25">
      <c r="AR383" s="29" t="s">
        <v>1886</v>
      </c>
      <c r="AS383" s="29" t="s">
        <v>2420</v>
      </c>
    </row>
    <row r="384" spans="44:45" x14ac:dyDescent="0.25">
      <c r="AR384" s="29" t="s">
        <v>1887</v>
      </c>
      <c r="AS384" s="29" t="s">
        <v>2421</v>
      </c>
    </row>
    <row r="385" spans="44:45" x14ac:dyDescent="0.25">
      <c r="AR385" s="29" t="s">
        <v>1888</v>
      </c>
      <c r="AS385" s="29" t="s">
        <v>2422</v>
      </c>
    </row>
    <row r="386" spans="44:45" x14ac:dyDescent="0.25">
      <c r="AR386" s="29" t="s">
        <v>1889</v>
      </c>
      <c r="AS386" s="29" t="s">
        <v>2423</v>
      </c>
    </row>
    <row r="387" spans="44:45" x14ac:dyDescent="0.25">
      <c r="AR387" s="29" t="s">
        <v>1890</v>
      </c>
      <c r="AS387" s="29" t="s">
        <v>2424</v>
      </c>
    </row>
    <row r="388" spans="44:45" x14ac:dyDescent="0.25">
      <c r="AR388" s="29" t="s">
        <v>1891</v>
      </c>
      <c r="AS388" s="29" t="s">
        <v>2425</v>
      </c>
    </row>
    <row r="389" spans="44:45" x14ac:dyDescent="0.25">
      <c r="AR389" s="29" t="s">
        <v>1892</v>
      </c>
      <c r="AS389" s="29" t="s">
        <v>2426</v>
      </c>
    </row>
    <row r="390" spans="44:45" x14ac:dyDescent="0.25">
      <c r="AR390" s="29" t="s">
        <v>1893</v>
      </c>
      <c r="AS390" s="29" t="s">
        <v>2427</v>
      </c>
    </row>
    <row r="391" spans="44:45" x14ac:dyDescent="0.25">
      <c r="AR391" s="29" t="s">
        <v>1894</v>
      </c>
      <c r="AS391" s="29" t="s">
        <v>2428</v>
      </c>
    </row>
    <row r="392" spans="44:45" x14ac:dyDescent="0.25">
      <c r="AR392" s="29" t="s">
        <v>1895</v>
      </c>
      <c r="AS392" s="29" t="s">
        <v>2429</v>
      </c>
    </row>
    <row r="393" spans="44:45" x14ac:dyDescent="0.25">
      <c r="AR393" s="29" t="s">
        <v>1896</v>
      </c>
      <c r="AS393" s="29" t="s">
        <v>2430</v>
      </c>
    </row>
    <row r="394" spans="44:45" x14ac:dyDescent="0.25">
      <c r="AR394" s="29" t="s">
        <v>1897</v>
      </c>
      <c r="AS394" s="29" t="s">
        <v>2431</v>
      </c>
    </row>
    <row r="395" spans="44:45" x14ac:dyDescent="0.25">
      <c r="AR395" s="29" t="s">
        <v>1898</v>
      </c>
      <c r="AS395" s="29" t="s">
        <v>2432</v>
      </c>
    </row>
    <row r="396" spans="44:45" x14ac:dyDescent="0.25">
      <c r="AR396" s="29" t="s">
        <v>1899</v>
      </c>
      <c r="AS396" s="29" t="s">
        <v>2433</v>
      </c>
    </row>
    <row r="397" spans="44:45" x14ac:dyDescent="0.25">
      <c r="AR397" s="29" t="s">
        <v>1900</v>
      </c>
      <c r="AS397" s="29" t="s">
        <v>2434</v>
      </c>
    </row>
    <row r="398" spans="44:45" x14ac:dyDescent="0.25">
      <c r="AR398" s="29" t="s">
        <v>1901</v>
      </c>
      <c r="AS398" s="29" t="s">
        <v>2435</v>
      </c>
    </row>
    <row r="399" spans="44:45" x14ac:dyDescent="0.25">
      <c r="AR399" s="29" t="s">
        <v>1902</v>
      </c>
      <c r="AS399" s="29" t="s">
        <v>2436</v>
      </c>
    </row>
    <row r="400" spans="44:45" x14ac:dyDescent="0.25">
      <c r="AR400" s="29" t="s">
        <v>1903</v>
      </c>
      <c r="AS400" s="29" t="s">
        <v>2437</v>
      </c>
    </row>
    <row r="401" spans="44:45" x14ac:dyDescent="0.25">
      <c r="AR401" s="29" t="s">
        <v>1904</v>
      </c>
      <c r="AS401" s="29" t="s">
        <v>2438</v>
      </c>
    </row>
    <row r="402" spans="44:45" x14ac:dyDescent="0.25">
      <c r="AR402" s="29" t="s">
        <v>1905</v>
      </c>
      <c r="AS402" s="29" t="s">
        <v>2439</v>
      </c>
    </row>
    <row r="403" spans="44:45" x14ac:dyDescent="0.25">
      <c r="AR403" s="29" t="s">
        <v>1906</v>
      </c>
      <c r="AS403" s="29" t="s">
        <v>2440</v>
      </c>
    </row>
    <row r="404" spans="44:45" x14ac:dyDescent="0.25">
      <c r="AR404" s="29" t="s">
        <v>1907</v>
      </c>
      <c r="AS404" s="29" t="s">
        <v>2441</v>
      </c>
    </row>
    <row r="405" spans="44:45" x14ac:dyDescent="0.25">
      <c r="AR405" s="29" t="s">
        <v>1908</v>
      </c>
      <c r="AS405" s="29" t="s">
        <v>2442</v>
      </c>
    </row>
    <row r="406" spans="44:45" x14ac:dyDescent="0.25">
      <c r="AR406" s="29" t="s">
        <v>1909</v>
      </c>
      <c r="AS406" s="29" t="s">
        <v>2443</v>
      </c>
    </row>
    <row r="407" spans="44:45" x14ac:dyDescent="0.25">
      <c r="AR407" s="29" t="s">
        <v>1910</v>
      </c>
      <c r="AS407" s="29" t="s">
        <v>2444</v>
      </c>
    </row>
    <row r="408" spans="44:45" x14ac:dyDescent="0.25">
      <c r="AR408" s="29" t="s">
        <v>1911</v>
      </c>
      <c r="AS408" s="29" t="s">
        <v>2445</v>
      </c>
    </row>
    <row r="409" spans="44:45" x14ac:dyDescent="0.25">
      <c r="AR409" s="29" t="s">
        <v>1912</v>
      </c>
      <c r="AS409" s="29" t="s">
        <v>2446</v>
      </c>
    </row>
    <row r="410" spans="44:45" x14ac:dyDescent="0.25">
      <c r="AR410" s="29" t="s">
        <v>1913</v>
      </c>
      <c r="AS410" s="29" t="s">
        <v>2447</v>
      </c>
    </row>
    <row r="411" spans="44:45" x14ac:dyDescent="0.25">
      <c r="AR411" s="29" t="s">
        <v>1914</v>
      </c>
      <c r="AS411" s="29" t="s">
        <v>2448</v>
      </c>
    </row>
    <row r="412" spans="44:45" x14ac:dyDescent="0.25">
      <c r="AR412" s="29" t="s">
        <v>1915</v>
      </c>
      <c r="AS412" s="29" t="s">
        <v>2449</v>
      </c>
    </row>
    <row r="413" spans="44:45" x14ac:dyDescent="0.25">
      <c r="AR413" s="29" t="s">
        <v>1916</v>
      </c>
      <c r="AS413" s="29" t="s">
        <v>2450</v>
      </c>
    </row>
    <row r="414" spans="44:45" x14ac:dyDescent="0.25">
      <c r="AR414" s="29" t="s">
        <v>1917</v>
      </c>
      <c r="AS414" s="29" t="s">
        <v>2451</v>
      </c>
    </row>
    <row r="415" spans="44:45" x14ac:dyDescent="0.25">
      <c r="AR415" s="29" t="s">
        <v>1918</v>
      </c>
      <c r="AS415" s="29" t="s">
        <v>2452</v>
      </c>
    </row>
    <row r="416" spans="44:45" x14ac:dyDescent="0.25">
      <c r="AR416" s="29" t="s">
        <v>1919</v>
      </c>
      <c r="AS416" s="29" t="s">
        <v>2453</v>
      </c>
    </row>
    <row r="417" spans="44:45" x14ac:dyDescent="0.25">
      <c r="AR417" s="29" t="s">
        <v>1920</v>
      </c>
      <c r="AS417" s="29" t="s">
        <v>2454</v>
      </c>
    </row>
    <row r="418" spans="44:45" x14ac:dyDescent="0.25">
      <c r="AR418" s="29" t="s">
        <v>1921</v>
      </c>
      <c r="AS418" s="29" t="s">
        <v>2455</v>
      </c>
    </row>
    <row r="419" spans="44:45" x14ac:dyDescent="0.25">
      <c r="AR419" s="29" t="s">
        <v>1922</v>
      </c>
      <c r="AS419" s="29" t="s">
        <v>2456</v>
      </c>
    </row>
    <row r="420" spans="44:45" x14ac:dyDescent="0.25">
      <c r="AR420" s="29" t="s">
        <v>1923</v>
      </c>
      <c r="AS420" s="29" t="s">
        <v>2457</v>
      </c>
    </row>
    <row r="421" spans="44:45" x14ac:dyDescent="0.25">
      <c r="AR421" s="29" t="s">
        <v>1924</v>
      </c>
      <c r="AS421" s="29" t="s">
        <v>2458</v>
      </c>
    </row>
    <row r="422" spans="44:45" x14ac:dyDescent="0.25">
      <c r="AR422" s="29" t="s">
        <v>1925</v>
      </c>
      <c r="AS422" s="29" t="s">
        <v>2459</v>
      </c>
    </row>
    <row r="423" spans="44:45" x14ac:dyDescent="0.25">
      <c r="AR423" s="29" t="s">
        <v>1926</v>
      </c>
      <c r="AS423" s="29" t="s">
        <v>2460</v>
      </c>
    </row>
    <row r="424" spans="44:45" x14ac:dyDescent="0.25">
      <c r="AR424" s="29" t="s">
        <v>1927</v>
      </c>
      <c r="AS424" s="29" t="s">
        <v>2461</v>
      </c>
    </row>
    <row r="425" spans="44:45" x14ac:dyDescent="0.25">
      <c r="AR425" s="29" t="s">
        <v>1928</v>
      </c>
      <c r="AS425" s="29" t="s">
        <v>2462</v>
      </c>
    </row>
    <row r="426" spans="44:45" x14ac:dyDescent="0.25">
      <c r="AR426" s="29" t="s">
        <v>1929</v>
      </c>
      <c r="AS426" s="29" t="s">
        <v>2463</v>
      </c>
    </row>
    <row r="427" spans="44:45" x14ac:dyDescent="0.25">
      <c r="AR427" s="29" t="s">
        <v>1930</v>
      </c>
      <c r="AS427" s="29" t="s">
        <v>2464</v>
      </c>
    </row>
    <row r="428" spans="44:45" x14ac:dyDescent="0.25">
      <c r="AR428" s="29" t="s">
        <v>1931</v>
      </c>
      <c r="AS428" s="29" t="s">
        <v>2465</v>
      </c>
    </row>
    <row r="429" spans="44:45" x14ac:dyDescent="0.25">
      <c r="AR429" s="29" t="s">
        <v>1932</v>
      </c>
      <c r="AS429" s="29" t="s">
        <v>2466</v>
      </c>
    </row>
    <row r="430" spans="44:45" x14ac:dyDescent="0.25">
      <c r="AR430" s="29" t="s">
        <v>1933</v>
      </c>
      <c r="AS430" s="29" t="s">
        <v>2467</v>
      </c>
    </row>
    <row r="431" spans="44:45" x14ac:dyDescent="0.25">
      <c r="AR431" s="29" t="s">
        <v>1934</v>
      </c>
      <c r="AS431" s="29" t="s">
        <v>2468</v>
      </c>
    </row>
    <row r="432" spans="44:45" x14ac:dyDescent="0.25">
      <c r="AR432" s="29" t="s">
        <v>1935</v>
      </c>
      <c r="AS432" s="29" t="s">
        <v>2469</v>
      </c>
    </row>
    <row r="433" spans="44:45" x14ac:dyDescent="0.25">
      <c r="AR433" s="29" t="s">
        <v>1936</v>
      </c>
      <c r="AS433" s="29" t="s">
        <v>2470</v>
      </c>
    </row>
    <row r="434" spans="44:45" x14ac:dyDescent="0.25">
      <c r="AR434" s="29" t="s">
        <v>1937</v>
      </c>
      <c r="AS434" s="29" t="s">
        <v>2471</v>
      </c>
    </row>
    <row r="435" spans="44:45" x14ac:dyDescent="0.25">
      <c r="AR435" s="29" t="s">
        <v>1938</v>
      </c>
      <c r="AS435" s="29" t="s">
        <v>2472</v>
      </c>
    </row>
    <row r="436" spans="44:45" x14ac:dyDescent="0.25">
      <c r="AR436" s="29" t="s">
        <v>1939</v>
      </c>
      <c r="AS436" s="29" t="s">
        <v>2473</v>
      </c>
    </row>
    <row r="437" spans="44:45" x14ac:dyDescent="0.25">
      <c r="AR437" s="29" t="s">
        <v>1940</v>
      </c>
      <c r="AS437" s="29" t="s">
        <v>2474</v>
      </c>
    </row>
    <row r="438" spans="44:45" x14ac:dyDescent="0.25">
      <c r="AR438" s="29" t="s">
        <v>1941</v>
      </c>
      <c r="AS438" s="29" t="s">
        <v>2475</v>
      </c>
    </row>
    <row r="439" spans="44:45" x14ac:dyDescent="0.25">
      <c r="AR439" s="29" t="s">
        <v>1942</v>
      </c>
      <c r="AS439" s="29" t="s">
        <v>2476</v>
      </c>
    </row>
    <row r="440" spans="44:45" x14ac:dyDescent="0.25">
      <c r="AR440" s="29" t="s">
        <v>1943</v>
      </c>
      <c r="AS440" s="29" t="s">
        <v>2477</v>
      </c>
    </row>
    <row r="441" spans="44:45" x14ac:dyDescent="0.25">
      <c r="AR441" s="29" t="s">
        <v>1944</v>
      </c>
      <c r="AS441" s="29" t="s">
        <v>2478</v>
      </c>
    </row>
    <row r="442" spans="44:45" x14ac:dyDescent="0.25">
      <c r="AR442" s="29" t="s">
        <v>1945</v>
      </c>
      <c r="AS442" s="29" t="s">
        <v>2479</v>
      </c>
    </row>
    <row r="443" spans="44:45" x14ac:dyDescent="0.25">
      <c r="AR443" s="29" t="s">
        <v>1946</v>
      </c>
      <c r="AS443" s="29" t="s">
        <v>2480</v>
      </c>
    </row>
    <row r="444" spans="44:45" x14ac:dyDescent="0.25">
      <c r="AR444" s="29" t="s">
        <v>1947</v>
      </c>
      <c r="AS444" s="29" t="s">
        <v>2481</v>
      </c>
    </row>
    <row r="445" spans="44:45" x14ac:dyDescent="0.25">
      <c r="AR445" s="29" t="s">
        <v>1948</v>
      </c>
      <c r="AS445" s="29" t="s">
        <v>2482</v>
      </c>
    </row>
    <row r="446" spans="44:45" x14ac:dyDescent="0.25">
      <c r="AR446" s="29" t="s">
        <v>1949</v>
      </c>
      <c r="AS446" s="29" t="s">
        <v>2483</v>
      </c>
    </row>
    <row r="447" spans="44:45" x14ac:dyDescent="0.25">
      <c r="AR447" s="29" t="s">
        <v>1950</v>
      </c>
      <c r="AS447" s="29" t="s">
        <v>2484</v>
      </c>
    </row>
    <row r="448" spans="44:45" x14ac:dyDescent="0.25">
      <c r="AR448" s="29" t="s">
        <v>1951</v>
      </c>
      <c r="AS448" s="29" t="s">
        <v>2485</v>
      </c>
    </row>
    <row r="449" spans="44:45" x14ac:dyDescent="0.25">
      <c r="AR449" s="29" t="s">
        <v>1952</v>
      </c>
      <c r="AS449" s="29" t="s">
        <v>2486</v>
      </c>
    </row>
    <row r="450" spans="44:45" x14ac:dyDescent="0.25">
      <c r="AR450" s="29" t="s">
        <v>1953</v>
      </c>
      <c r="AS450" s="29" t="s">
        <v>2487</v>
      </c>
    </row>
    <row r="451" spans="44:45" x14ac:dyDescent="0.25">
      <c r="AR451" s="29" t="s">
        <v>1954</v>
      </c>
      <c r="AS451" s="29" t="s">
        <v>2488</v>
      </c>
    </row>
    <row r="452" spans="44:45" x14ac:dyDescent="0.25">
      <c r="AR452" s="29" t="s">
        <v>1955</v>
      </c>
      <c r="AS452" s="29" t="s">
        <v>2489</v>
      </c>
    </row>
    <row r="453" spans="44:45" x14ac:dyDescent="0.25">
      <c r="AR453" s="29" t="s">
        <v>1956</v>
      </c>
      <c r="AS453" s="29" t="s">
        <v>2490</v>
      </c>
    </row>
    <row r="454" spans="44:45" x14ac:dyDescent="0.25">
      <c r="AR454" s="29" t="s">
        <v>1957</v>
      </c>
      <c r="AS454" s="29" t="s">
        <v>2491</v>
      </c>
    </row>
    <row r="455" spans="44:45" x14ac:dyDescent="0.25">
      <c r="AR455" s="29" t="s">
        <v>1958</v>
      </c>
      <c r="AS455" s="29" t="s">
        <v>2492</v>
      </c>
    </row>
    <row r="456" spans="44:45" x14ac:dyDescent="0.25">
      <c r="AR456" s="29" t="s">
        <v>1959</v>
      </c>
      <c r="AS456" s="29" t="s">
        <v>2493</v>
      </c>
    </row>
    <row r="457" spans="44:45" x14ac:dyDescent="0.25">
      <c r="AR457" s="29" t="s">
        <v>1960</v>
      </c>
      <c r="AS457" s="29" t="s">
        <v>2494</v>
      </c>
    </row>
    <row r="458" spans="44:45" x14ac:dyDescent="0.25">
      <c r="AR458" s="29" t="s">
        <v>1961</v>
      </c>
      <c r="AS458" s="29" t="s">
        <v>2495</v>
      </c>
    </row>
    <row r="459" spans="44:45" x14ac:dyDescent="0.25">
      <c r="AR459" s="29" t="s">
        <v>1962</v>
      </c>
      <c r="AS459" s="29" t="s">
        <v>2496</v>
      </c>
    </row>
    <row r="460" spans="44:45" x14ac:dyDescent="0.25">
      <c r="AR460" s="29" t="s">
        <v>1963</v>
      </c>
      <c r="AS460" s="29" t="s">
        <v>2497</v>
      </c>
    </row>
    <row r="461" spans="44:45" x14ac:dyDescent="0.25">
      <c r="AR461" s="29" t="s">
        <v>1964</v>
      </c>
      <c r="AS461" s="29" t="s">
        <v>2498</v>
      </c>
    </row>
    <row r="462" spans="44:45" x14ac:dyDescent="0.25">
      <c r="AR462" s="29" t="s">
        <v>1965</v>
      </c>
      <c r="AS462" s="29" t="s">
        <v>2499</v>
      </c>
    </row>
    <row r="463" spans="44:45" x14ac:dyDescent="0.25">
      <c r="AR463" s="29" t="s">
        <v>1966</v>
      </c>
      <c r="AS463" s="29" t="s">
        <v>2500</v>
      </c>
    </row>
    <row r="464" spans="44:45" x14ac:dyDescent="0.25">
      <c r="AR464" s="29" t="s">
        <v>1967</v>
      </c>
      <c r="AS464" s="29" t="s">
        <v>2501</v>
      </c>
    </row>
    <row r="465" spans="44:45" x14ac:dyDescent="0.25">
      <c r="AR465" s="29" t="s">
        <v>1968</v>
      </c>
      <c r="AS465" s="29" t="s">
        <v>2502</v>
      </c>
    </row>
    <row r="466" spans="44:45" x14ac:dyDescent="0.25">
      <c r="AR466" s="29" t="s">
        <v>1969</v>
      </c>
      <c r="AS466" s="29" t="s">
        <v>2503</v>
      </c>
    </row>
    <row r="467" spans="44:45" x14ac:dyDescent="0.25">
      <c r="AR467" s="29" t="s">
        <v>1970</v>
      </c>
      <c r="AS467" s="29" t="s">
        <v>2504</v>
      </c>
    </row>
    <row r="468" spans="44:45" x14ac:dyDescent="0.25">
      <c r="AR468" s="29" t="s">
        <v>1971</v>
      </c>
      <c r="AS468" s="29" t="s">
        <v>2505</v>
      </c>
    </row>
    <row r="469" spans="44:45" x14ac:dyDescent="0.25">
      <c r="AR469" s="29" t="s">
        <v>1972</v>
      </c>
      <c r="AS469" s="29" t="s">
        <v>2506</v>
      </c>
    </row>
    <row r="470" spans="44:45" x14ac:dyDescent="0.25">
      <c r="AR470" s="29" t="s">
        <v>85</v>
      </c>
      <c r="AS470" s="29" t="s">
        <v>2507</v>
      </c>
    </row>
    <row r="471" spans="44:45" x14ac:dyDescent="0.25">
      <c r="AR471" s="29" t="s">
        <v>1973</v>
      </c>
      <c r="AS471" s="29" t="s">
        <v>2508</v>
      </c>
    </row>
    <row r="472" spans="44:45" x14ac:dyDescent="0.25">
      <c r="AR472" s="29" t="s">
        <v>1974</v>
      </c>
      <c r="AS472" s="29" t="s">
        <v>2509</v>
      </c>
    </row>
    <row r="473" spans="44:45" x14ac:dyDescent="0.25">
      <c r="AR473" s="29" t="s">
        <v>1975</v>
      </c>
      <c r="AS473" s="29" t="s">
        <v>2510</v>
      </c>
    </row>
    <row r="474" spans="44:45" x14ac:dyDescent="0.25">
      <c r="AR474" s="29" t="s">
        <v>1976</v>
      </c>
      <c r="AS474" s="29" t="s">
        <v>2511</v>
      </c>
    </row>
    <row r="475" spans="44:45" x14ac:dyDescent="0.25">
      <c r="AR475" s="29" t="s">
        <v>1977</v>
      </c>
      <c r="AS475" s="29" t="s">
        <v>2512</v>
      </c>
    </row>
    <row r="476" spans="44:45" x14ac:dyDescent="0.25">
      <c r="AR476" s="29" t="s">
        <v>1978</v>
      </c>
      <c r="AS476" s="29" t="s">
        <v>2513</v>
      </c>
    </row>
  </sheetData>
  <pageMargins left="0.7" right="0.7" top="0.75" bottom="0.75" header="0.3" footer="0.3"/>
  <pageSetup paperSize="9" orientation="portrait" r:id="rId1"/>
  <tableParts count="51">
    <tablePart r:id="rId2"/>
    <tablePart r:id="rId3"/>
    <tablePart r:id="rId4"/>
    <tablePart r:id="rId5"/>
    <tablePart r:id="rId6"/>
    <tablePart r:id="rId7"/>
    <tablePart r:id="rId8"/>
    <tablePart r:id="rId9"/>
    <tablePart r:id="rId10"/>
    <tablePart r:id="rId11"/>
    <tablePart r:id="rId12"/>
    <tablePart r:id="rId13"/>
    <tablePart r:id="rId14"/>
    <tablePart r:id="rId15"/>
    <tablePart r:id="rId16"/>
    <tablePart r:id="rId17"/>
    <tablePart r:id="rId18"/>
    <tablePart r:id="rId19"/>
    <tablePart r:id="rId20"/>
    <tablePart r:id="rId21"/>
    <tablePart r:id="rId22"/>
    <tablePart r:id="rId23"/>
    <tablePart r:id="rId24"/>
    <tablePart r:id="rId25"/>
    <tablePart r:id="rId26"/>
    <tablePart r:id="rId27"/>
    <tablePart r:id="rId28"/>
    <tablePart r:id="rId29"/>
    <tablePart r:id="rId30"/>
    <tablePart r:id="rId31"/>
    <tablePart r:id="rId32"/>
    <tablePart r:id="rId33"/>
    <tablePart r:id="rId34"/>
    <tablePart r:id="rId35"/>
    <tablePart r:id="rId36"/>
    <tablePart r:id="rId37"/>
    <tablePart r:id="rId38"/>
    <tablePart r:id="rId39"/>
    <tablePart r:id="rId40"/>
    <tablePart r:id="rId41"/>
    <tablePart r:id="rId42"/>
    <tablePart r:id="rId43"/>
    <tablePart r:id="rId44"/>
    <tablePart r:id="rId45"/>
    <tablePart r:id="rId46"/>
    <tablePart r:id="rId47"/>
    <tablePart r:id="rId48"/>
    <tablePart r:id="rId49"/>
    <tablePart r:id="rId50"/>
    <tablePart r:id="rId51"/>
    <tablePart r:id="rId5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39D7093C-BA97-4AAD-8355-566D13D5500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0.Setting</vt:lpstr>
      <vt:lpstr>1.TabCustomerMainData</vt:lpstr>
      <vt:lpstr>2.TabFamilyData</vt:lpstr>
      <vt:lpstr>2a.TabFamilyDataMain</vt:lpstr>
      <vt:lpstr>3a.TabGuarantorDataPersonal</vt:lpstr>
      <vt:lpstr>3b.TabGuarantorDataCompany</vt:lpstr>
      <vt:lpstr>4.DuplicateChecking</vt:lpstr>
      <vt:lpstr>5.TabReferantorData</vt:lpstr>
      <vt:lpstr>6.TabApplicationData</vt:lpstr>
      <vt:lpstr>7.TabAssetData</vt:lpstr>
      <vt:lpstr>7a.Accessories</vt:lpstr>
      <vt:lpstr>8.TabInsuranceData</vt:lpstr>
      <vt:lpstr>9.TabLifeInsuranceData</vt:lpstr>
      <vt:lpstr>10.TabFinancialData</vt:lpstr>
      <vt:lpstr>11.TabTermConditionData</vt:lpstr>
      <vt:lpstr>12.TabUploadDocument</vt:lpstr>
      <vt:lpstr>13.TabCommissionData</vt:lpstr>
      <vt:lpstr>14.TabReservedFundData</vt:lpstr>
      <vt:lpstr>15.CustomerDataCompletion</vt:lpstr>
      <vt:lpstr>Master</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Fendy Tio;Jeremy Andreas</dc:creator>
  <cp:lastModifiedBy>Jeremy Andreas</cp:lastModifiedBy>
  <dcterms:created xsi:type="dcterms:W3CDTF">2022-04-05T09:19:43Z</dcterms:created>
  <dcterms:modified xsi:type="dcterms:W3CDTF">2023-02-01T03:55:30Z</dcterms:modified>
</cp:coreProperties>
</file>