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IBKR" sheetId="2" state="visible" r:id="rId4"/>
    <sheet name="工作表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<sst xmlns="http://schemas.openxmlformats.org/spreadsheetml/2006/main" count="22" uniqueCount="21">
  <si>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</si>
  <si>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</si>
  <si>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</si>
  <si>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</si>
  <si>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</si>
  <si>
    <t xml:space="preserve">date</t>
  </si>
  <si>
    <t xml:space="preserve">withdraw(USDC)</t>
  </si>
  <si>
    <t xml:space="preserve">deposit(EUR)</t>
  </si>
  <si>
    <t xml:space="preserve">deposit(USD)</t>
  </si>
  <si>
    <t xml:space="preserve">US-T treasure</t>
  </si>
  <si>
    <t xml:space="preserve">No</t>
  </si>
  <si>
    <t xml:space="preserve">settlement</t>
  </si>
  <si>
    <t xml:space="preserve">maturity</t>
  </si>
  <si>
    <t xml:space="preserve">rate</t>
  </si>
  <si>
    <t xml:space="preserve">pr</t>
  </si>
  <si>
    <t xml:space="preserve">redemption</t>
  </si>
  <si>
    <t xml:space="preserve">frequency</t>
  </si>
  <si>
    <t xml:space="preserve">YIELD</t>
  </si>
  <si>
    <t xml:space="preserve">cost</t>
  </si>
  <si>
    <t xml:space="preserve">time</t>
  </si>
  <si>
    <t xml:space="preserve">reward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</si>
</sst>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8.05078125" defaultRowHeight="13.8" zeroHeight="false" outlineLevelRow="0" outlineLevelCol="0"/>
  <cols>
    <col collapsed="false" customWidth="true" hidden="false" outlineLevel="0" max="2" min="2" style="1" width="11.9"/>
    <col collapsed="false" customWidth="true" hidden="false" outlineLevel="0" max="4" min="4" style="1" width="11.9"/>
    <col collapsed="false" customWidth="true" hidden="false" outlineLevel="0" max="5" min="5" style="1" width="12.27"/>
    <col collapsed="false" customWidth="true" hidden="false" outlineLevel="0" max="6" min="6" style="1" width="10.87"/>
    <col collapsed="false" customWidth="true" hidden="false" outlineLevel="0" max="7" min="7" style="0" width="16.6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38632.5350885084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38632.5350885084</v>
      </c>
      <c r="F3" s="1" t="n">
        <v>73280.95</v>
      </c>
      <c r="G3" s="1" t="n">
        <f aca="false">F3-E3</f>
        <v>34648.4149114916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38632.5350885084</v>
      </c>
      <c r="F4" s="1" t="n">
        <v>77829.09</v>
      </c>
      <c r="G4" s="1" t="n">
        <f aca="false">F4-E4</f>
        <v>39196.5549114916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38632.5350885084</v>
      </c>
      <c r="F5" s="1" t="n">
        <v>77815.62</v>
      </c>
      <c r="G5" s="1" t="n">
        <f aca="false">F5-E5</f>
        <v>39183.0849114916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38632.5350885084</v>
      </c>
      <c r="F6" s="1" t="n">
        <v>81819.62</v>
      </c>
      <c r="G6" s="1" t="n">
        <f aca="false">F6-E6</f>
        <v>43187.0849114916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38632.5350885084</v>
      </c>
      <c r="F7" s="1" t="n">
        <v>74714.84</v>
      </c>
      <c r="G7" s="1" t="n">
        <f aca="false">F7-E7</f>
        <v>36082.3049114916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38632.5350885084</v>
      </c>
      <c r="F8" s="1" t="n">
        <v>79525.45</v>
      </c>
      <c r="G8" s="1" t="n">
        <f aca="false">F8-E8</f>
        <v>40892.9149114916</v>
      </c>
    </row>
    <row r="9" customFormat="false" ht="17.15" hidden="false" customHeight="false" outlineLevel="0" collapsed="false">
      <c r="C9" s="1" t="n">
        <v>200</v>
      </c>
      <c r="D9" s="2" t="n">
        <v>45678</v>
      </c>
      <c r="E9" s="1" t="n">
        <f aca="false">SUM(C:C)</f>
        <v>38632.5350885084</v>
      </c>
      <c r="F9" s="1" t="n">
        <v>84366.68</v>
      </c>
      <c r="G9" s="1" t="n">
        <f aca="false">F9-E9</f>
        <v>45734.1449114916</v>
      </c>
    </row>
    <row r="10" customFormat="false" ht="17.15" hidden="false" customHeight="false" outlineLevel="0" collapsed="false">
      <c r="C10" s="1" t="n">
        <v>100</v>
      </c>
      <c r="D10" s="2" t="n">
        <v>45679</v>
      </c>
      <c r="E10" s="1" t="n">
        <f aca="false">SUM(C:C)</f>
        <v>38632.5350885084</v>
      </c>
      <c r="F10" s="1" t="n">
        <v>54393.67</v>
      </c>
      <c r="G10" s="1" t="n">
        <f aca="false">F10-E10</f>
        <v>15761.1349114916</v>
      </c>
    </row>
    <row r="11" customFormat="false" ht="17.15" hidden="false" customHeight="false" outlineLevel="0" collapsed="false">
      <c r="C11" s="1" t="n">
        <v>200</v>
      </c>
      <c r="D11" s="2" t="n">
        <v>45683</v>
      </c>
      <c r="E11" s="1" t="n">
        <f aca="false">SUM(C:C)</f>
        <v>38632.5350885084</v>
      </c>
      <c r="F11" s="1" t="n">
        <v>54125.82</v>
      </c>
      <c r="G11" s="1" t="n">
        <f aca="false">F11-E11</f>
        <v>15493.2849114916</v>
      </c>
    </row>
    <row r="12" customFormat="false" ht="17.15" hidden="false" customHeight="false" outlineLevel="0" collapsed="false">
      <c r="C12" s="1" t="n">
        <v>100</v>
      </c>
      <c r="D12" s="2" t="n">
        <v>45687</v>
      </c>
      <c r="E12" s="1" t="n">
        <f aca="false">SUM(C:C)</f>
        <v>38632.5350885084</v>
      </c>
      <c r="F12" s="1" t="n">
        <v>39518.63</v>
      </c>
      <c r="G12" s="1" t="n">
        <f aca="false">F12-E12</f>
        <v>886.094911491564</v>
      </c>
    </row>
    <row r="13" customFormat="false" ht="17.15" hidden="false" customHeight="false" outlineLevel="0" collapsed="false">
      <c r="C13" s="1" t="n">
        <v>200</v>
      </c>
      <c r="D13" s="3" t="n">
        <v>45706</v>
      </c>
      <c r="E13" s="1" t="n">
        <f aca="false">SUM(C:C)</f>
        <v>38632.5350885084</v>
      </c>
      <c r="F13" s="1" t="n">
        <v>43440.67</v>
      </c>
      <c r="G13" s="1" t="n">
        <f aca="false">F13-E13</f>
        <v>4808.13491149157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2" t="n">
        <v>45677</v>
      </c>
      <c r="C57" s="1" t="n">
        <f aca="false">276*7.3</f>
        <v>2014.8</v>
      </c>
    </row>
    <row r="58" customFormat="false" ht="17.15" hidden="false" customHeight="false" outlineLevel="0" collapsed="false">
      <c r="B58" s="2" t="n">
        <v>45678</v>
      </c>
      <c r="C58" s="1" t="n">
        <f aca="false">276*7.3</f>
        <v>2014.8</v>
      </c>
    </row>
    <row r="59" customFormat="false" ht="17.15" hidden="false" customHeight="false" outlineLevel="0" collapsed="false">
      <c r="B59" s="2" t="n">
        <v>45678</v>
      </c>
      <c r="C59" s="1" t="n">
        <f aca="false">136.99*7.3</f>
        <v>1000.027</v>
      </c>
    </row>
    <row r="60" customFormat="false" ht="17.15" hidden="false" customHeight="false" outlineLevel="0" collapsed="false">
      <c r="B60" s="2" t="n">
        <v>45679</v>
      </c>
      <c r="C60" s="1" t="n">
        <f aca="false">-63*7.3</f>
        <v>-459.9</v>
      </c>
    </row>
    <row r="61" customFormat="false" ht="17.15" hidden="false" customHeight="false" outlineLevel="0" collapsed="false">
      <c r="B61" s="2" t="n">
        <v>45679</v>
      </c>
      <c r="C61" s="1" t="n">
        <f aca="false">-30*7.3</f>
        <v>-219</v>
      </c>
    </row>
    <row r="62" customFormat="false" ht="17.15" hidden="false" customHeight="false" outlineLevel="0" collapsed="false">
      <c r="B62" s="2" t="n">
        <v>45679</v>
      </c>
      <c r="C62" s="1" t="n">
        <f aca="false">-4010*7.3</f>
        <v>-29273</v>
      </c>
    </row>
    <row r="63" customFormat="false" ht="17.15" hidden="false" customHeight="false" outlineLevel="0" collapsed="false">
      <c r="B63" s="2" t="n">
        <v>45682</v>
      </c>
      <c r="C63" s="1" t="n">
        <f aca="false">50*7.3</f>
        <v>365</v>
      </c>
    </row>
    <row r="64" customFormat="false" ht="17.15" hidden="false" customHeight="false" outlineLevel="0" collapsed="false">
      <c r="B64" s="2" t="n">
        <v>45683</v>
      </c>
      <c r="C64" s="1" t="n">
        <f aca="false">3*7.3</f>
        <v>21.9</v>
      </c>
    </row>
    <row r="65" customFormat="false" ht="17.15" hidden="false" customHeight="false" outlineLevel="0" collapsed="false">
      <c r="B65" s="2" t="n">
        <v>45683</v>
      </c>
      <c r="C65" s="1" t="n">
        <f aca="false">97.6366*7.3</f>
        <v>712.74718</v>
      </c>
    </row>
    <row r="66" customFormat="false" ht="17.15" hidden="false" customHeight="false" outlineLevel="0" collapsed="false">
      <c r="B66" s="2" t="n">
        <v>45683</v>
      </c>
      <c r="C66" s="1" t="n">
        <f aca="false">4800*7.3</f>
        <v>35040</v>
      </c>
    </row>
    <row r="67" customFormat="false" ht="17.15" hidden="false" customHeight="false" outlineLevel="0" collapsed="false">
      <c r="B67" s="2" t="n">
        <v>45683</v>
      </c>
      <c r="C67" s="1" t="n">
        <f aca="false">-4800*7.3</f>
        <v>-35040</v>
      </c>
    </row>
    <row r="68" customFormat="false" ht="17.15" hidden="false" customHeight="false" outlineLevel="0" collapsed="false">
      <c r="B68" s="2" t="n">
        <v>45682</v>
      </c>
      <c r="C68" s="1" t="n">
        <f aca="false">-51.033309*7.3</f>
        <v>-372.5431557</v>
      </c>
    </row>
    <row r="69" customFormat="false" ht="17.15" hidden="false" customHeight="false" outlineLevel="0" collapsed="false">
      <c r="B69" s="2" t="n">
        <v>45683</v>
      </c>
      <c r="C69" s="1" t="n">
        <f aca="false">-100.6066*7.3</f>
        <v>-734.42818</v>
      </c>
    </row>
    <row r="70" customFormat="false" ht="17.15" hidden="false" customHeight="false" outlineLevel="0" collapsed="false">
      <c r="B70" s="2" t="n">
        <v>45687</v>
      </c>
      <c r="C70" s="1" t="n">
        <f aca="false">20.19*7.3</f>
        <v>147.387</v>
      </c>
    </row>
    <row r="71" customFormat="false" ht="17.15" hidden="false" customHeight="false" outlineLevel="0" collapsed="false">
      <c r="B71" s="2" t="n">
        <v>45687</v>
      </c>
      <c r="C71" s="1" t="n">
        <f aca="false">-2000*7.3</f>
        <v>-14600</v>
      </c>
    </row>
    <row r="72" customFormat="false" ht="17.15" hidden="false" customHeight="false" outlineLevel="0" collapsed="false">
      <c r="B72" s="2" t="n">
        <v>45687</v>
      </c>
      <c r="C72" s="1" t="n">
        <f aca="false">-10*7.3</f>
        <v>-73</v>
      </c>
    </row>
    <row r="73" customFormat="false" ht="17.15" hidden="false" customHeight="false" outlineLevel="0" collapsed="false">
      <c r="B73" s="2" t="n">
        <v>45687</v>
      </c>
      <c r="C73" s="1" t="n">
        <f aca="false">-20.19*7.3</f>
        <v>-147.387</v>
      </c>
    </row>
    <row r="74" customFormat="false" ht="17.15" hidden="false" customHeight="false" outlineLevel="0" collapsed="false">
      <c r="B74" s="2" t="n">
        <v>45687</v>
      </c>
      <c r="C74" s="1" t="n">
        <f aca="false">-0.01384003*675.03*7.3</f>
        <v>-68.19977879157</v>
      </c>
    </row>
    <row r="75" customFormat="false" ht="13.8" hidden="false" customHeight="false" outlineLevel="0" collapsed="false">
      <c r="B75" s="3" t="n">
        <v>45695</v>
      </c>
      <c r="C75" s="0" t="n">
        <f aca="false">-544.89*7.3</f>
        <v>-3977.697</v>
      </c>
    </row>
    <row r="76" customFormat="false" ht="13.8" hidden="false" customHeight="false" outlineLevel="0" collapsed="false">
      <c r="B76" s="3" t="n">
        <v>45694</v>
      </c>
      <c r="C76" s="0" t="n">
        <v>49</v>
      </c>
    </row>
    <row r="77" customFormat="false" ht="13.8" hidden="false" customHeight="false" outlineLevel="0" collapsed="false">
      <c r="B77" s="3" t="n">
        <v>45694</v>
      </c>
      <c r="C77" s="0" t="n">
        <v>39</v>
      </c>
    </row>
    <row r="78" customFormat="false" ht="13.8" hidden="false" customHeight="false" outlineLevel="0" collapsed="false">
      <c r="B78" s="3" t="n">
        <v>45694</v>
      </c>
      <c r="C78" s="0" t="n">
        <v>200</v>
      </c>
    </row>
    <row r="79" customFormat="false" ht="13.8" hidden="false" customHeight="false" outlineLevel="0" collapsed="false">
      <c r="B79" s="3" t="n">
        <v>45695</v>
      </c>
      <c r="C79" s="0" t="n">
        <v>1000</v>
      </c>
    </row>
    <row r="80" customFormat="false" ht="13.8" hidden="false" customHeight="false" outlineLevel="0" collapsed="false">
      <c r="B80" s="3" t="n">
        <v>45695</v>
      </c>
      <c r="C80" s="0" t="n">
        <v>1000</v>
      </c>
    </row>
    <row r="81" customFormat="false" ht="13.8" hidden="false" customHeight="false" outlineLevel="0" collapsed="false">
      <c r="B81" s="3" t="n">
        <v>45695</v>
      </c>
      <c r="C81" s="0" t="n">
        <v>1000</v>
      </c>
    </row>
    <row r="82" customFormat="false" ht="13.8" hidden="false" customHeight="false" outlineLevel="0" collapsed="false">
      <c r="B82" s="3" t="n">
        <v>45695</v>
      </c>
      <c r="C82" s="0" t="n">
        <v>1000</v>
      </c>
    </row>
    <row r="83" customFormat="false" ht="13.8" hidden="false" customHeight="false" outlineLevel="0" collapsed="false">
      <c r="B83" s="3" t="n">
        <v>45700</v>
      </c>
      <c r="C83" s="0" t="n">
        <v>1000</v>
      </c>
    </row>
    <row r="84" customFormat="false" ht="13.8" hidden="false" customHeight="false" outlineLevel="0" collapsed="false">
      <c r="B84" s="3" t="n">
        <v>45700</v>
      </c>
      <c r="C84" s="0" t="n">
        <v>1000</v>
      </c>
    </row>
    <row r="85" customFormat="false" ht="13.8" hidden="false" customHeight="false" outlineLevel="0" collapsed="false">
      <c r="B85" s="3" t="n">
        <v>45700</v>
      </c>
      <c r="C85" s="0" t="n">
        <v>500</v>
      </c>
    </row>
    <row r="86" customFormat="false" ht="17.15" hidden="false" customHeight="false" outlineLevel="0" collapsed="false">
      <c r="B86" s="3" t="n">
        <v>45700</v>
      </c>
      <c r="C86" s="0" t="n">
        <v>500</v>
      </c>
    </row>
    <row r="87" customFormat="false" ht="17.15" hidden="false" customHeight="false" outlineLevel="0" collapsed="false">
      <c r="B87" s="3" t="n">
        <v>45700</v>
      </c>
      <c r="C87" s="0" t="n">
        <v>500</v>
      </c>
    </row>
    <row r="88" customFormat="false" ht="17.15" hidden="false" customHeight="false" outlineLevel="0" collapsed="false">
      <c r="B88" s="3" t="n">
        <v>45700</v>
      </c>
      <c r="C88" s="0" t="n">
        <v>500</v>
      </c>
    </row>
    <row r="89" customFormat="false" ht="17.15" hidden="false" customHeight="false" outlineLevel="0" collapsed="false">
      <c r="B89" s="3" t="n">
        <v>45700</v>
      </c>
      <c r="C89" s="0" t="n">
        <v>50</v>
      </c>
    </row>
    <row r="90" customFormat="false" ht="17.15" hidden="false" customHeight="false" outlineLevel="0" collapsed="false">
      <c r="B90" s="3" t="n">
        <v>45700</v>
      </c>
      <c r="C90" s="0" t="n">
        <v>50</v>
      </c>
    </row>
    <row r="91" customFormat="false" ht="17.15" hidden="false" customHeight="false" outlineLevel="0" collapsed="false">
      <c r="B91" s="3" t="n">
        <v>45700</v>
      </c>
      <c r="C91" s="0" t="n">
        <v>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2421875" defaultRowHeight="13.8" zeroHeight="false" outlineLevelRow="0" outlineLevelCol="0"/>
  <cols>
    <col collapsed="false" customWidth="true" hidden="false" outlineLevel="0" max="1" min="1" style="1" width="11.77"/>
    <col collapsed="false" customWidth="true" hidden="false" outlineLevel="0" max="2" min="2" style="1" width="16.71"/>
    <col collapsed="false" customWidth="true" hidden="false" outlineLevel="0" max="4" min="3" style="1" width="13.37"/>
    <col collapsed="false" customWidth="true" hidden="false" outlineLevel="0" max="5" min="5" style="1" width="13.87"/>
    <col collapsed="false" customWidth="true" hidden="false" outlineLevel="0" max="8" min="8" style="1" width="11.77"/>
    <col collapsed="false" customWidth="true" hidden="false" outlineLevel="0" max="9" min="9" style="1" width="11.64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7.15" hidden="false" customHeight="false" outlineLevel="0" collapsed="false">
      <c r="A2" s="2" t="n">
        <v>45679</v>
      </c>
      <c r="B2" s="1" t="n">
        <v>4010</v>
      </c>
      <c r="C2" s="1" t="n">
        <v>0</v>
      </c>
      <c r="D2" s="1" t="n">
        <v>0</v>
      </c>
    </row>
    <row r="3" customFormat="false" ht="17.15" hidden="false" customHeight="false" outlineLevel="0" collapsed="false">
      <c r="A3" s="2" t="n">
        <v>45682</v>
      </c>
      <c r="B3" s="1" t="n">
        <v>10</v>
      </c>
      <c r="C3" s="1" t="n">
        <v>0</v>
      </c>
      <c r="D3" s="1" t="n">
        <v>0</v>
      </c>
    </row>
    <row r="4" customFormat="false" ht="17.15" hidden="false" customHeight="false" outlineLevel="0" collapsed="false">
      <c r="A4" s="2" t="n">
        <v>45683</v>
      </c>
      <c r="B4" s="1" t="n">
        <v>4800</v>
      </c>
      <c r="C4" s="1" t="n">
        <v>0</v>
      </c>
      <c r="D4" s="1" t="n">
        <v>0</v>
      </c>
    </row>
    <row r="5" customFormat="false" ht="17.15" hidden="false" customHeight="false" outlineLevel="0" collapsed="false">
      <c r="A5" s="2" t="n">
        <v>45676</v>
      </c>
      <c r="B5" s="1" t="n">
        <v>1010</v>
      </c>
      <c r="C5" s="1" t="n">
        <v>0</v>
      </c>
      <c r="D5" s="1" t="n">
        <v>0</v>
      </c>
    </row>
    <row r="6" customFormat="false" ht="17.15" hidden="false" customHeight="false" outlineLevel="0" collapsed="false">
      <c r="A6" s="2" t="n">
        <v>45676</v>
      </c>
      <c r="B6" s="2"/>
      <c r="C6" s="1" t="n">
        <v>10</v>
      </c>
      <c r="D6" s="1" t="n">
        <v>0</v>
      </c>
    </row>
    <row r="7" customFormat="false" ht="17.15" hidden="false" customHeight="false" outlineLevel="0" collapsed="false">
      <c r="A7" s="2" t="n">
        <v>45679</v>
      </c>
      <c r="B7" s="2"/>
      <c r="C7" s="1" t="n">
        <v>982.35</v>
      </c>
      <c r="D7" s="1" t="n">
        <v>0</v>
      </c>
    </row>
    <row r="8" customFormat="false" ht="17.15" hidden="false" customHeight="false" outlineLevel="0" collapsed="false">
      <c r="A8" s="2" t="n">
        <v>45679</v>
      </c>
      <c r="B8" s="2"/>
      <c r="C8" s="1" t="n">
        <v>3847.3</v>
      </c>
      <c r="D8" s="1" t="n">
        <v>0</v>
      </c>
    </row>
    <row r="9" customFormat="false" ht="17.15" hidden="false" customHeight="false" outlineLevel="0" collapsed="false">
      <c r="A9" s="2" t="n">
        <v>45685</v>
      </c>
      <c r="C9" s="1" t="n">
        <v>4566.74</v>
      </c>
      <c r="D9" s="1" t="n">
        <v>0</v>
      </c>
      <c r="H9" s="2"/>
      <c r="I9" s="2"/>
    </row>
    <row r="10" customFormat="false" ht="17.15" hidden="false" customHeight="false" outlineLevel="0" collapsed="false">
      <c r="A10" s="2" t="n">
        <v>45685</v>
      </c>
      <c r="C10" s="1" t="n">
        <v>0</v>
      </c>
      <c r="D10" s="1" t="n">
        <v>9828.84</v>
      </c>
    </row>
    <row r="11" customFormat="false" ht="17.15" hidden="false" customHeight="false" outlineLevel="0" collapsed="false">
      <c r="A11" s="2" t="n">
        <v>45685</v>
      </c>
      <c r="C11" s="1" t="n">
        <v>0</v>
      </c>
      <c r="D11" s="1" t="n">
        <f aca="false">D10-E11</f>
        <v>289.040000000001</v>
      </c>
      <c r="E11" s="1" t="n">
        <v>9539.8</v>
      </c>
      <c r="H11" s="2"/>
      <c r="I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2421875" defaultRowHeight="12.8" zeroHeight="false" outlineLevelRow="0" outlineLevelCol="0"/>
  <cols>
    <col collapsed="false" customWidth="true" hidden="false" outlineLevel="0" max="3" min="2" style="1" width="11.77"/>
    <col collapsed="false" customWidth="true" hidden="false" outlineLevel="0" max="6" min="6" style="1" width="12.14"/>
    <col collapsed="false" customWidth="true" hidden="false" outlineLevel="0" max="8" min="8" style="1" width="19.19"/>
  </cols>
  <sheetData>
    <row r="1" customFormat="false" ht="13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4" t="s">
        <v>18</v>
      </c>
      <c r="J1" s="4" t="s">
        <v>19</v>
      </c>
      <c r="K1" s="4" t="s">
        <v>20</v>
      </c>
    </row>
    <row r="2" customFormat="false" ht="17.15" hidden="false" customHeight="false" outlineLevel="0" collapsed="false">
      <c r="A2" s="1" t="n">
        <v>1</v>
      </c>
      <c r="B2" s="2" t="n">
        <v>45683</v>
      </c>
      <c r="C2" s="2" t="n">
        <v>47509</v>
      </c>
      <c r="D2" s="1" t="n">
        <v>0.05</v>
      </c>
      <c r="E2" s="1" t="n">
        <v>95</v>
      </c>
      <c r="F2" s="1" t="n">
        <v>100</v>
      </c>
      <c r="G2" s="1" t="n">
        <v>2</v>
      </c>
      <c r="H2" s="1" t="n">
        <f aca="false">YIELD(B2,C2,D2,E2,F2,G2,1)</f>
        <v>0.06177624640903</v>
      </c>
    </row>
    <row r="3" customFormat="false" ht="17.15" hidden="false" customHeight="false" outlineLevel="0" collapsed="false">
      <c r="A3" s="1" t="n">
        <v>2</v>
      </c>
      <c r="B3" s="2" t="n">
        <v>45683</v>
      </c>
      <c r="C3" s="2" t="n">
        <v>46418</v>
      </c>
      <c r="D3" s="1" t="n">
        <v>0.015</v>
      </c>
      <c r="E3" s="1" t="n">
        <v>94.7053</v>
      </c>
      <c r="F3" s="1" t="n">
        <v>100</v>
      </c>
      <c r="G3" s="1" t="n">
        <v>2</v>
      </c>
      <c r="H3" s="1" t="n">
        <f aca="false">YIELD(B3,C3,D3,E3,F3,G3,1)</f>
        <v>0.0427206158301701</v>
      </c>
    </row>
    <row r="4" customFormat="false" ht="17.15" hidden="false" customHeight="false" outlineLevel="0" collapsed="false">
      <c r="A4" s="1" t="n">
        <v>3</v>
      </c>
      <c r="B4" s="2" t="n">
        <v>45685</v>
      </c>
      <c r="C4" s="2" t="n">
        <v>46418</v>
      </c>
      <c r="D4" s="1" t="n">
        <v>0.015</v>
      </c>
      <c r="E4" s="1" t="n">
        <v>94.82617</v>
      </c>
      <c r="F4" s="1" t="n">
        <v>100</v>
      </c>
      <c r="G4" s="1" t="n">
        <v>2</v>
      </c>
      <c r="H4" s="1" t="n">
        <f aca="false">YIELD(B4,C4,D4,E4,F4,G4,1)</f>
        <v>0.0421392704652695</v>
      </c>
    </row>
    <row r="5" customFormat="false" ht="17.15" hidden="false" customHeight="false" outlineLevel="0" collapsed="false">
      <c r="A5" s="1" t="n">
        <v>4</v>
      </c>
      <c r="B5" s="2" t="n">
        <v>45685</v>
      </c>
      <c r="C5" s="2" t="n">
        <v>46446</v>
      </c>
      <c r="D5" s="1" t="n">
        <v>0.01875</v>
      </c>
      <c r="E5" s="1" t="n">
        <v>95.398</v>
      </c>
      <c r="F5" s="1" t="n">
        <v>100</v>
      </c>
      <c r="G5" s="1" t="n">
        <v>2</v>
      </c>
      <c r="H5" s="1" t="n">
        <f aca="false">YIELD(B5,C5,D5,E5,F5,G5,1)</f>
        <v>0.0420200536707634</v>
      </c>
      <c r="I5" s="1" t="n">
        <v>9539.8</v>
      </c>
      <c r="J5" s="4" t="n">
        <f aca="false">(C5-B5)/365</f>
        <v>2.08493150684932</v>
      </c>
      <c r="K5" s="4" t="n">
        <f aca="false">H5*J5*I5</f>
        <v>835.771706833845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2025-02-18T12:48:11Z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