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checkCompatibility="1" autoCompressPictures="0"/>
  <bookViews>
    <workbookView xWindow="380" yWindow="0" windowWidth="14760" windowHeight="16480" tabRatio="500"/>
    <workbookView xWindow="15320" yWindow="40" windowWidth="9540" windowHeight="16020" tabRatio="500" firstSheet="1" activeTab="1"/>
  </bookViews>
  <sheets>
    <sheet name="Classes" sheetId="1" r:id="rId1"/>
    <sheet name="People" sheetId="3" r:id="rId2"/>
    <sheet name="Sheet1" sheetId="4" r:id="rId3"/>
  </sheets>
  <definedNames>
    <definedName name="Areas">#REF!</definedName>
    <definedName name="_xlnm.Print_Area" localSheetId="0">Classes!$A$1:$I$91</definedName>
    <definedName name="_xlnm.Print_Area" localSheetId="1">People!$A$1:$F$113</definedName>
    <definedName name="_xlnm.Print_Titles" localSheetId="0">Classes!$1:$1</definedName>
    <definedName name="_xlnm.Print_Titles" localSheetId="1">People!$1:$1</definedName>
    <definedName name="RANGE">Classes!$B$2:$D$16</definedName>
  </definedName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N2" i="1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H91"/>
  <c r="M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G91"/>
  <c r="L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F91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E91"/>
  <c r="AT18"/>
  <c r="AU18"/>
  <c r="AS18"/>
  <c r="AV18"/>
  <c r="AW18"/>
  <c r="AX18"/>
  <c r="AY18"/>
  <c r="AZ18"/>
  <c r="AT19"/>
  <c r="AS19"/>
  <c r="AU19"/>
  <c r="AV19"/>
  <c r="AW19"/>
  <c r="AX19"/>
  <c r="AY19"/>
  <c r="AZ19"/>
  <c r="AT20"/>
  <c r="AS20"/>
  <c r="AU20"/>
  <c r="AV20"/>
  <c r="AW20"/>
  <c r="AX20"/>
  <c r="AY20"/>
  <c r="AZ20"/>
  <c r="AT21"/>
  <c r="AS21"/>
  <c r="AU21"/>
  <c r="AV21"/>
  <c r="AW21"/>
  <c r="AX21"/>
  <c r="AY21"/>
  <c r="AZ21"/>
  <c r="AT22"/>
  <c r="AS22"/>
  <c r="AU22"/>
  <c r="AV22"/>
  <c r="AW22"/>
  <c r="AX22"/>
  <c r="AY22"/>
  <c r="AZ22"/>
  <c r="AT23"/>
  <c r="AS23"/>
  <c r="AU23"/>
  <c r="AV23"/>
  <c r="AW23"/>
  <c r="AX23"/>
  <c r="AY23"/>
  <c r="AZ23"/>
  <c r="AT24"/>
  <c r="AS24"/>
  <c r="AU24"/>
  <c r="AV24"/>
  <c r="AW24"/>
  <c r="AX24"/>
  <c r="AY24"/>
  <c r="AZ24"/>
  <c r="AT25"/>
  <c r="AS25"/>
  <c r="AU25"/>
  <c r="AV25"/>
  <c r="AW25"/>
  <c r="AX25"/>
  <c r="AY25"/>
  <c r="AZ25"/>
  <c r="AT26"/>
  <c r="AS26"/>
  <c r="AU26"/>
  <c r="AV26"/>
  <c r="AW26"/>
  <c r="AX26"/>
  <c r="AY26"/>
  <c r="AZ26"/>
  <c r="AT27"/>
  <c r="AS27"/>
  <c r="AU27"/>
  <c r="AV27"/>
  <c r="AW27"/>
  <c r="AX27"/>
  <c r="AY27"/>
  <c r="AZ27"/>
  <c r="AT28"/>
  <c r="AS28"/>
  <c r="AU28"/>
  <c r="AV28"/>
  <c r="AW28"/>
  <c r="AX28"/>
  <c r="AY28"/>
  <c r="AZ28"/>
  <c r="AT29"/>
  <c r="AS29"/>
  <c r="AU29"/>
  <c r="AV29"/>
  <c r="AW29"/>
  <c r="AX29"/>
  <c r="AY29"/>
  <c r="AZ29"/>
  <c r="AT30"/>
  <c r="AS30"/>
  <c r="AU30"/>
  <c r="AV30"/>
  <c r="AW30"/>
  <c r="AX30"/>
  <c r="AY30"/>
  <c r="AZ30"/>
  <c r="AT31"/>
  <c r="AS31"/>
  <c r="AU31"/>
  <c r="AV31"/>
  <c r="AW31"/>
  <c r="AX31"/>
  <c r="AY31"/>
  <c r="AZ31"/>
  <c r="AT32"/>
  <c r="AS32"/>
  <c r="AU32"/>
  <c r="AV32"/>
  <c r="AW32"/>
  <c r="AX32"/>
  <c r="AY32"/>
  <c r="AZ32"/>
  <c r="AT33"/>
  <c r="AS33"/>
  <c r="AU33"/>
  <c r="AV33"/>
  <c r="AW33"/>
  <c r="AX33"/>
  <c r="AY33"/>
  <c r="AZ33"/>
  <c r="AT34"/>
  <c r="AS34"/>
  <c r="AU34"/>
  <c r="AV34"/>
  <c r="AW34"/>
  <c r="AX34"/>
  <c r="AY34"/>
  <c r="AZ34"/>
  <c r="AT35"/>
  <c r="AS35"/>
  <c r="AU35"/>
  <c r="AV35"/>
  <c r="AW35"/>
  <c r="AX35"/>
  <c r="AY35"/>
  <c r="AZ35"/>
  <c r="AT36"/>
  <c r="AS36"/>
  <c r="AU36"/>
  <c r="AV36"/>
  <c r="AW36"/>
  <c r="AX36"/>
  <c r="AY36"/>
  <c r="AZ36"/>
  <c r="AT37"/>
  <c r="AS37"/>
  <c r="AU37"/>
  <c r="AV37"/>
  <c r="AW37"/>
  <c r="AX37"/>
  <c r="AY37"/>
  <c r="AZ37"/>
  <c r="AT38"/>
  <c r="AS38"/>
  <c r="AU38"/>
  <c r="AV38"/>
  <c r="AW38"/>
  <c r="AX38"/>
  <c r="AY38"/>
  <c r="AZ38"/>
  <c r="AT39"/>
  <c r="AS39"/>
  <c r="AU39"/>
  <c r="AV39"/>
  <c r="AW39"/>
  <c r="AX39"/>
  <c r="AY39"/>
  <c r="AZ39"/>
  <c r="AT40"/>
  <c r="AS40"/>
  <c r="AU40"/>
  <c r="AV40"/>
  <c r="AW40"/>
  <c r="AX40"/>
  <c r="AY40"/>
  <c r="AZ40"/>
  <c r="AT41"/>
  <c r="AS41"/>
  <c r="AU41"/>
  <c r="AV41"/>
  <c r="AW41"/>
  <c r="AX41"/>
  <c r="AY41"/>
  <c r="AZ41"/>
  <c r="AT42"/>
  <c r="AS42"/>
  <c r="AU42"/>
  <c r="AV42"/>
  <c r="AW42"/>
  <c r="AX42"/>
  <c r="AY42"/>
  <c r="AZ42"/>
  <c r="AT43"/>
  <c r="AU43"/>
  <c r="AS43"/>
  <c r="AV43"/>
  <c r="AW43"/>
  <c r="AX43"/>
  <c r="AY43"/>
  <c r="AZ43"/>
  <c r="AT44"/>
  <c r="AS44"/>
  <c r="AU44"/>
  <c r="AV44"/>
  <c r="AW44"/>
  <c r="AX44"/>
  <c r="AY44"/>
  <c r="AZ44"/>
  <c r="AT45"/>
  <c r="AS45"/>
  <c r="AU45"/>
  <c r="AV45"/>
  <c r="AW45"/>
  <c r="AX45"/>
  <c r="AY45"/>
  <c r="AZ45"/>
  <c r="AT46"/>
  <c r="AS46"/>
  <c r="AU46"/>
  <c r="AV46"/>
  <c r="AW46"/>
  <c r="AX46"/>
  <c r="AY46"/>
  <c r="AZ46"/>
  <c r="AT47"/>
  <c r="AS47"/>
  <c r="AU47"/>
  <c r="AV47"/>
  <c r="AW47"/>
  <c r="AX47"/>
  <c r="AY47"/>
  <c r="AZ47"/>
  <c r="AT48"/>
  <c r="AS48"/>
  <c r="AU48"/>
  <c r="AV48"/>
  <c r="AW48"/>
  <c r="AX48"/>
  <c r="AY48"/>
  <c r="AZ48"/>
  <c r="AT49"/>
  <c r="AS49"/>
  <c r="AU49"/>
  <c r="AV49"/>
  <c r="AW49"/>
  <c r="AX49"/>
  <c r="AY49"/>
  <c r="AZ49"/>
  <c r="AT50"/>
  <c r="AS50"/>
  <c r="AU50"/>
  <c r="AV50"/>
  <c r="AW50"/>
  <c r="AX50"/>
  <c r="AY50"/>
  <c r="AZ50"/>
  <c r="AT51"/>
  <c r="AS51"/>
  <c r="AU51"/>
  <c r="AV51"/>
  <c r="AW51"/>
  <c r="AX51"/>
  <c r="AY51"/>
  <c r="AZ51"/>
  <c r="AT52"/>
  <c r="AS52"/>
  <c r="AU52"/>
  <c r="AV52"/>
  <c r="AW52"/>
  <c r="AX52"/>
  <c r="AY52"/>
  <c r="AZ52"/>
  <c r="AT53"/>
  <c r="AS53"/>
  <c r="AU53"/>
  <c r="AV53"/>
  <c r="AW53"/>
  <c r="AX53"/>
  <c r="AY53"/>
  <c r="AZ53"/>
  <c r="AT54"/>
  <c r="AS54"/>
  <c r="AU54"/>
  <c r="AV54"/>
  <c r="AW54"/>
  <c r="AX54"/>
  <c r="AY54"/>
  <c r="AZ54"/>
  <c r="AT55"/>
  <c r="AS55"/>
  <c r="AU55"/>
  <c r="AV55"/>
  <c r="AW55"/>
  <c r="AX55"/>
  <c r="AY55"/>
  <c r="AZ55"/>
  <c r="AT56"/>
  <c r="AS56"/>
  <c r="AU56"/>
  <c r="AV56"/>
  <c r="AW56"/>
  <c r="AX56"/>
  <c r="AY56"/>
  <c r="AZ56"/>
  <c r="AT57"/>
  <c r="AS57"/>
  <c r="AU57"/>
  <c r="AV57"/>
  <c r="AW57"/>
  <c r="AX57"/>
  <c r="AY57"/>
  <c r="AZ57"/>
  <c r="AT58"/>
  <c r="AS58"/>
  <c r="AU58"/>
  <c r="AV58"/>
  <c r="AW58"/>
  <c r="AX58"/>
  <c r="AY58"/>
  <c r="AZ58"/>
  <c r="AT59"/>
  <c r="AS59"/>
  <c r="AU59"/>
  <c r="AV59"/>
  <c r="AW59"/>
  <c r="AX59"/>
  <c r="AY59"/>
  <c r="AZ59"/>
  <c r="AT60"/>
  <c r="AS60"/>
  <c r="AU60"/>
  <c r="AV60"/>
  <c r="AW60"/>
  <c r="AX60"/>
  <c r="AY60"/>
  <c r="AZ60"/>
  <c r="AT61"/>
  <c r="AS61"/>
  <c r="AU61"/>
  <c r="AV61"/>
  <c r="AW61"/>
  <c r="AX61"/>
  <c r="AY61"/>
  <c r="AZ61"/>
  <c r="AT62"/>
  <c r="AS62"/>
  <c r="AU62"/>
  <c r="AV62"/>
  <c r="AW62"/>
  <c r="AX62"/>
  <c r="AY62"/>
  <c r="AZ62"/>
  <c r="AT63"/>
  <c r="AS63"/>
  <c r="AU63"/>
  <c r="AV63"/>
  <c r="AW63"/>
  <c r="AX63"/>
  <c r="AY63"/>
  <c r="AZ63"/>
  <c r="AT64"/>
  <c r="AS64"/>
  <c r="AU64"/>
  <c r="AV64"/>
  <c r="AW64"/>
  <c r="AX64"/>
  <c r="AY64"/>
  <c r="AZ64"/>
  <c r="AT65"/>
  <c r="AS65"/>
  <c r="AU65"/>
  <c r="AV65"/>
  <c r="AW65"/>
  <c r="AX65"/>
  <c r="AY65"/>
  <c r="AZ65"/>
  <c r="AT66"/>
  <c r="AS66"/>
  <c r="AU66"/>
  <c r="AV66"/>
  <c r="AW66"/>
  <c r="AX66"/>
  <c r="AY66"/>
  <c r="AZ66"/>
  <c r="AT67"/>
  <c r="AS67"/>
  <c r="AU67"/>
  <c r="AV67"/>
  <c r="AW67"/>
  <c r="AX67"/>
  <c r="AY67"/>
  <c r="AZ67"/>
  <c r="AT68"/>
  <c r="AS68"/>
  <c r="AU68"/>
  <c r="AV68"/>
  <c r="AW68"/>
  <c r="AX68"/>
  <c r="AY68"/>
  <c r="AZ68"/>
  <c r="AT69"/>
  <c r="AS69"/>
  <c r="AU69"/>
  <c r="AV69"/>
  <c r="AW69"/>
  <c r="AX69"/>
  <c r="AY69"/>
  <c r="AZ69"/>
  <c r="AT70"/>
  <c r="AS70"/>
  <c r="AU70"/>
  <c r="AV70"/>
  <c r="AW70"/>
  <c r="AX70"/>
  <c r="AY70"/>
  <c r="AZ70"/>
  <c r="AT71"/>
  <c r="AS71"/>
  <c r="AU71"/>
  <c r="AV71"/>
  <c r="AW71"/>
  <c r="AX71"/>
  <c r="AY71"/>
  <c r="AZ71"/>
  <c r="AT72"/>
  <c r="AS72"/>
  <c r="AU72"/>
  <c r="AV72"/>
  <c r="AW72"/>
  <c r="AX72"/>
  <c r="AY72"/>
  <c r="AZ72"/>
  <c r="AT73"/>
  <c r="AS73"/>
  <c r="AU73"/>
  <c r="AV73"/>
  <c r="AW73"/>
  <c r="AX73"/>
  <c r="AY73"/>
  <c r="AZ73"/>
  <c r="AT74"/>
  <c r="AU74"/>
  <c r="AS74"/>
  <c r="AV74"/>
  <c r="AW74"/>
  <c r="AX74"/>
  <c r="AY74"/>
  <c r="AZ74"/>
  <c r="AT75"/>
  <c r="AS75"/>
  <c r="AU75"/>
  <c r="AV75"/>
  <c r="AW75"/>
  <c r="AX75"/>
  <c r="AY75"/>
  <c r="AZ75"/>
  <c r="AT76"/>
  <c r="AS76"/>
  <c r="AU76"/>
  <c r="AV76"/>
  <c r="AW76"/>
  <c r="AX76"/>
  <c r="AY76"/>
  <c r="AZ76"/>
  <c r="AT77"/>
  <c r="AS77"/>
  <c r="AU77"/>
  <c r="AV77"/>
  <c r="AW77"/>
  <c r="AX77"/>
  <c r="AY77"/>
  <c r="AZ77"/>
  <c r="AT78"/>
  <c r="AS78"/>
  <c r="AU78"/>
  <c r="AV78"/>
  <c r="AW78"/>
  <c r="AX78"/>
  <c r="AY78"/>
  <c r="AZ78"/>
  <c r="AT79"/>
  <c r="AS79"/>
  <c r="AU79"/>
  <c r="AV79"/>
  <c r="AW79"/>
  <c r="AX79"/>
  <c r="AY79"/>
  <c r="AZ79"/>
  <c r="AT80"/>
  <c r="AS80"/>
  <c r="AU80"/>
  <c r="AV80"/>
  <c r="AW80"/>
  <c r="AX80"/>
  <c r="AY80"/>
  <c r="AZ80"/>
  <c r="AT81"/>
  <c r="AS81"/>
  <c r="AU81"/>
  <c r="AV81"/>
  <c r="AW81"/>
  <c r="AX81"/>
  <c r="AY81"/>
  <c r="AZ81"/>
  <c r="AT82"/>
  <c r="AS82"/>
  <c r="AU82"/>
  <c r="AV82"/>
  <c r="AW82"/>
  <c r="AX82"/>
  <c r="AY82"/>
  <c r="AZ82"/>
  <c r="AT83"/>
  <c r="AS83"/>
  <c r="AU83"/>
  <c r="AV83"/>
  <c r="AW83"/>
  <c r="AX83"/>
  <c r="AY83"/>
  <c r="AZ83"/>
  <c r="AT84"/>
  <c r="AS84"/>
  <c r="AU84"/>
  <c r="AV84"/>
  <c r="AW84"/>
  <c r="AX84"/>
  <c r="AY84"/>
  <c r="AZ84"/>
  <c r="AT85"/>
  <c r="AS85"/>
  <c r="AU85"/>
  <c r="AV85"/>
  <c r="AW85"/>
  <c r="AX85"/>
  <c r="AY85"/>
  <c r="AZ85"/>
  <c r="AT86"/>
  <c r="AU86"/>
  <c r="AS86"/>
  <c r="AV86"/>
  <c r="AW86"/>
  <c r="AX86"/>
  <c r="AY86"/>
  <c r="AZ86"/>
  <c r="AT87"/>
  <c r="AS87"/>
  <c r="AU87"/>
  <c r="AV87"/>
  <c r="AW87"/>
  <c r="AX87"/>
  <c r="AY87"/>
  <c r="AZ87"/>
  <c r="AT88"/>
  <c r="AU88"/>
  <c r="AS88"/>
  <c r="AV88"/>
  <c r="AW88"/>
  <c r="AX88"/>
  <c r="AY88"/>
  <c r="AZ88"/>
  <c r="AT89"/>
  <c r="AS89"/>
  <c r="AU89"/>
  <c r="AV89"/>
  <c r="AW89"/>
  <c r="AX89"/>
  <c r="AY89"/>
  <c r="AZ89"/>
  <c r="AT90"/>
  <c r="AS90"/>
  <c r="AU90"/>
  <c r="AV90"/>
  <c r="AW90"/>
  <c r="AX90"/>
  <c r="AY90"/>
  <c r="AZ90"/>
  <c r="AT12"/>
  <c r="AU12"/>
  <c r="AS12"/>
  <c r="AV12"/>
  <c r="AW12"/>
  <c r="AX12"/>
  <c r="AY12"/>
  <c r="AZ12"/>
  <c r="AT13"/>
  <c r="AS13"/>
  <c r="AU13"/>
  <c r="AV13"/>
  <c r="AW13"/>
  <c r="AX13"/>
  <c r="AY13"/>
  <c r="AZ13"/>
  <c r="AT14"/>
  <c r="AS14"/>
  <c r="AU14"/>
  <c r="AV14"/>
  <c r="AW14"/>
  <c r="AX14"/>
  <c r="AY14"/>
  <c r="AZ14"/>
  <c r="AT15"/>
  <c r="AS15"/>
  <c r="AU15"/>
  <c r="AV15"/>
  <c r="AW15"/>
  <c r="AX15"/>
  <c r="AY15"/>
  <c r="AZ15"/>
  <c r="AT16"/>
  <c r="AS16"/>
  <c r="AU16"/>
  <c r="AV16"/>
  <c r="AW16"/>
  <c r="AX16"/>
  <c r="AY16"/>
  <c r="AZ16"/>
  <c r="AT17"/>
  <c r="AS17"/>
  <c r="AU17"/>
  <c r="AV17"/>
  <c r="AW17"/>
  <c r="AX17"/>
  <c r="AY17"/>
  <c r="AZ17"/>
  <c r="AT3"/>
  <c r="AS3"/>
  <c r="AU3"/>
  <c r="AV3"/>
  <c r="AW3"/>
  <c r="AX3"/>
  <c r="AY3"/>
  <c r="AZ3"/>
  <c r="AT4"/>
  <c r="AS4"/>
  <c r="AU4"/>
  <c r="AV4"/>
  <c r="AW4"/>
  <c r="AX4"/>
  <c r="AY4"/>
  <c r="AZ4"/>
  <c r="AT5"/>
  <c r="AS5"/>
  <c r="AU5"/>
  <c r="AV5"/>
  <c r="AW5"/>
  <c r="AX5"/>
  <c r="AY5"/>
  <c r="AZ5"/>
  <c r="AT6"/>
  <c r="AU6"/>
  <c r="AS6"/>
  <c r="AV6"/>
  <c r="AW6"/>
  <c r="AX6"/>
  <c r="AY6"/>
  <c r="AZ6"/>
  <c r="AT7"/>
  <c r="AS7"/>
  <c r="AU7"/>
  <c r="AV7"/>
  <c r="AW7"/>
  <c r="AX7"/>
  <c r="AY7"/>
  <c r="AZ7"/>
  <c r="AT8"/>
  <c r="AS8"/>
  <c r="AU8"/>
  <c r="AV8"/>
  <c r="AW8"/>
  <c r="AX8"/>
  <c r="AY8"/>
  <c r="AZ8"/>
  <c r="AT9"/>
  <c r="AS9"/>
  <c r="AU9"/>
  <c r="AV9"/>
  <c r="AW9"/>
  <c r="AX9"/>
  <c r="AY9"/>
  <c r="AZ9"/>
  <c r="AT10"/>
  <c r="AS10"/>
  <c r="AU10"/>
  <c r="AV10"/>
  <c r="AW10"/>
  <c r="AX10"/>
  <c r="AY10"/>
  <c r="AZ10"/>
  <c r="AT11"/>
  <c r="AU11"/>
  <c r="AS11"/>
  <c r="AV11"/>
  <c r="AW11"/>
  <c r="AX11"/>
  <c r="AY11"/>
  <c r="AZ11"/>
  <c r="AT2"/>
  <c r="AS2"/>
  <c r="AU2"/>
  <c r="AV2"/>
  <c r="AW2"/>
  <c r="AX2"/>
  <c r="AY2"/>
  <c r="AZ2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O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O7"/>
  <c r="P7"/>
  <c r="Q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O9"/>
  <c r="P9"/>
  <c r="Q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O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O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O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O16"/>
  <c r="P16"/>
  <c r="Q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O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O19"/>
  <c r="P19"/>
  <c r="Q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O20"/>
  <c r="P20"/>
  <c r="Q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O21"/>
  <c r="P21"/>
  <c r="Q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O23"/>
  <c r="P23"/>
  <c r="Q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O25"/>
  <c r="P25"/>
  <c r="Q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O27"/>
  <c r="P27"/>
  <c r="Q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O28"/>
  <c r="P28"/>
  <c r="Q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O29"/>
  <c r="P29"/>
  <c r="Q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O43"/>
  <c r="P43"/>
  <c r="Q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O49"/>
  <c r="P49"/>
  <c r="Q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O57"/>
  <c r="P57"/>
  <c r="Q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O59"/>
  <c r="P59"/>
  <c r="Q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O61"/>
  <c r="P61"/>
  <c r="Q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O74"/>
  <c r="P74"/>
  <c r="Q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O75"/>
  <c r="P75"/>
  <c r="Q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O76"/>
  <c r="P76"/>
  <c r="Q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O82"/>
  <c r="P82"/>
  <c r="Q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O85"/>
  <c r="P85"/>
  <c r="Q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O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O88"/>
  <c r="P88"/>
  <c r="Q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M2"/>
  <c r="AN2"/>
  <c r="AO2"/>
  <c r="AP2"/>
  <c r="AQ2"/>
  <c r="AR2"/>
  <c r="AG2"/>
  <c r="AH2"/>
  <c r="AI2"/>
  <c r="AJ2"/>
  <c r="AK2"/>
  <c r="AL2"/>
  <c r="AA2"/>
  <c r="AB2"/>
  <c r="AC2"/>
  <c r="AD2"/>
  <c r="AE2"/>
  <c r="AF2"/>
  <c r="U2"/>
  <c r="V2"/>
  <c r="W2"/>
  <c r="X2"/>
  <c r="Y2"/>
  <c r="Z2"/>
  <c r="O2"/>
  <c r="P2"/>
  <c r="Q2"/>
  <c r="R2"/>
  <c r="S2"/>
  <c r="T2"/>
  <c r="J84"/>
  <c r="J85"/>
  <c r="R85"/>
  <c r="S85"/>
  <c r="J86"/>
  <c r="P86"/>
  <c r="Q86"/>
  <c r="R86"/>
  <c r="S86"/>
  <c r="J87"/>
  <c r="J88"/>
  <c r="R88"/>
  <c r="S88"/>
  <c r="J89"/>
  <c r="J90"/>
  <c r="K90"/>
  <c r="L90"/>
  <c r="M90"/>
  <c r="N90"/>
  <c r="P6"/>
  <c r="Q6"/>
  <c r="R6"/>
  <c r="S6"/>
  <c r="R7"/>
  <c r="S7"/>
  <c r="R9"/>
  <c r="S9"/>
  <c r="P10"/>
  <c r="Q10"/>
  <c r="R10"/>
  <c r="S10"/>
  <c r="P11"/>
  <c r="Q11"/>
  <c r="R11"/>
  <c r="S11"/>
  <c r="P12"/>
  <c r="Q12"/>
  <c r="R12"/>
  <c r="S12"/>
  <c r="R16"/>
  <c r="S16"/>
  <c r="P18"/>
  <c r="Q18"/>
  <c r="R18"/>
  <c r="S18"/>
  <c r="R19"/>
  <c r="S19"/>
  <c r="R20"/>
  <c r="S20"/>
  <c r="R21"/>
  <c r="S21"/>
  <c r="R23"/>
  <c r="S23"/>
  <c r="R25"/>
  <c r="S25"/>
  <c r="R27"/>
  <c r="S27"/>
  <c r="R28"/>
  <c r="S28"/>
  <c r="R29"/>
  <c r="S29"/>
  <c r="R43"/>
  <c r="S43"/>
  <c r="R49"/>
  <c r="S49"/>
  <c r="R57"/>
  <c r="S57"/>
  <c r="R59"/>
  <c r="S59"/>
  <c r="R61"/>
  <c r="S61"/>
  <c r="R74"/>
  <c r="S74"/>
  <c r="R75"/>
  <c r="S75"/>
  <c r="R76"/>
  <c r="S76"/>
  <c r="R82"/>
  <c r="S82"/>
  <c r="J11"/>
  <c r="J73"/>
  <c r="J47"/>
  <c r="J41"/>
  <c r="J42"/>
  <c r="J45"/>
  <c r="J81"/>
  <c r="J2"/>
  <c r="J80"/>
  <c r="J72"/>
  <c r="J79"/>
  <c r="J77"/>
  <c r="J78"/>
  <c r="J4"/>
  <c r="J5"/>
  <c r="J6"/>
  <c r="J7"/>
  <c r="J8"/>
  <c r="J9"/>
  <c r="J10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3"/>
  <c r="J44"/>
  <c r="J46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4"/>
  <c r="J75"/>
  <c r="J76"/>
  <c r="J82"/>
  <c r="J83"/>
  <c r="J3"/>
  <c r="J1"/>
  <c r="E38" i="3"/>
  <c r="G3"/>
  <c r="H3"/>
  <c r="I3"/>
  <c r="J3"/>
  <c r="K3"/>
  <c r="G4"/>
  <c r="H4"/>
  <c r="I4"/>
  <c r="J4"/>
  <c r="K4"/>
  <c r="G5"/>
  <c r="H5"/>
  <c r="I5"/>
  <c r="J5"/>
  <c r="K5"/>
  <c r="G6"/>
  <c r="H6"/>
  <c r="I6"/>
  <c r="J6"/>
  <c r="K6"/>
  <c r="G7"/>
  <c r="H7"/>
  <c r="I7"/>
  <c r="J7"/>
  <c r="K7"/>
  <c r="G8"/>
  <c r="H8"/>
  <c r="I8"/>
  <c r="J8"/>
  <c r="K8"/>
  <c r="G9"/>
  <c r="H9"/>
  <c r="I9"/>
  <c r="J9"/>
  <c r="K9"/>
  <c r="G10"/>
  <c r="H10"/>
  <c r="I10"/>
  <c r="J10"/>
  <c r="K10"/>
  <c r="G11"/>
  <c r="H11"/>
  <c r="I11"/>
  <c r="J11"/>
  <c r="K11"/>
  <c r="G12"/>
  <c r="H12"/>
  <c r="I12"/>
  <c r="J12"/>
  <c r="K12"/>
  <c r="G13"/>
  <c r="H13"/>
  <c r="I13"/>
  <c r="J13"/>
  <c r="K13"/>
  <c r="G14"/>
  <c r="H14"/>
  <c r="I14"/>
  <c r="J14"/>
  <c r="K14"/>
  <c r="G15"/>
  <c r="H15"/>
  <c r="I15"/>
  <c r="J15"/>
  <c r="K15"/>
  <c r="G16"/>
  <c r="H16"/>
  <c r="I16"/>
  <c r="J16"/>
  <c r="K16"/>
  <c r="G17"/>
  <c r="H17"/>
  <c r="I17"/>
  <c r="J17"/>
  <c r="K17"/>
  <c r="G18"/>
  <c r="H18"/>
  <c r="I18"/>
  <c r="J18"/>
  <c r="K18"/>
  <c r="G19"/>
  <c r="H19"/>
  <c r="I19"/>
  <c r="J19"/>
  <c r="K19"/>
  <c r="G20"/>
  <c r="H20"/>
  <c r="I20"/>
  <c r="J20"/>
  <c r="K20"/>
  <c r="G21"/>
  <c r="H21"/>
  <c r="I21"/>
  <c r="J21"/>
  <c r="K21"/>
  <c r="G22"/>
  <c r="H22"/>
  <c r="I22"/>
  <c r="J22"/>
  <c r="K22"/>
  <c r="G23"/>
  <c r="H23"/>
  <c r="I23"/>
  <c r="J23"/>
  <c r="K23"/>
  <c r="G24"/>
  <c r="H24"/>
  <c r="I24"/>
  <c r="J24"/>
  <c r="K24"/>
  <c r="G25"/>
  <c r="H25"/>
  <c r="I25"/>
  <c r="J25"/>
  <c r="K25"/>
  <c r="G26"/>
  <c r="H26"/>
  <c r="I26"/>
  <c r="J26"/>
  <c r="K26"/>
  <c r="G27"/>
  <c r="H27"/>
  <c r="I27"/>
  <c r="J27"/>
  <c r="K27"/>
  <c r="G28"/>
  <c r="H28"/>
  <c r="I28"/>
  <c r="J28"/>
  <c r="K28"/>
  <c r="G29"/>
  <c r="H29"/>
  <c r="I29"/>
  <c r="J29"/>
  <c r="K29"/>
  <c r="G30"/>
  <c r="H30"/>
  <c r="I30"/>
  <c r="J30"/>
  <c r="K30"/>
  <c r="G31"/>
  <c r="H31"/>
  <c r="I31"/>
  <c r="J31"/>
  <c r="K31"/>
  <c r="G32"/>
  <c r="H32"/>
  <c r="I32"/>
  <c r="J32"/>
  <c r="K32"/>
  <c r="G33"/>
  <c r="H33"/>
  <c r="I33"/>
  <c r="J33"/>
  <c r="K33"/>
  <c r="G34"/>
  <c r="H34"/>
  <c r="I34"/>
  <c r="J34"/>
  <c r="K34"/>
  <c r="G35"/>
  <c r="H35"/>
  <c r="I35"/>
  <c r="J35"/>
  <c r="K35"/>
  <c r="G36"/>
  <c r="H36"/>
  <c r="I36"/>
  <c r="J36"/>
  <c r="K36"/>
  <c r="G37"/>
  <c r="H37"/>
  <c r="I37"/>
  <c r="J37"/>
  <c r="K37"/>
  <c r="G38"/>
  <c r="H38"/>
  <c r="I38"/>
  <c r="J38"/>
  <c r="K38"/>
  <c r="G39"/>
  <c r="H39"/>
  <c r="I39"/>
  <c r="J39"/>
  <c r="K39"/>
  <c r="G40"/>
  <c r="H40"/>
  <c r="I40"/>
  <c r="J40"/>
  <c r="K40"/>
  <c r="G41"/>
  <c r="H41"/>
  <c r="I41"/>
  <c r="J41"/>
  <c r="K41"/>
  <c r="G42"/>
  <c r="H42"/>
  <c r="I42"/>
  <c r="J42"/>
  <c r="K42"/>
  <c r="G43"/>
  <c r="H43"/>
  <c r="I43"/>
  <c r="J43"/>
  <c r="K43"/>
  <c r="G44"/>
  <c r="H44"/>
  <c r="I44"/>
  <c r="J44"/>
  <c r="K44"/>
  <c r="G45"/>
  <c r="H45"/>
  <c r="I45"/>
  <c r="J45"/>
  <c r="K45"/>
  <c r="G46"/>
  <c r="H46"/>
  <c r="I46"/>
  <c r="J46"/>
  <c r="K46"/>
  <c r="G47"/>
  <c r="H47"/>
  <c r="I47"/>
  <c r="J47"/>
  <c r="K47"/>
  <c r="G48"/>
  <c r="H48"/>
  <c r="I48"/>
  <c r="J48"/>
  <c r="K48"/>
  <c r="G49"/>
  <c r="H49"/>
  <c r="I49"/>
  <c r="J49"/>
  <c r="K49"/>
  <c r="G50"/>
  <c r="H50"/>
  <c r="I50"/>
  <c r="J50"/>
  <c r="K50"/>
  <c r="G51"/>
  <c r="H51"/>
  <c r="I51"/>
  <c r="J51"/>
  <c r="K51"/>
  <c r="G52"/>
  <c r="H52"/>
  <c r="I52"/>
  <c r="J52"/>
  <c r="K52"/>
  <c r="G53"/>
  <c r="H53"/>
  <c r="I53"/>
  <c r="J53"/>
  <c r="K53"/>
  <c r="G54"/>
  <c r="H54"/>
  <c r="I54"/>
  <c r="J54"/>
  <c r="K54"/>
  <c r="G55"/>
  <c r="H55"/>
  <c r="I55"/>
  <c r="J55"/>
  <c r="K55"/>
  <c r="G56"/>
  <c r="H56"/>
  <c r="I56"/>
  <c r="J56"/>
  <c r="K56"/>
  <c r="G57"/>
  <c r="H57"/>
  <c r="I57"/>
  <c r="J57"/>
  <c r="K57"/>
  <c r="G58"/>
  <c r="H58"/>
  <c r="I58"/>
  <c r="J58"/>
  <c r="K58"/>
  <c r="G59"/>
  <c r="H59"/>
  <c r="I59"/>
  <c r="J59"/>
  <c r="K59"/>
  <c r="G60"/>
  <c r="H60"/>
  <c r="I60"/>
  <c r="J60"/>
  <c r="K60"/>
  <c r="G61"/>
  <c r="H61"/>
  <c r="I61"/>
  <c r="J61"/>
  <c r="K61"/>
  <c r="G62"/>
  <c r="H62"/>
  <c r="I62"/>
  <c r="J62"/>
  <c r="K62"/>
  <c r="G63"/>
  <c r="H63"/>
  <c r="I63"/>
  <c r="J63"/>
  <c r="K63"/>
  <c r="G64"/>
  <c r="H64"/>
  <c r="I64"/>
  <c r="J64"/>
  <c r="K64"/>
  <c r="G65"/>
  <c r="H65"/>
  <c r="I65"/>
  <c r="J65"/>
  <c r="K65"/>
  <c r="G66"/>
  <c r="H66"/>
  <c r="I66"/>
  <c r="J66"/>
  <c r="K66"/>
  <c r="G67"/>
  <c r="H67"/>
  <c r="I67"/>
  <c r="J67"/>
  <c r="K67"/>
  <c r="G68"/>
  <c r="H68"/>
  <c r="I68"/>
  <c r="J68"/>
  <c r="K68"/>
  <c r="G69"/>
  <c r="H69"/>
  <c r="I69"/>
  <c r="J69"/>
  <c r="K69"/>
  <c r="G70"/>
  <c r="H70"/>
  <c r="I70"/>
  <c r="J70"/>
  <c r="K70"/>
  <c r="G71"/>
  <c r="H71"/>
  <c r="I71"/>
  <c r="J71"/>
  <c r="K71"/>
  <c r="G72"/>
  <c r="H72"/>
  <c r="I72"/>
  <c r="J72"/>
  <c r="K72"/>
  <c r="G73"/>
  <c r="H73"/>
  <c r="I73"/>
  <c r="J73"/>
  <c r="K73"/>
  <c r="G74"/>
  <c r="H74"/>
  <c r="I74"/>
  <c r="J74"/>
  <c r="K74"/>
  <c r="G75"/>
  <c r="H75"/>
  <c r="I75"/>
  <c r="J75"/>
  <c r="K75"/>
  <c r="G76"/>
  <c r="H76"/>
  <c r="I76"/>
  <c r="J76"/>
  <c r="K76"/>
  <c r="G77"/>
  <c r="H77"/>
  <c r="I77"/>
  <c r="J77"/>
  <c r="K77"/>
  <c r="G78"/>
  <c r="H78"/>
  <c r="I78"/>
  <c r="J78"/>
  <c r="K78"/>
  <c r="G79"/>
  <c r="H79"/>
  <c r="I79"/>
  <c r="J79"/>
  <c r="K79"/>
  <c r="G80"/>
  <c r="H80"/>
  <c r="I80"/>
  <c r="J80"/>
  <c r="K80"/>
  <c r="G81"/>
  <c r="H81"/>
  <c r="I81"/>
  <c r="J81"/>
  <c r="K81"/>
  <c r="G82"/>
  <c r="H82"/>
  <c r="I82"/>
  <c r="J82"/>
  <c r="K82"/>
  <c r="G83"/>
  <c r="H83"/>
  <c r="I83"/>
  <c r="J83"/>
  <c r="K83"/>
  <c r="G84"/>
  <c r="H84"/>
  <c r="I84"/>
  <c r="J84"/>
  <c r="K84"/>
  <c r="G85"/>
  <c r="H85"/>
  <c r="I85"/>
  <c r="J85"/>
  <c r="K85"/>
  <c r="G86"/>
  <c r="H86"/>
  <c r="I86"/>
  <c r="J86"/>
  <c r="K86"/>
  <c r="G87"/>
  <c r="H87"/>
  <c r="I87"/>
  <c r="J87"/>
  <c r="K87"/>
  <c r="G88"/>
  <c r="H88"/>
  <c r="I88"/>
  <c r="J88"/>
  <c r="K88"/>
  <c r="G89"/>
  <c r="H89"/>
  <c r="I89"/>
  <c r="J89"/>
  <c r="K89"/>
  <c r="G90"/>
  <c r="H90"/>
  <c r="I90"/>
  <c r="J90"/>
  <c r="K90"/>
  <c r="G91"/>
  <c r="H91"/>
  <c r="I91"/>
  <c r="J91"/>
  <c r="K91"/>
  <c r="G92"/>
  <c r="H92"/>
  <c r="I92"/>
  <c r="J92"/>
  <c r="K92"/>
  <c r="G93"/>
  <c r="H93"/>
  <c r="I93"/>
  <c r="J93"/>
  <c r="K93"/>
  <c r="G94"/>
  <c r="H94"/>
  <c r="I94"/>
  <c r="J94"/>
  <c r="K94"/>
  <c r="G95"/>
  <c r="H95"/>
  <c r="I95"/>
  <c r="J95"/>
  <c r="K95"/>
  <c r="G96"/>
  <c r="H96"/>
  <c r="I96"/>
  <c r="J96"/>
  <c r="K96"/>
  <c r="G97"/>
  <c r="H97"/>
  <c r="I97"/>
  <c r="J97"/>
  <c r="K97"/>
  <c r="G98"/>
  <c r="H98"/>
  <c r="I98"/>
  <c r="J98"/>
  <c r="K98"/>
  <c r="G99"/>
  <c r="H99"/>
  <c r="I99"/>
  <c r="J99"/>
  <c r="K99"/>
  <c r="G100"/>
  <c r="H100"/>
  <c r="I100"/>
  <c r="J100"/>
  <c r="K100"/>
  <c r="G101"/>
  <c r="H101"/>
  <c r="I101"/>
  <c r="J101"/>
  <c r="K101"/>
  <c r="G102"/>
  <c r="H102"/>
  <c r="I102"/>
  <c r="J102"/>
  <c r="K102"/>
  <c r="G103"/>
  <c r="H103"/>
  <c r="I103"/>
  <c r="J103"/>
  <c r="K103"/>
  <c r="G104"/>
  <c r="H104"/>
  <c r="I104"/>
  <c r="J104"/>
  <c r="K104"/>
  <c r="G105"/>
  <c r="H105"/>
  <c r="I105"/>
  <c r="J105"/>
  <c r="K105"/>
  <c r="G106"/>
  <c r="H106"/>
  <c r="I106"/>
  <c r="J106"/>
  <c r="K106"/>
  <c r="G107"/>
  <c r="H107"/>
  <c r="I107"/>
  <c r="J107"/>
  <c r="K107"/>
  <c r="G108"/>
  <c r="H108"/>
  <c r="I108"/>
  <c r="J108"/>
  <c r="K108"/>
  <c r="G109"/>
  <c r="H109"/>
  <c r="I109"/>
  <c r="J109"/>
  <c r="K109"/>
  <c r="G110"/>
  <c r="H110"/>
  <c r="I110"/>
  <c r="J110"/>
  <c r="K110"/>
  <c r="G111"/>
  <c r="H111"/>
  <c r="I111"/>
  <c r="J111"/>
  <c r="K111"/>
  <c r="G112"/>
  <c r="H112"/>
  <c r="I112"/>
  <c r="J112"/>
  <c r="K112"/>
  <c r="K2"/>
  <c r="J2"/>
  <c r="I2"/>
  <c r="H2"/>
  <c r="G2"/>
  <c r="C73"/>
  <c r="B2"/>
  <c r="C2"/>
  <c r="D2"/>
  <c r="E2"/>
  <c r="F2"/>
  <c r="B61"/>
  <c r="B3"/>
  <c r="L3"/>
  <c r="C3"/>
  <c r="M3"/>
  <c r="D3"/>
  <c r="N3"/>
  <c r="E3"/>
  <c r="O3"/>
  <c r="F3"/>
  <c r="P3"/>
  <c r="Q3"/>
  <c r="B4"/>
  <c r="L4"/>
  <c r="C4"/>
  <c r="M4"/>
  <c r="D4"/>
  <c r="N4"/>
  <c r="E4"/>
  <c r="O4"/>
  <c r="F4"/>
  <c r="P4"/>
  <c r="Q4"/>
  <c r="B5"/>
  <c r="L5"/>
  <c r="C5"/>
  <c r="M5"/>
  <c r="D5"/>
  <c r="N5"/>
  <c r="E5"/>
  <c r="O5"/>
  <c r="F5"/>
  <c r="P5"/>
  <c r="Q5"/>
  <c r="B6"/>
  <c r="L6"/>
  <c r="C6"/>
  <c r="M6"/>
  <c r="D6"/>
  <c r="N6"/>
  <c r="E6"/>
  <c r="O6"/>
  <c r="F6"/>
  <c r="P6"/>
  <c r="Q6"/>
  <c r="B7"/>
  <c r="L7"/>
  <c r="C7"/>
  <c r="M7"/>
  <c r="D7"/>
  <c r="N7"/>
  <c r="E7"/>
  <c r="O7"/>
  <c r="F7"/>
  <c r="P7"/>
  <c r="Q7"/>
  <c r="B8"/>
  <c r="L8"/>
  <c r="C8"/>
  <c r="M8"/>
  <c r="D8"/>
  <c r="N8"/>
  <c r="E8"/>
  <c r="O8"/>
  <c r="F8"/>
  <c r="P8"/>
  <c r="Q8"/>
  <c r="B9"/>
  <c r="L9"/>
  <c r="C9"/>
  <c r="M9"/>
  <c r="D9"/>
  <c r="N9"/>
  <c r="E9"/>
  <c r="O9"/>
  <c r="F9"/>
  <c r="P9"/>
  <c r="Q9"/>
  <c r="B10"/>
  <c r="L10"/>
  <c r="C10"/>
  <c r="M10"/>
  <c r="D10"/>
  <c r="N10"/>
  <c r="E10"/>
  <c r="O10"/>
  <c r="F10"/>
  <c r="P10"/>
  <c r="Q10"/>
  <c r="B11"/>
  <c r="L11"/>
  <c r="C11"/>
  <c r="M11"/>
  <c r="D11"/>
  <c r="N11"/>
  <c r="E11"/>
  <c r="O11"/>
  <c r="F11"/>
  <c r="P11"/>
  <c r="Q11"/>
  <c r="B12"/>
  <c r="L12"/>
  <c r="C12"/>
  <c r="M12"/>
  <c r="D12"/>
  <c r="N12"/>
  <c r="E12"/>
  <c r="O12"/>
  <c r="F12"/>
  <c r="P12"/>
  <c r="Q12"/>
  <c r="B13"/>
  <c r="L13"/>
  <c r="C13"/>
  <c r="M13"/>
  <c r="D13"/>
  <c r="N13"/>
  <c r="E13"/>
  <c r="O13"/>
  <c r="F13"/>
  <c r="P13"/>
  <c r="Q13"/>
  <c r="B14"/>
  <c r="L14"/>
  <c r="C14"/>
  <c r="M14"/>
  <c r="D14"/>
  <c r="N14"/>
  <c r="E14"/>
  <c r="O14"/>
  <c r="F14"/>
  <c r="P14"/>
  <c r="Q14"/>
  <c r="B15"/>
  <c r="L15"/>
  <c r="C15"/>
  <c r="M15"/>
  <c r="D15"/>
  <c r="N15"/>
  <c r="E15"/>
  <c r="O15"/>
  <c r="F15"/>
  <c r="P15"/>
  <c r="Q15"/>
  <c r="B16"/>
  <c r="L16"/>
  <c r="C16"/>
  <c r="M16"/>
  <c r="D16"/>
  <c r="N16"/>
  <c r="E16"/>
  <c r="O16"/>
  <c r="F16"/>
  <c r="P16"/>
  <c r="Q16"/>
  <c r="B17"/>
  <c r="L17"/>
  <c r="C17"/>
  <c r="M17"/>
  <c r="D17"/>
  <c r="N17"/>
  <c r="E17"/>
  <c r="O17"/>
  <c r="F17"/>
  <c r="P17"/>
  <c r="Q17"/>
  <c r="B18"/>
  <c r="L18"/>
  <c r="C18"/>
  <c r="M18"/>
  <c r="D18"/>
  <c r="N18"/>
  <c r="E18"/>
  <c r="O18"/>
  <c r="F18"/>
  <c r="P18"/>
  <c r="Q18"/>
  <c r="B19"/>
  <c r="L19"/>
  <c r="C19"/>
  <c r="M19"/>
  <c r="D19"/>
  <c r="N19"/>
  <c r="E19"/>
  <c r="O19"/>
  <c r="F19"/>
  <c r="P19"/>
  <c r="Q19"/>
  <c r="B20"/>
  <c r="L20"/>
  <c r="C20"/>
  <c r="M20"/>
  <c r="D20"/>
  <c r="N20"/>
  <c r="E20"/>
  <c r="O20"/>
  <c r="F20"/>
  <c r="P20"/>
  <c r="Q20"/>
  <c r="B21"/>
  <c r="L21"/>
  <c r="C21"/>
  <c r="M21"/>
  <c r="D21"/>
  <c r="N21"/>
  <c r="E21"/>
  <c r="O21"/>
  <c r="F21"/>
  <c r="P21"/>
  <c r="Q21"/>
  <c r="B22"/>
  <c r="L22"/>
  <c r="C22"/>
  <c r="M22"/>
  <c r="D22"/>
  <c r="N22"/>
  <c r="E22"/>
  <c r="O22"/>
  <c r="F22"/>
  <c r="P22"/>
  <c r="Q22"/>
  <c r="B23"/>
  <c r="L23"/>
  <c r="C23"/>
  <c r="M23"/>
  <c r="D23"/>
  <c r="N23"/>
  <c r="E23"/>
  <c r="O23"/>
  <c r="F23"/>
  <c r="P23"/>
  <c r="Q23"/>
  <c r="B24"/>
  <c r="L24"/>
  <c r="C24"/>
  <c r="M24"/>
  <c r="D24"/>
  <c r="N24"/>
  <c r="E24"/>
  <c r="O24"/>
  <c r="F24"/>
  <c r="P24"/>
  <c r="Q24"/>
  <c r="B25"/>
  <c r="L25"/>
  <c r="C25"/>
  <c r="M25"/>
  <c r="D25"/>
  <c r="N25"/>
  <c r="E25"/>
  <c r="O25"/>
  <c r="F25"/>
  <c r="P25"/>
  <c r="Q25"/>
  <c r="B26"/>
  <c r="L26"/>
  <c r="C26"/>
  <c r="M26"/>
  <c r="D26"/>
  <c r="N26"/>
  <c r="E26"/>
  <c r="O26"/>
  <c r="F26"/>
  <c r="P26"/>
  <c r="Q26"/>
  <c r="B27"/>
  <c r="L27"/>
  <c r="C27"/>
  <c r="M27"/>
  <c r="D27"/>
  <c r="N27"/>
  <c r="E27"/>
  <c r="O27"/>
  <c r="F27"/>
  <c r="P27"/>
  <c r="Q27"/>
  <c r="B28"/>
  <c r="L28"/>
  <c r="C28"/>
  <c r="M28"/>
  <c r="D28"/>
  <c r="N28"/>
  <c r="E28"/>
  <c r="O28"/>
  <c r="F28"/>
  <c r="P28"/>
  <c r="Q28"/>
  <c r="B29"/>
  <c r="L29"/>
  <c r="C29"/>
  <c r="M29"/>
  <c r="D29"/>
  <c r="N29"/>
  <c r="E29"/>
  <c r="O29"/>
  <c r="F29"/>
  <c r="P29"/>
  <c r="Q29"/>
  <c r="B30"/>
  <c r="L30"/>
  <c r="C30"/>
  <c r="M30"/>
  <c r="D30"/>
  <c r="N30"/>
  <c r="E30"/>
  <c r="O30"/>
  <c r="F30"/>
  <c r="P30"/>
  <c r="Q30"/>
  <c r="B31"/>
  <c r="L31"/>
  <c r="C31"/>
  <c r="M31"/>
  <c r="D31"/>
  <c r="N31"/>
  <c r="E31"/>
  <c r="O31"/>
  <c r="F31"/>
  <c r="P31"/>
  <c r="Q31"/>
  <c r="B32"/>
  <c r="L32"/>
  <c r="C32"/>
  <c r="M32"/>
  <c r="D32"/>
  <c r="N32"/>
  <c r="E32"/>
  <c r="O32"/>
  <c r="F32"/>
  <c r="P32"/>
  <c r="Q32"/>
  <c r="B33"/>
  <c r="L33"/>
  <c r="C33"/>
  <c r="M33"/>
  <c r="D33"/>
  <c r="N33"/>
  <c r="E33"/>
  <c r="O33"/>
  <c r="F33"/>
  <c r="P33"/>
  <c r="Q33"/>
  <c r="B34"/>
  <c r="L34"/>
  <c r="C34"/>
  <c r="M34"/>
  <c r="D34"/>
  <c r="N34"/>
  <c r="E34"/>
  <c r="O34"/>
  <c r="F34"/>
  <c r="P34"/>
  <c r="Q34"/>
  <c r="B35"/>
  <c r="L35"/>
  <c r="C35"/>
  <c r="M35"/>
  <c r="D35"/>
  <c r="N35"/>
  <c r="E35"/>
  <c r="O35"/>
  <c r="F35"/>
  <c r="P35"/>
  <c r="Q35"/>
  <c r="B36"/>
  <c r="L36"/>
  <c r="C36"/>
  <c r="M36"/>
  <c r="D36"/>
  <c r="N36"/>
  <c r="E36"/>
  <c r="O36"/>
  <c r="F36"/>
  <c r="P36"/>
  <c r="Q36"/>
  <c r="B37"/>
  <c r="L37"/>
  <c r="C37"/>
  <c r="M37"/>
  <c r="D37"/>
  <c r="N37"/>
  <c r="E37"/>
  <c r="O37"/>
  <c r="F37"/>
  <c r="P37"/>
  <c r="Q37"/>
  <c r="B38"/>
  <c r="L38"/>
  <c r="C38"/>
  <c r="M38"/>
  <c r="D38"/>
  <c r="N38"/>
  <c r="O38"/>
  <c r="F38"/>
  <c r="P38"/>
  <c r="Q38"/>
  <c r="B39"/>
  <c r="L39"/>
  <c r="C39"/>
  <c r="M39"/>
  <c r="D39"/>
  <c r="N39"/>
  <c r="E39"/>
  <c r="O39"/>
  <c r="F39"/>
  <c r="P39"/>
  <c r="Q39"/>
  <c r="B40"/>
  <c r="L40"/>
  <c r="C40"/>
  <c r="M40"/>
  <c r="D40"/>
  <c r="N40"/>
  <c r="E40"/>
  <c r="O40"/>
  <c r="F40"/>
  <c r="P40"/>
  <c r="Q40"/>
  <c r="B41"/>
  <c r="L41"/>
  <c r="C41"/>
  <c r="M41"/>
  <c r="D41"/>
  <c r="N41"/>
  <c r="E41"/>
  <c r="O41"/>
  <c r="F41"/>
  <c r="P41"/>
  <c r="Q41"/>
  <c r="B42"/>
  <c r="L42"/>
  <c r="C42"/>
  <c r="M42"/>
  <c r="D42"/>
  <c r="N42"/>
  <c r="E42"/>
  <c r="O42"/>
  <c r="F42"/>
  <c r="P42"/>
  <c r="Q42"/>
  <c r="B43"/>
  <c r="L43"/>
  <c r="C43"/>
  <c r="M43"/>
  <c r="D43"/>
  <c r="N43"/>
  <c r="E43"/>
  <c r="O43"/>
  <c r="F43"/>
  <c r="P43"/>
  <c r="Q43"/>
  <c r="B44"/>
  <c r="L44"/>
  <c r="C44"/>
  <c r="M44"/>
  <c r="D44"/>
  <c r="N44"/>
  <c r="E44"/>
  <c r="O44"/>
  <c r="F44"/>
  <c r="P44"/>
  <c r="Q44"/>
  <c r="B45"/>
  <c r="L45"/>
  <c r="C45"/>
  <c r="M45"/>
  <c r="D45"/>
  <c r="N45"/>
  <c r="E45"/>
  <c r="O45"/>
  <c r="F45"/>
  <c r="P45"/>
  <c r="Q45"/>
  <c r="B46"/>
  <c r="L46"/>
  <c r="C46"/>
  <c r="M46"/>
  <c r="D46"/>
  <c r="N46"/>
  <c r="E46"/>
  <c r="O46"/>
  <c r="F46"/>
  <c r="P46"/>
  <c r="Q46"/>
  <c r="B47"/>
  <c r="L47"/>
  <c r="C47"/>
  <c r="M47"/>
  <c r="D47"/>
  <c r="N47"/>
  <c r="E47"/>
  <c r="O47"/>
  <c r="F47"/>
  <c r="P47"/>
  <c r="Q47"/>
  <c r="B48"/>
  <c r="L48"/>
  <c r="C48"/>
  <c r="M48"/>
  <c r="D48"/>
  <c r="N48"/>
  <c r="E48"/>
  <c r="O48"/>
  <c r="F48"/>
  <c r="P48"/>
  <c r="Q48"/>
  <c r="B49"/>
  <c r="L49"/>
  <c r="C49"/>
  <c r="M49"/>
  <c r="D49"/>
  <c r="N49"/>
  <c r="E49"/>
  <c r="O49"/>
  <c r="F49"/>
  <c r="P49"/>
  <c r="Q49"/>
  <c r="B50"/>
  <c r="L50"/>
  <c r="C50"/>
  <c r="M50"/>
  <c r="D50"/>
  <c r="N50"/>
  <c r="E50"/>
  <c r="O50"/>
  <c r="F50"/>
  <c r="P50"/>
  <c r="Q50"/>
  <c r="B51"/>
  <c r="L51"/>
  <c r="C51"/>
  <c r="M51"/>
  <c r="D51"/>
  <c r="N51"/>
  <c r="E51"/>
  <c r="O51"/>
  <c r="F51"/>
  <c r="P51"/>
  <c r="Q51"/>
  <c r="B52"/>
  <c r="L52"/>
  <c r="C52"/>
  <c r="M52"/>
  <c r="D52"/>
  <c r="N52"/>
  <c r="E52"/>
  <c r="O52"/>
  <c r="F52"/>
  <c r="P52"/>
  <c r="Q52"/>
  <c r="B53"/>
  <c r="L53"/>
  <c r="C53"/>
  <c r="M53"/>
  <c r="D53"/>
  <c r="N53"/>
  <c r="E53"/>
  <c r="O53"/>
  <c r="F53"/>
  <c r="P53"/>
  <c r="Q53"/>
  <c r="B54"/>
  <c r="L54"/>
  <c r="C54"/>
  <c r="M54"/>
  <c r="D54"/>
  <c r="N54"/>
  <c r="E54"/>
  <c r="O54"/>
  <c r="F54"/>
  <c r="P54"/>
  <c r="Q54"/>
  <c r="B55"/>
  <c r="L55"/>
  <c r="C55"/>
  <c r="M55"/>
  <c r="D55"/>
  <c r="N55"/>
  <c r="E55"/>
  <c r="O55"/>
  <c r="F55"/>
  <c r="P55"/>
  <c r="Q55"/>
  <c r="B56"/>
  <c r="L56"/>
  <c r="C56"/>
  <c r="M56"/>
  <c r="D56"/>
  <c r="N56"/>
  <c r="E56"/>
  <c r="O56"/>
  <c r="F56"/>
  <c r="P56"/>
  <c r="Q56"/>
  <c r="B57"/>
  <c r="L57"/>
  <c r="C57"/>
  <c r="M57"/>
  <c r="D57"/>
  <c r="N57"/>
  <c r="E57"/>
  <c r="O57"/>
  <c r="F57"/>
  <c r="P57"/>
  <c r="Q57"/>
  <c r="B58"/>
  <c r="L58"/>
  <c r="C58"/>
  <c r="M58"/>
  <c r="D58"/>
  <c r="N58"/>
  <c r="E58"/>
  <c r="O58"/>
  <c r="F58"/>
  <c r="P58"/>
  <c r="Q58"/>
  <c r="B59"/>
  <c r="L59"/>
  <c r="C59"/>
  <c r="M59"/>
  <c r="D59"/>
  <c r="N59"/>
  <c r="E59"/>
  <c r="O59"/>
  <c r="F59"/>
  <c r="P59"/>
  <c r="Q59"/>
  <c r="B60"/>
  <c r="L60"/>
  <c r="C60"/>
  <c r="M60"/>
  <c r="D60"/>
  <c r="N60"/>
  <c r="E60"/>
  <c r="O60"/>
  <c r="F60"/>
  <c r="P60"/>
  <c r="Q60"/>
  <c r="L61"/>
  <c r="C61"/>
  <c r="M61"/>
  <c r="D61"/>
  <c r="N61"/>
  <c r="E61"/>
  <c r="O61"/>
  <c r="F61"/>
  <c r="P61"/>
  <c r="Q61"/>
  <c r="B62"/>
  <c r="L62"/>
  <c r="C62"/>
  <c r="M62"/>
  <c r="D62"/>
  <c r="N62"/>
  <c r="E62"/>
  <c r="O62"/>
  <c r="F62"/>
  <c r="P62"/>
  <c r="Q62"/>
  <c r="B63"/>
  <c r="L63"/>
  <c r="C63"/>
  <c r="M63"/>
  <c r="D63"/>
  <c r="N63"/>
  <c r="E63"/>
  <c r="O63"/>
  <c r="F63"/>
  <c r="P63"/>
  <c r="Q63"/>
  <c r="B64"/>
  <c r="L64"/>
  <c r="C64"/>
  <c r="M64"/>
  <c r="D64"/>
  <c r="N64"/>
  <c r="E64"/>
  <c r="O64"/>
  <c r="F64"/>
  <c r="P64"/>
  <c r="Q64"/>
  <c r="B65"/>
  <c r="L65"/>
  <c r="C65"/>
  <c r="M65"/>
  <c r="D65"/>
  <c r="N65"/>
  <c r="E65"/>
  <c r="O65"/>
  <c r="F65"/>
  <c r="P65"/>
  <c r="Q65"/>
  <c r="B66"/>
  <c r="L66"/>
  <c r="C66"/>
  <c r="M66"/>
  <c r="D66"/>
  <c r="N66"/>
  <c r="E66"/>
  <c r="O66"/>
  <c r="F66"/>
  <c r="P66"/>
  <c r="Q66"/>
  <c r="B67"/>
  <c r="L67"/>
  <c r="C67"/>
  <c r="M67"/>
  <c r="D67"/>
  <c r="N67"/>
  <c r="E67"/>
  <c r="O67"/>
  <c r="F67"/>
  <c r="P67"/>
  <c r="Q67"/>
  <c r="B68"/>
  <c r="L68"/>
  <c r="C68"/>
  <c r="M68"/>
  <c r="D68"/>
  <c r="N68"/>
  <c r="E68"/>
  <c r="O68"/>
  <c r="F68"/>
  <c r="P68"/>
  <c r="Q68"/>
  <c r="B69"/>
  <c r="L69"/>
  <c r="C69"/>
  <c r="M69"/>
  <c r="D69"/>
  <c r="N69"/>
  <c r="E69"/>
  <c r="O69"/>
  <c r="F69"/>
  <c r="P69"/>
  <c r="Q69"/>
  <c r="B70"/>
  <c r="L70"/>
  <c r="C70"/>
  <c r="M70"/>
  <c r="D70"/>
  <c r="N70"/>
  <c r="E70"/>
  <c r="O70"/>
  <c r="F70"/>
  <c r="P70"/>
  <c r="Q70"/>
  <c r="B71"/>
  <c r="L71"/>
  <c r="C71"/>
  <c r="M71"/>
  <c r="D71"/>
  <c r="N71"/>
  <c r="E71"/>
  <c r="O71"/>
  <c r="F71"/>
  <c r="P71"/>
  <c r="Q71"/>
  <c r="B72"/>
  <c r="L72"/>
  <c r="C72"/>
  <c r="M72"/>
  <c r="D72"/>
  <c r="N72"/>
  <c r="E72"/>
  <c r="O72"/>
  <c r="F72"/>
  <c r="P72"/>
  <c r="Q72"/>
  <c r="B73"/>
  <c r="L73"/>
  <c r="M73"/>
  <c r="D73"/>
  <c r="N73"/>
  <c r="E73"/>
  <c r="O73"/>
  <c r="F73"/>
  <c r="P73"/>
  <c r="Q73"/>
  <c r="B74"/>
  <c r="L74"/>
  <c r="C74"/>
  <c r="M74"/>
  <c r="D74"/>
  <c r="N74"/>
  <c r="E74"/>
  <c r="O74"/>
  <c r="F74"/>
  <c r="P74"/>
  <c r="Q74"/>
  <c r="B75"/>
  <c r="L75"/>
  <c r="C75"/>
  <c r="M75"/>
  <c r="D75"/>
  <c r="N75"/>
  <c r="E75"/>
  <c r="O75"/>
  <c r="F75"/>
  <c r="P75"/>
  <c r="Q75"/>
  <c r="B76"/>
  <c r="L76"/>
  <c r="C76"/>
  <c r="M76"/>
  <c r="D76"/>
  <c r="N76"/>
  <c r="E76"/>
  <c r="O76"/>
  <c r="F76"/>
  <c r="P76"/>
  <c r="Q76"/>
  <c r="B77"/>
  <c r="L77"/>
  <c r="C77"/>
  <c r="M77"/>
  <c r="D77"/>
  <c r="N77"/>
  <c r="E77"/>
  <c r="O77"/>
  <c r="F77"/>
  <c r="P77"/>
  <c r="Q77"/>
  <c r="B78"/>
  <c r="L78"/>
  <c r="C78"/>
  <c r="M78"/>
  <c r="D78"/>
  <c r="N78"/>
  <c r="E78"/>
  <c r="O78"/>
  <c r="F78"/>
  <c r="P78"/>
  <c r="Q78"/>
  <c r="B79"/>
  <c r="L79"/>
  <c r="C79"/>
  <c r="M79"/>
  <c r="D79"/>
  <c r="N79"/>
  <c r="E79"/>
  <c r="O79"/>
  <c r="F79"/>
  <c r="P79"/>
  <c r="Q79"/>
  <c r="B80"/>
  <c r="L80"/>
  <c r="C80"/>
  <c r="M80"/>
  <c r="D80"/>
  <c r="N80"/>
  <c r="E80"/>
  <c r="O80"/>
  <c r="F80"/>
  <c r="P80"/>
  <c r="Q80"/>
  <c r="B81"/>
  <c r="L81"/>
  <c r="C81"/>
  <c r="M81"/>
  <c r="D81"/>
  <c r="N81"/>
  <c r="E81"/>
  <c r="O81"/>
  <c r="F81"/>
  <c r="P81"/>
  <c r="Q81"/>
  <c r="B82"/>
  <c r="L82"/>
  <c r="C82"/>
  <c r="M82"/>
  <c r="D82"/>
  <c r="N82"/>
  <c r="E82"/>
  <c r="O82"/>
  <c r="F82"/>
  <c r="P82"/>
  <c r="Q82"/>
  <c r="B83"/>
  <c r="L83"/>
  <c r="C83"/>
  <c r="M83"/>
  <c r="D83"/>
  <c r="N83"/>
  <c r="E83"/>
  <c r="O83"/>
  <c r="F83"/>
  <c r="P83"/>
  <c r="Q83"/>
  <c r="B84"/>
  <c r="L84"/>
  <c r="C84"/>
  <c r="M84"/>
  <c r="D84"/>
  <c r="N84"/>
  <c r="E84"/>
  <c r="O84"/>
  <c r="F84"/>
  <c r="P84"/>
  <c r="Q84"/>
  <c r="B85"/>
  <c r="L85"/>
  <c r="C85"/>
  <c r="M85"/>
  <c r="D85"/>
  <c r="N85"/>
  <c r="E85"/>
  <c r="O85"/>
  <c r="F85"/>
  <c r="P85"/>
  <c r="Q85"/>
  <c r="B86"/>
  <c r="L86"/>
  <c r="C86"/>
  <c r="M86"/>
  <c r="D86"/>
  <c r="N86"/>
  <c r="E86"/>
  <c r="O86"/>
  <c r="F86"/>
  <c r="P86"/>
  <c r="Q86"/>
  <c r="B87"/>
  <c r="L87"/>
  <c r="C87"/>
  <c r="M87"/>
  <c r="D87"/>
  <c r="N87"/>
  <c r="E87"/>
  <c r="O87"/>
  <c r="F87"/>
  <c r="P87"/>
  <c r="Q87"/>
  <c r="B88"/>
  <c r="L88"/>
  <c r="C88"/>
  <c r="M88"/>
  <c r="D88"/>
  <c r="N88"/>
  <c r="E88"/>
  <c r="O88"/>
  <c r="F88"/>
  <c r="P88"/>
  <c r="Q88"/>
  <c r="B89"/>
  <c r="L89"/>
  <c r="C89"/>
  <c r="M89"/>
  <c r="D89"/>
  <c r="N89"/>
  <c r="E89"/>
  <c r="O89"/>
  <c r="F89"/>
  <c r="P89"/>
  <c r="Q89"/>
  <c r="B90"/>
  <c r="L90"/>
  <c r="C90"/>
  <c r="M90"/>
  <c r="D90"/>
  <c r="N90"/>
  <c r="E90"/>
  <c r="O90"/>
  <c r="F90"/>
  <c r="P90"/>
  <c r="Q90"/>
  <c r="B91"/>
  <c r="L91"/>
  <c r="C91"/>
  <c r="M91"/>
  <c r="D91"/>
  <c r="N91"/>
  <c r="E91"/>
  <c r="O91"/>
  <c r="F91"/>
  <c r="P91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L2"/>
  <c r="M2"/>
  <c r="N2"/>
  <c r="O2"/>
  <c r="P2"/>
  <c r="Q2"/>
  <c r="B92"/>
  <c r="L92"/>
  <c r="C92"/>
  <c r="M92"/>
  <c r="D92"/>
  <c r="N92"/>
  <c r="E92"/>
  <c r="O92"/>
  <c r="F92"/>
  <c r="P92"/>
  <c r="B93"/>
  <c r="L93"/>
  <c r="C93"/>
  <c r="M93"/>
  <c r="D93"/>
  <c r="N93"/>
  <c r="E93"/>
  <c r="O93"/>
  <c r="F93"/>
  <c r="P93"/>
  <c r="B94"/>
  <c r="L94"/>
  <c r="C94"/>
  <c r="M94"/>
  <c r="D94"/>
  <c r="N94"/>
  <c r="E94"/>
  <c r="O94"/>
  <c r="F94"/>
  <c r="P94"/>
  <c r="B95"/>
  <c r="L95"/>
  <c r="C95"/>
  <c r="M95"/>
  <c r="D95"/>
  <c r="N95"/>
  <c r="E95"/>
  <c r="O95"/>
  <c r="F95"/>
  <c r="P95"/>
  <c r="B96"/>
  <c r="L96"/>
  <c r="C96"/>
  <c r="M96"/>
  <c r="D96"/>
  <c r="N96"/>
  <c r="E96"/>
  <c r="O96"/>
  <c r="F96"/>
  <c r="P96"/>
  <c r="B97"/>
  <c r="L97"/>
  <c r="C97"/>
  <c r="M97"/>
  <c r="D97"/>
  <c r="N97"/>
  <c r="E97"/>
  <c r="O97"/>
  <c r="F97"/>
  <c r="P97"/>
  <c r="B98"/>
  <c r="L98"/>
  <c r="C98"/>
  <c r="M98"/>
  <c r="D98"/>
  <c r="N98"/>
  <c r="E98"/>
  <c r="O98"/>
  <c r="F98"/>
  <c r="P98"/>
  <c r="B99"/>
  <c r="L99"/>
  <c r="C99"/>
  <c r="M99"/>
  <c r="D99"/>
  <c r="N99"/>
  <c r="E99"/>
  <c r="O99"/>
  <c r="F99"/>
  <c r="P99"/>
  <c r="B100"/>
  <c r="L100"/>
  <c r="C100"/>
  <c r="M100"/>
  <c r="D100"/>
  <c r="N100"/>
  <c r="E100"/>
  <c r="O100"/>
  <c r="F100"/>
  <c r="P100"/>
  <c r="B101"/>
  <c r="L101"/>
  <c r="C101"/>
  <c r="M101"/>
  <c r="D101"/>
  <c r="N101"/>
  <c r="E101"/>
  <c r="O101"/>
  <c r="F101"/>
  <c r="P101"/>
  <c r="B102"/>
  <c r="L102"/>
  <c r="C102"/>
  <c r="M102"/>
  <c r="D102"/>
  <c r="N102"/>
  <c r="E102"/>
  <c r="O102"/>
  <c r="F102"/>
  <c r="P102"/>
  <c r="B103"/>
  <c r="L103"/>
  <c r="C103"/>
  <c r="M103"/>
  <c r="D103"/>
  <c r="N103"/>
  <c r="E103"/>
  <c r="O103"/>
  <c r="F103"/>
  <c r="P103"/>
  <c r="B104"/>
  <c r="L104"/>
  <c r="C104"/>
  <c r="M104"/>
  <c r="D104"/>
  <c r="N104"/>
  <c r="E104"/>
  <c r="O104"/>
  <c r="F104"/>
  <c r="P104"/>
  <c r="B105"/>
  <c r="L105"/>
  <c r="C105"/>
  <c r="M105"/>
  <c r="D105"/>
  <c r="N105"/>
  <c r="E105"/>
  <c r="O105"/>
  <c r="F105"/>
  <c r="P105"/>
  <c r="B106"/>
  <c r="L106"/>
  <c r="C106"/>
  <c r="M106"/>
  <c r="D106"/>
  <c r="N106"/>
  <c r="E106"/>
  <c r="O106"/>
  <c r="F106"/>
  <c r="P106"/>
  <c r="B107"/>
  <c r="L107"/>
  <c r="C107"/>
  <c r="M107"/>
  <c r="D107"/>
  <c r="N107"/>
  <c r="E107"/>
  <c r="O107"/>
  <c r="F107"/>
  <c r="P107"/>
  <c r="B108"/>
  <c r="L108"/>
  <c r="C108"/>
  <c r="M108"/>
  <c r="D108"/>
  <c r="N108"/>
  <c r="E108"/>
  <c r="O108"/>
  <c r="F108"/>
  <c r="P108"/>
  <c r="B109"/>
  <c r="L109"/>
  <c r="C109"/>
  <c r="M109"/>
  <c r="D109"/>
  <c r="N109"/>
  <c r="E109"/>
  <c r="O109"/>
  <c r="F109"/>
  <c r="P109"/>
  <c r="B110"/>
  <c r="L110"/>
  <c r="C110"/>
  <c r="M110"/>
  <c r="D110"/>
  <c r="N110"/>
  <c r="E110"/>
  <c r="O110"/>
  <c r="F110"/>
  <c r="P110"/>
  <c r="B111"/>
  <c r="L111"/>
  <c r="C111"/>
  <c r="M111"/>
  <c r="D111"/>
  <c r="N111"/>
  <c r="E111"/>
  <c r="O111"/>
  <c r="F111"/>
  <c r="P111"/>
  <c r="B112"/>
  <c r="L112"/>
  <c r="C112"/>
  <c r="M112"/>
  <c r="D112"/>
  <c r="N112"/>
  <c r="E112"/>
  <c r="O112"/>
  <c r="F112"/>
  <c r="P112"/>
  <c r="B113"/>
  <c r="C113"/>
  <c r="D113"/>
  <c r="E113"/>
  <c r="F113"/>
</calcChain>
</file>

<file path=xl/sharedStrings.xml><?xml version="1.0" encoding="utf-8"?>
<sst xmlns="http://schemas.openxmlformats.org/spreadsheetml/2006/main" count="588" uniqueCount="426">
  <si>
    <t>Grace Isobel Jenny Eilidh Meg Jess DanA Ashley Seann Jackie AceR Daniel JuliaF BethD Sue Katie</t>
    <phoneticPr fontId="1" type="noConversion"/>
  </si>
  <si>
    <t>Jess Kathryn</t>
    <phoneticPr fontId="1" type="noConversion"/>
  </si>
  <si>
    <t>Christine AmyR</t>
    <phoneticPr fontId="1" type="noConversion"/>
  </si>
  <si>
    <t>Zack</t>
    <phoneticPr fontId="1" type="noConversion"/>
  </si>
  <si>
    <t>Denise NatalieJ</t>
    <phoneticPr fontId="1" type="noConversion"/>
  </si>
  <si>
    <t>AmyS Alison M!</t>
    <phoneticPr fontId="1" type="noConversion"/>
  </si>
  <si>
    <t>BethS Ashley M!</t>
    <phoneticPr fontId="1" type="noConversion"/>
  </si>
  <si>
    <t>Monisha M!</t>
    <phoneticPr fontId="1" type="noConversion"/>
  </si>
  <si>
    <t>Sue</t>
    <phoneticPr fontId="1" type="noConversion"/>
  </si>
  <si>
    <t>Baton</t>
    <phoneticPr fontId="1" type="noConversion"/>
  </si>
  <si>
    <t>Tessa M!</t>
    <phoneticPr fontId="1" type="noConversion"/>
  </si>
  <si>
    <t>AceR</t>
    <phoneticPr fontId="1" type="noConversion"/>
  </si>
  <si>
    <t>Aaron Jenny</t>
    <phoneticPr fontId="1" type="noConversion"/>
  </si>
  <si>
    <t>Will LizJ Daniel</t>
    <phoneticPr fontId="1" type="noConversion"/>
  </si>
  <si>
    <t>HannahR LizO M!</t>
    <phoneticPr fontId="1" type="noConversion"/>
  </si>
  <si>
    <t>Denise Rebecca</t>
    <phoneticPr fontId="1" type="noConversion"/>
  </si>
  <si>
    <t>Ashley AceR M!</t>
    <phoneticPr fontId="1" type="noConversion"/>
  </si>
  <si>
    <t>BethS Cherity</t>
    <phoneticPr fontId="1" type="noConversion"/>
  </si>
  <si>
    <t>BryanP</t>
    <phoneticPr fontId="1" type="noConversion"/>
  </si>
  <si>
    <t>Jason Monisha</t>
    <phoneticPr fontId="1" type="noConversion"/>
  </si>
  <si>
    <t>Jason Isobel M!</t>
    <phoneticPr fontId="1" type="noConversion"/>
  </si>
  <si>
    <t>Meg Eilidh M!</t>
    <phoneticPr fontId="1" type="noConversion"/>
  </si>
  <si>
    <t>AnnaK Yin Florent</t>
    <phoneticPr fontId="1" type="noConversion"/>
  </si>
  <si>
    <t>Cassie</t>
    <phoneticPr fontId="1" type="noConversion"/>
  </si>
  <si>
    <t>DanA M!</t>
    <phoneticPr fontId="1" type="noConversion"/>
  </si>
  <si>
    <t>Swimming a</t>
    <phoneticPr fontId="1" type="noConversion"/>
  </si>
  <si>
    <t>Swimming</t>
    <phoneticPr fontId="1" type="noConversion"/>
  </si>
  <si>
    <t>Stained Glass a</t>
    <phoneticPr fontId="1" type="noConversion"/>
  </si>
  <si>
    <t>DanA</t>
    <phoneticPr fontId="1" type="noConversion"/>
  </si>
  <si>
    <t>Project Runway</t>
    <phoneticPr fontId="1" type="noConversion"/>
  </si>
  <si>
    <t>Pool</t>
  </si>
  <si>
    <t>Mask Making</t>
    <phoneticPr fontId="1" type="noConversion"/>
  </si>
  <si>
    <t>Water</t>
    <phoneticPr fontId="1" type="noConversion"/>
  </si>
  <si>
    <t>Sports</t>
    <phoneticPr fontId="1" type="noConversion"/>
  </si>
  <si>
    <t>OFF</t>
    <phoneticPr fontId="1" type="noConversion"/>
  </si>
  <si>
    <t>AllNum</t>
    <phoneticPr fontId="1" type="noConversion"/>
  </si>
  <si>
    <t>Cherity BryanP Ceisley</t>
    <phoneticPr fontId="1" type="noConversion"/>
  </si>
  <si>
    <t>Mona - Op Art</t>
    <phoneticPr fontId="1" type="noConversion"/>
  </si>
  <si>
    <t>Marisa Puppettry</t>
    <phoneticPr fontId="1" type="noConversion"/>
  </si>
  <si>
    <t>Toby - Expermental Theatre</t>
    <phoneticPr fontId="1" type="noConversion"/>
  </si>
  <si>
    <t>Eric - Photo</t>
    <phoneticPr fontId="1" type="noConversion"/>
  </si>
  <si>
    <t>Leda - Visual Art</t>
    <phoneticPr fontId="1" type="noConversion"/>
  </si>
  <si>
    <t>Roya - Opera</t>
    <phoneticPr fontId="1" type="noConversion"/>
  </si>
  <si>
    <t>Christina - Theatre</t>
    <phoneticPr fontId="1" type="noConversion"/>
  </si>
  <si>
    <t>PhillieL JuliaF</t>
    <phoneticPr fontId="1" type="noConversion"/>
  </si>
  <si>
    <t>Dance</t>
    <phoneticPr fontId="1" type="noConversion"/>
  </si>
  <si>
    <t>JuliaK M!</t>
    <phoneticPr fontId="1" type="noConversion"/>
  </si>
  <si>
    <t>D + D</t>
  </si>
  <si>
    <t>JuliaR HannahR</t>
    <phoneticPr fontId="1" type="noConversion"/>
  </si>
  <si>
    <t>AnnaK</t>
    <phoneticPr fontId="1" type="noConversion"/>
  </si>
  <si>
    <t>Alive 
Classes</t>
    <phoneticPr fontId="1" type="noConversion"/>
  </si>
  <si>
    <t>Tessa</t>
    <phoneticPr fontId="1" type="noConversion"/>
  </si>
  <si>
    <t>Singing</t>
    <phoneticPr fontId="1" type="noConversion"/>
  </si>
  <si>
    <t>Fusing</t>
    <phoneticPr fontId="1" type="noConversion"/>
  </si>
  <si>
    <t>Pottery</t>
    <phoneticPr fontId="1" type="noConversion"/>
  </si>
  <si>
    <t>Wheel Pottery</t>
    <phoneticPr fontId="1" type="noConversion"/>
  </si>
  <si>
    <t>Riding</t>
    <phoneticPr fontId="1" type="noConversion"/>
  </si>
  <si>
    <t>Clare</t>
  </si>
  <si>
    <t>Denise</t>
  </si>
  <si>
    <t>Theatre</t>
  </si>
  <si>
    <t>Scotty</t>
  </si>
  <si>
    <t>Shannon</t>
  </si>
  <si>
    <t>Will Meg</t>
    <phoneticPr fontId="1" type="noConversion"/>
  </si>
  <si>
    <t>ChrisR</t>
    <phoneticPr fontId="1" type="noConversion"/>
  </si>
  <si>
    <t>TyeDye/Batik</t>
    <phoneticPr fontId="1" type="noConversion"/>
  </si>
  <si>
    <t>Jewelry</t>
    <phoneticPr fontId="1" type="noConversion"/>
  </si>
  <si>
    <t>PhilB</t>
    <phoneticPr fontId="1" type="noConversion"/>
  </si>
  <si>
    <t>Instr. Making</t>
    <phoneticPr fontId="1" type="noConversion"/>
  </si>
  <si>
    <t>Ollie</t>
    <phoneticPr fontId="1" type="noConversion"/>
  </si>
  <si>
    <t>Skate Park</t>
  </si>
  <si>
    <t>Timbuktu</t>
  </si>
  <si>
    <t>Louise</t>
  </si>
  <si>
    <t>Windsurfing</t>
    <phoneticPr fontId="1" type="noConversion"/>
  </si>
  <si>
    <t>Fantasy Land</t>
    <phoneticPr fontId="1" type="noConversion"/>
  </si>
  <si>
    <t>Green Awning</t>
    <phoneticPr fontId="1" type="noConversion"/>
  </si>
  <si>
    <t>Willow Tree</t>
  </si>
  <si>
    <t>OFFTIME</t>
  </si>
  <si>
    <t>PLANNING</t>
  </si>
  <si>
    <t>OFFICE</t>
  </si>
  <si>
    <t>Animal</t>
    <phoneticPr fontId="1" type="noConversion"/>
  </si>
  <si>
    <t>IG</t>
    <phoneticPr fontId="1" type="noConversion"/>
  </si>
  <si>
    <t>Art</t>
  </si>
  <si>
    <t>Teacher</t>
    <phoneticPr fontId="1" type="noConversion"/>
  </si>
  <si>
    <t>Cherity</t>
  </si>
  <si>
    <t>Musical</t>
    <phoneticPr fontId="1" type="noConversion"/>
  </si>
  <si>
    <t>Recess Games</t>
    <phoneticPr fontId="1" type="noConversion"/>
  </si>
  <si>
    <t>Advanced Ropes</t>
    <phoneticPr fontId="1" type="noConversion"/>
  </si>
  <si>
    <t>Glass Beads</t>
    <phoneticPr fontId="1" type="noConversion"/>
  </si>
  <si>
    <t>Rec Studio</t>
  </si>
  <si>
    <t>Soccer Field</t>
  </si>
  <si>
    <t>HannahR</t>
    <phoneticPr fontId="1" type="noConversion"/>
  </si>
  <si>
    <t>JuliaR</t>
    <phoneticPr fontId="1" type="noConversion"/>
  </si>
  <si>
    <t>JuliaF</t>
    <phoneticPr fontId="1" type="noConversion"/>
  </si>
  <si>
    <t>Basketball Court</t>
  </si>
  <si>
    <t>Rec Hall</t>
  </si>
  <si>
    <t>Rec Hall Field</t>
  </si>
  <si>
    <t>Hilton 1</t>
  </si>
  <si>
    <t>Red and White Tent</t>
  </si>
  <si>
    <t>Green Awning</t>
  </si>
  <si>
    <t>Water</t>
  </si>
  <si>
    <t>Animal</t>
  </si>
  <si>
    <t>AmyS</t>
    <phoneticPr fontId="1" type="noConversion"/>
  </si>
  <si>
    <t>Yoga</t>
    <phoneticPr fontId="1" type="noConversion"/>
  </si>
  <si>
    <t>Fire Truck</t>
  </si>
  <si>
    <t>Llama Swing</t>
  </si>
  <si>
    <t>Jenny</t>
    <phoneticPr fontId="1" type="noConversion"/>
  </si>
  <si>
    <t>Techno</t>
    <phoneticPr fontId="1" type="noConversion"/>
  </si>
  <si>
    <t>Roadrunners</t>
    <phoneticPr fontId="1" type="noConversion"/>
  </si>
  <si>
    <t>TOTALS</t>
    <phoneticPr fontId="1" type="noConversion"/>
  </si>
  <si>
    <t>Drawing</t>
    <phoneticPr fontId="1" type="noConversion"/>
  </si>
  <si>
    <t>Emma LaurenM</t>
    <phoneticPr fontId="1" type="noConversion"/>
  </si>
  <si>
    <t>Tree House</t>
  </si>
  <si>
    <t>Ropes</t>
    <phoneticPr fontId="1" type="noConversion"/>
  </si>
  <si>
    <t>Zack</t>
    <phoneticPr fontId="1" type="noConversion"/>
  </si>
  <si>
    <t>Holly Alix</t>
    <phoneticPr fontId="1" type="noConversion"/>
  </si>
  <si>
    <t>Blodgett</t>
    <phoneticPr fontId="1" type="noConversion"/>
  </si>
  <si>
    <t>Rebecca</t>
  </si>
  <si>
    <t>Rory</t>
  </si>
  <si>
    <t>NatalieJ</t>
    <phoneticPr fontId="1" type="noConversion"/>
  </si>
  <si>
    <t>Aaron</t>
    <phoneticPr fontId="1" type="noConversion"/>
  </si>
  <si>
    <t>Isobel</t>
  </si>
  <si>
    <t>Jackie</t>
  </si>
  <si>
    <t>Improv</t>
    <phoneticPr fontId="1" type="noConversion"/>
  </si>
  <si>
    <t>Adam</t>
  </si>
  <si>
    <t>Photo DD</t>
    <phoneticPr fontId="1" type="noConversion"/>
  </si>
  <si>
    <t>BryanP</t>
    <phoneticPr fontId="1" type="noConversion"/>
  </si>
  <si>
    <t>Carmi</t>
    <phoneticPr fontId="1" type="noConversion"/>
  </si>
  <si>
    <t>DanM</t>
    <phoneticPr fontId="1" type="noConversion"/>
  </si>
  <si>
    <t>Seann</t>
    <phoneticPr fontId="1" type="noConversion"/>
  </si>
  <si>
    <t>BethD</t>
    <phoneticPr fontId="1" type="noConversion"/>
  </si>
  <si>
    <t>Alive</t>
    <phoneticPr fontId="1" type="noConversion"/>
  </si>
  <si>
    <t>Jess</t>
    <phoneticPr fontId="1" type="noConversion"/>
  </si>
  <si>
    <t>John</t>
  </si>
  <si>
    <t>Katie</t>
  </si>
  <si>
    <t>Kim</t>
  </si>
  <si>
    <t>Planning</t>
    <phoneticPr fontId="1" type="noConversion"/>
  </si>
  <si>
    <t>Fishing</t>
    <phoneticPr fontId="1" type="noConversion"/>
  </si>
  <si>
    <t>Britny</t>
  </si>
  <si>
    <t>Cassie</t>
  </si>
  <si>
    <t>BrianS</t>
    <phoneticPr fontId="1" type="noConversion"/>
  </si>
  <si>
    <t>Ceisley</t>
  </si>
  <si>
    <t>Rock Band</t>
    <phoneticPr fontId="1" type="noConversion"/>
  </si>
  <si>
    <t>P1num</t>
    <phoneticPr fontId="1" type="noConversion"/>
  </si>
  <si>
    <t>P2num</t>
    <phoneticPr fontId="1" type="noConversion"/>
  </si>
  <si>
    <t>P3num</t>
    <phoneticPr fontId="1" type="noConversion"/>
  </si>
  <si>
    <t>Tap</t>
    <phoneticPr fontId="1" type="noConversion"/>
  </si>
  <si>
    <t>Wood Shop</t>
  </si>
  <si>
    <t>Garage 1</t>
  </si>
  <si>
    <t>JuliaF M!</t>
    <phoneticPr fontId="1" type="noConversion"/>
  </si>
  <si>
    <t>AnnaK Meg</t>
    <phoneticPr fontId="1" type="noConversion"/>
  </si>
  <si>
    <t>Galen</t>
    <phoneticPr fontId="1" type="noConversion"/>
  </si>
  <si>
    <t>Louise</t>
    <phoneticPr fontId="1" type="noConversion"/>
  </si>
  <si>
    <t>Cassie Eilidh</t>
    <phoneticPr fontId="1" type="noConversion"/>
  </si>
  <si>
    <t>NC</t>
    <phoneticPr fontId="1" type="noConversion"/>
  </si>
  <si>
    <t>Glass</t>
  </si>
  <si>
    <t>IG</t>
  </si>
  <si>
    <t>Offcamp</t>
  </si>
  <si>
    <t>Camp Store</t>
  </si>
  <si>
    <t>AmyR BrianS Shannon Kim Jake Clare Galen Alison Carmi AJ NatalieJ</t>
    <phoneticPr fontId="1" type="noConversion"/>
  </si>
  <si>
    <t>Christine</t>
    <phoneticPr fontId="1" type="noConversion"/>
  </si>
  <si>
    <t>BrianS PhillieL JuliaK Jackie PhilB Scotty</t>
    <phoneticPr fontId="1" type="noConversion"/>
  </si>
  <si>
    <t>BrianS Jake Ollie Scotty</t>
    <phoneticPr fontId="1" type="noConversion"/>
  </si>
  <si>
    <t>Rebecca Katie</t>
    <phoneticPr fontId="1" type="noConversion"/>
  </si>
  <si>
    <t>Luke AJ BethD Alison Ezra HannahR</t>
    <phoneticPr fontId="1" type="noConversion"/>
  </si>
  <si>
    <t>Bike Maintenance</t>
    <phoneticPr fontId="1" type="noConversion"/>
  </si>
  <si>
    <t>M!</t>
    <phoneticPr fontId="1" type="noConversion"/>
  </si>
  <si>
    <t>P4Num</t>
    <phoneticPr fontId="1" type="noConversion"/>
  </si>
  <si>
    <t>P5Num</t>
    <phoneticPr fontId="1" type="noConversion"/>
  </si>
  <si>
    <t>Tessa</t>
  </si>
  <si>
    <t>Alison</t>
  </si>
  <si>
    <t>Ashley</t>
  </si>
  <si>
    <t>Music</t>
    <phoneticPr fontId="1" type="noConversion"/>
  </si>
  <si>
    <t>Guitar</t>
    <phoneticPr fontId="1" type="noConversion"/>
  </si>
  <si>
    <t>Period 3</t>
    <phoneticPr fontId="1" type="noConversion"/>
  </si>
  <si>
    <t>Period 4</t>
    <phoneticPr fontId="1" type="noConversion"/>
  </si>
  <si>
    <t>Stuff</t>
    <phoneticPr fontId="1" type="noConversion"/>
  </si>
  <si>
    <t>OFF</t>
    <phoneticPr fontId="1" type="noConversion"/>
  </si>
  <si>
    <t>XX</t>
    <phoneticPr fontId="1" type="noConversion"/>
  </si>
  <si>
    <t>XX</t>
    <phoneticPr fontId="1" type="noConversion"/>
  </si>
  <si>
    <t>Christine</t>
  </si>
  <si>
    <t>Theatre</t>
    <phoneticPr fontId="1" type="noConversion"/>
  </si>
  <si>
    <t>Dance</t>
  </si>
  <si>
    <t>Sports</t>
  </si>
  <si>
    <t>Animal</t>
    <phoneticPr fontId="1" type="noConversion"/>
  </si>
  <si>
    <t>PK Crew</t>
    <phoneticPr fontId="1" type="noConversion"/>
  </si>
  <si>
    <t>Upper Carraige House</t>
  </si>
  <si>
    <t>Yurt</t>
  </si>
  <si>
    <t>Buckhorn</t>
  </si>
  <si>
    <t>Dance</t>
    <phoneticPr fontId="1" type="noConversion"/>
  </si>
  <si>
    <t>Britny</t>
    <phoneticPr fontId="1" type="noConversion"/>
  </si>
  <si>
    <t>Denise</t>
    <phoneticPr fontId="1" type="noConversion"/>
  </si>
  <si>
    <t>Florent AnnaK</t>
    <phoneticPr fontId="1" type="noConversion"/>
  </si>
  <si>
    <t>Songwriting</t>
    <phoneticPr fontId="1" type="noConversion"/>
  </si>
  <si>
    <t>Play</t>
    <phoneticPr fontId="1" type="noConversion"/>
  </si>
  <si>
    <t>John</t>
    <phoneticPr fontId="1" type="noConversion"/>
  </si>
  <si>
    <t>Daniel</t>
    <phoneticPr fontId="1" type="noConversion"/>
  </si>
  <si>
    <t>Maxine</t>
    <phoneticPr fontId="1" type="noConversion"/>
  </si>
  <si>
    <t>PhilB AmyR M!</t>
    <phoneticPr fontId="1" type="noConversion"/>
  </si>
  <si>
    <t>Zack LizJ M!</t>
    <phoneticPr fontId="1" type="noConversion"/>
  </si>
  <si>
    <t>BethD M!</t>
    <phoneticPr fontId="1" type="noConversion"/>
  </si>
  <si>
    <t>Girl Power</t>
    <phoneticPr fontId="1" type="noConversion"/>
  </si>
  <si>
    <t>Sue</t>
    <phoneticPr fontId="1" type="noConversion"/>
  </si>
  <si>
    <t>Basketball Team</t>
    <phoneticPr fontId="1" type="noConversion"/>
  </si>
  <si>
    <t>Dance</t>
    <phoneticPr fontId="1" type="noConversion"/>
  </si>
  <si>
    <t>Gazebo</t>
  </si>
  <si>
    <t>Dunkleburg</t>
    <phoneticPr fontId="1" type="noConversion"/>
  </si>
  <si>
    <t>BethD</t>
    <phoneticPr fontId="1" type="noConversion"/>
  </si>
  <si>
    <t>BrianS Shannon Galen Clare Jake</t>
    <phoneticPr fontId="1" type="noConversion"/>
  </si>
  <si>
    <t>AmyR</t>
    <phoneticPr fontId="1" type="noConversion"/>
  </si>
  <si>
    <t>End Of The World</t>
  </si>
  <si>
    <t>Jason</t>
    <phoneticPr fontId="1" type="noConversion"/>
  </si>
  <si>
    <t>ChrisR Rory M!</t>
    <phoneticPr fontId="1" type="noConversion"/>
  </si>
  <si>
    <t>LizO M!</t>
    <phoneticPr fontId="1" type="noConversion"/>
  </si>
  <si>
    <t>Kathryn M!</t>
    <phoneticPr fontId="1" type="noConversion"/>
  </si>
  <si>
    <t>Ashley Holly</t>
    <phoneticPr fontId="1" type="noConversion"/>
  </si>
  <si>
    <t>Period 2</t>
    <phoneticPr fontId="1" type="noConversion"/>
  </si>
  <si>
    <t>Lake</t>
  </si>
  <si>
    <t>Waterfront</t>
  </si>
  <si>
    <t>Kathryn</t>
    <phoneticPr fontId="1" type="noConversion"/>
  </si>
  <si>
    <t>Painting</t>
    <phoneticPr fontId="1" type="noConversion"/>
  </si>
  <si>
    <t>Video</t>
    <phoneticPr fontId="1" type="noConversion"/>
  </si>
  <si>
    <t>Sign Language</t>
    <phoneticPr fontId="1" type="noConversion"/>
  </si>
  <si>
    <t>Glass bead Studio</t>
  </si>
  <si>
    <t>Pottery Studio</t>
  </si>
  <si>
    <t>LizO</t>
    <phoneticPr fontId="1" type="noConversion"/>
  </si>
  <si>
    <t>Pool Maintenance</t>
    <phoneticPr fontId="1" type="noConversion"/>
  </si>
  <si>
    <t>Mail</t>
  </si>
  <si>
    <t>Shifthead</t>
  </si>
  <si>
    <t>Ropes</t>
  </si>
  <si>
    <t>Class</t>
    <phoneticPr fontId="1" type="noConversion"/>
  </si>
  <si>
    <t>Cooking</t>
    <phoneticPr fontId="1" type="noConversion"/>
  </si>
  <si>
    <t>Hiking</t>
    <phoneticPr fontId="1" type="noConversion"/>
  </si>
  <si>
    <t>Mountian Bike</t>
    <phoneticPr fontId="1" type="noConversion"/>
  </si>
  <si>
    <t>Tennis</t>
    <phoneticPr fontId="1" type="noConversion"/>
  </si>
  <si>
    <t>Watergames</t>
    <phoneticPr fontId="1" type="noConversion"/>
  </si>
  <si>
    <t>AmyS BethS LizO Kathryn LaurenD Narelle</t>
    <phoneticPr fontId="1" type="noConversion"/>
  </si>
  <si>
    <t>Llama Care</t>
    <phoneticPr fontId="1" type="noConversion"/>
  </si>
  <si>
    <t>#</t>
    <phoneticPr fontId="1" type="noConversion"/>
  </si>
  <si>
    <t>Period 1</t>
    <phoneticPr fontId="1" type="noConversion"/>
  </si>
  <si>
    <t>Jake</t>
    <phoneticPr fontId="1" type="noConversion"/>
  </si>
  <si>
    <t>Animal Care</t>
    <phoneticPr fontId="1" type="noConversion"/>
  </si>
  <si>
    <t>Horse Barn</t>
  </si>
  <si>
    <t>Rory Tessa ChrisR Ollie John LizJ Will Scotty</t>
    <phoneticPr fontId="1" type="noConversion"/>
  </si>
  <si>
    <t>Rory Tessa ChrisR LizJ Ollie John Will Scotty</t>
    <phoneticPr fontId="1" type="noConversion"/>
  </si>
  <si>
    <t xml:space="preserve">BrianS HannaM Alison </t>
    <phoneticPr fontId="1" type="noConversion"/>
  </si>
  <si>
    <t>Broadway Dance</t>
    <phoneticPr fontId="1" type="noConversion"/>
  </si>
  <si>
    <t>Ultimate Frisbee</t>
    <phoneticPr fontId="1" type="noConversion"/>
  </si>
  <si>
    <t>Skateboarding</t>
    <phoneticPr fontId="1" type="noConversion"/>
  </si>
  <si>
    <t>Photo HL</t>
    <phoneticPr fontId="1" type="noConversion"/>
  </si>
  <si>
    <t>I. G.</t>
    <phoneticPr fontId="1" type="noConversion"/>
  </si>
  <si>
    <t>Area</t>
    <phoneticPr fontId="1" type="noConversion"/>
  </si>
  <si>
    <t>PhillieL</t>
    <phoneticPr fontId="1" type="noConversion"/>
  </si>
  <si>
    <t>Nums</t>
    <phoneticPr fontId="1" type="noConversion"/>
  </si>
  <si>
    <t>Volley Ball Court</t>
  </si>
  <si>
    <t>ClassNums</t>
    <phoneticPr fontId="1" type="noConversion"/>
  </si>
  <si>
    <t>Will</t>
  </si>
  <si>
    <t>Yin</t>
  </si>
  <si>
    <t>Camp Store</t>
    <phoneticPr fontId="1" type="noConversion"/>
  </si>
  <si>
    <t>Office</t>
    <phoneticPr fontId="1" type="noConversion"/>
  </si>
  <si>
    <t>Brumby Prep</t>
    <phoneticPr fontId="1" type="noConversion"/>
  </si>
  <si>
    <t>Aaron</t>
    <phoneticPr fontId="1" type="noConversion"/>
  </si>
  <si>
    <t>Health Lodge</t>
  </si>
  <si>
    <t>AJ</t>
    <phoneticPr fontId="1" type="noConversion"/>
  </si>
  <si>
    <t>BethS</t>
    <phoneticPr fontId="1" type="noConversion"/>
  </si>
  <si>
    <t>Boating</t>
    <phoneticPr fontId="1" type="noConversion"/>
  </si>
  <si>
    <t>Sports</t>
    <phoneticPr fontId="1" type="noConversion"/>
  </si>
  <si>
    <t>Period 4</t>
    <phoneticPr fontId="1" type="noConversion"/>
  </si>
  <si>
    <t>I. G.</t>
    <phoneticPr fontId="1" type="noConversion"/>
  </si>
  <si>
    <t>Areas</t>
    <phoneticPr fontId="1" type="noConversion"/>
  </si>
  <si>
    <t>HannaM</t>
    <phoneticPr fontId="1" type="noConversion"/>
  </si>
  <si>
    <t>JuliaK</t>
    <phoneticPr fontId="1" type="noConversion"/>
  </si>
  <si>
    <t>Maxine</t>
  </si>
  <si>
    <t>Meg</t>
  </si>
  <si>
    <t>Shakespeare</t>
    <phoneticPr fontId="1" type="noConversion"/>
  </si>
  <si>
    <t>Hip Hop</t>
    <phoneticPr fontId="1" type="noConversion"/>
  </si>
  <si>
    <t>Monisha</t>
  </si>
  <si>
    <t>Christine DavidK JuliaK</t>
    <phoneticPr fontId="1" type="noConversion"/>
  </si>
  <si>
    <t>LaurenM</t>
    <phoneticPr fontId="1" type="noConversion"/>
  </si>
  <si>
    <t>LizJ</t>
    <phoneticPr fontId="1" type="noConversion"/>
  </si>
  <si>
    <t>Alix</t>
    <phoneticPr fontId="1" type="noConversion"/>
  </si>
  <si>
    <t>Zack</t>
    <phoneticPr fontId="1" type="noConversion"/>
  </si>
  <si>
    <t>Britny Isobel</t>
    <phoneticPr fontId="1" type="noConversion"/>
  </si>
  <si>
    <t>Seann Adam</t>
    <phoneticPr fontId="1" type="noConversion"/>
  </si>
  <si>
    <t>DanM DanA</t>
    <phoneticPr fontId="1" type="noConversion"/>
  </si>
  <si>
    <t>Galen M!</t>
    <phoneticPr fontId="1" type="noConversion"/>
  </si>
  <si>
    <t>Emma Grace Narelle LaurenD</t>
    <phoneticPr fontId="1" type="noConversion"/>
  </si>
  <si>
    <t>Period 3</t>
    <phoneticPr fontId="1" type="noConversion"/>
  </si>
  <si>
    <t>JuliaR</t>
    <phoneticPr fontId="1" type="noConversion"/>
  </si>
  <si>
    <t>Carmi Monisha Jason</t>
    <phoneticPr fontId="1" type="noConversion"/>
  </si>
  <si>
    <t xml:space="preserve"> Louise M!</t>
    <phoneticPr fontId="1" type="noConversion"/>
  </si>
  <si>
    <t>Balloons!!</t>
    <phoneticPr fontId="1" type="noConversion"/>
  </si>
  <si>
    <t>LaurenM M!</t>
    <phoneticPr fontId="1" type="noConversion"/>
  </si>
  <si>
    <t>Emma</t>
    <phoneticPr fontId="1" type="noConversion"/>
  </si>
  <si>
    <t>Sue Jenny</t>
    <phoneticPr fontId="1" type="noConversion"/>
  </si>
  <si>
    <t>AmyS  BethS LizO Kathryn LaurenD Narelle</t>
    <phoneticPr fontId="1" type="noConversion"/>
  </si>
  <si>
    <t>Glass</t>
    <phoneticPr fontId="1" type="noConversion"/>
  </si>
  <si>
    <t>Number</t>
    <phoneticPr fontId="1" type="noConversion"/>
  </si>
  <si>
    <t>Period 1</t>
    <phoneticPr fontId="1" type="noConversion"/>
  </si>
  <si>
    <t>Jake</t>
  </si>
  <si>
    <t>Jason</t>
  </si>
  <si>
    <t>Luke - Creative Writing</t>
    <phoneticPr fontId="1" type="noConversion"/>
  </si>
  <si>
    <t>Garage 2</t>
  </si>
  <si>
    <t>Half Court</t>
  </si>
  <si>
    <t>DavidK</t>
    <phoneticPr fontId="1" type="noConversion"/>
  </si>
  <si>
    <t>Art</t>
    <phoneticPr fontId="1" type="noConversion"/>
  </si>
  <si>
    <t>Dance</t>
    <phoneticPr fontId="1" type="noConversion"/>
  </si>
  <si>
    <t>Animal House</t>
  </si>
  <si>
    <t>Front Yard</t>
  </si>
  <si>
    <t>Barn Kitchen</t>
  </si>
  <si>
    <t>Barn</t>
  </si>
  <si>
    <t>Barn Library</t>
  </si>
  <si>
    <t>Hilton 2</t>
  </si>
  <si>
    <t>Cheer/Tumbling</t>
    <phoneticPr fontId="1" type="noConversion"/>
  </si>
  <si>
    <t>Luke - Adv. Glass</t>
    <phoneticPr fontId="1" type="noConversion"/>
  </si>
  <si>
    <t>Soccer fun</t>
    <phoneticPr fontId="1" type="noConversion"/>
  </si>
  <si>
    <t>Soccer team</t>
    <phoneticPr fontId="1" type="noConversion"/>
  </si>
  <si>
    <t>Music</t>
  </si>
  <si>
    <t>Jackie</t>
    <phoneticPr fontId="1" type="noConversion"/>
  </si>
  <si>
    <t>Woodworking</t>
    <phoneticPr fontId="1" type="noConversion"/>
  </si>
  <si>
    <t>Misc</t>
  </si>
  <si>
    <t>Misc</t>
    <phoneticPr fontId="1" type="noConversion"/>
  </si>
  <si>
    <t>NC</t>
  </si>
  <si>
    <t>Adam</t>
    <phoneticPr fontId="1" type="noConversion"/>
  </si>
  <si>
    <t>Kim</t>
    <phoneticPr fontId="1" type="noConversion"/>
  </si>
  <si>
    <t>Adam Kim</t>
    <phoneticPr fontId="1" type="noConversion"/>
  </si>
  <si>
    <t>Jackie M!</t>
    <phoneticPr fontId="1" type="noConversion"/>
  </si>
  <si>
    <t>NatalieJ LaurenM</t>
    <phoneticPr fontId="1" type="noConversion"/>
  </si>
  <si>
    <t>Rebecca Jenny</t>
    <phoneticPr fontId="1" type="noConversion"/>
  </si>
  <si>
    <t>Katie Rebecca</t>
    <phoneticPr fontId="1" type="noConversion"/>
  </si>
  <si>
    <t>IG</t>
    <phoneticPr fontId="1" type="noConversion"/>
  </si>
  <si>
    <t>Knitting</t>
    <phoneticPr fontId="1" type="noConversion"/>
  </si>
  <si>
    <t>Deer Meadow Field</t>
  </si>
  <si>
    <t>AceR</t>
    <phoneticPr fontId="1" type="noConversion"/>
  </si>
  <si>
    <t>DanM</t>
    <phoneticPr fontId="1" type="noConversion"/>
  </si>
  <si>
    <t>Basketball Fun</t>
    <phoneticPr fontId="1" type="noConversion"/>
  </si>
  <si>
    <t>Buckhorn</t>
    <phoneticPr fontId="1" type="noConversion"/>
  </si>
  <si>
    <t>Skate Park</t>
    <phoneticPr fontId="1" type="noConversion"/>
  </si>
  <si>
    <t>Stained Glass</t>
    <phoneticPr fontId="1" type="noConversion"/>
  </si>
  <si>
    <t>Hilton Dance</t>
  </si>
  <si>
    <t>Foothills</t>
  </si>
  <si>
    <t>Tipi Hill</t>
  </si>
  <si>
    <t>Taylor - Comedy</t>
    <phoneticPr fontId="1" type="noConversion"/>
  </si>
  <si>
    <t>p4func</t>
    <phoneticPr fontId="1" type="noConversion"/>
  </si>
  <si>
    <t>p1func</t>
    <phoneticPr fontId="1" type="noConversion"/>
  </si>
  <si>
    <t>Locations</t>
    <phoneticPr fontId="1" type="noConversion"/>
  </si>
  <si>
    <t>NatalieJ HannaM</t>
    <phoneticPr fontId="1" type="noConversion"/>
  </si>
  <si>
    <t>Alix Shannon</t>
    <phoneticPr fontId="1" type="noConversion"/>
  </si>
  <si>
    <t>Cassie M!</t>
    <phoneticPr fontId="1" type="noConversion"/>
  </si>
  <si>
    <t>Alix Sue</t>
    <phoneticPr fontId="1" type="noConversion"/>
  </si>
  <si>
    <t>Seann</t>
    <phoneticPr fontId="1" type="noConversion"/>
  </si>
  <si>
    <t>Rory Daniel</t>
    <phoneticPr fontId="1" type="noConversion"/>
  </si>
  <si>
    <t>ChrisR Seann</t>
    <phoneticPr fontId="1" type="noConversion"/>
  </si>
  <si>
    <t>Ceisley</t>
    <phoneticPr fontId="1" type="noConversion"/>
  </si>
  <si>
    <t>Ceisley</t>
    <phoneticPr fontId="1" type="noConversion"/>
  </si>
  <si>
    <t>JuliaF PhillieL PhilB</t>
    <phoneticPr fontId="1" type="noConversion"/>
  </si>
  <si>
    <t>Maxine Louise</t>
    <phoneticPr fontId="1" type="noConversion"/>
  </si>
  <si>
    <t>DavidK</t>
    <phoneticPr fontId="1" type="noConversion"/>
  </si>
  <si>
    <t>Clare Florent</t>
    <phoneticPr fontId="1" type="noConversion"/>
  </si>
  <si>
    <t>Yin JuliaR Jess</t>
    <phoneticPr fontId="1" type="noConversion"/>
  </si>
  <si>
    <t>Clare Louise Ezra</t>
    <phoneticPr fontId="1" type="noConversion"/>
  </si>
  <si>
    <t>DavidK Ezra</t>
    <phoneticPr fontId="1" type="noConversion"/>
  </si>
  <si>
    <t>Cherity M!</t>
    <phoneticPr fontId="1" type="noConversion"/>
  </si>
  <si>
    <t>BryanP</t>
    <phoneticPr fontId="1" type="noConversion"/>
  </si>
  <si>
    <t>DanM Jess</t>
    <phoneticPr fontId="1" type="noConversion"/>
  </si>
  <si>
    <t>Kim Yin</t>
    <phoneticPr fontId="1" type="noConversion"/>
  </si>
  <si>
    <t>Daniel</t>
    <phoneticPr fontId="1" type="noConversion"/>
  </si>
  <si>
    <t>Scotty - Hip Hop</t>
    <phoneticPr fontId="1" type="noConversion"/>
  </si>
  <si>
    <t>Beth D - Studio Art</t>
    <phoneticPr fontId="1" type="noConversion"/>
  </si>
  <si>
    <t>Camille - Wood/Glass</t>
    <phoneticPr fontId="1" type="noConversion"/>
  </si>
  <si>
    <t>Adam - Rock Band</t>
    <phoneticPr fontId="1" type="noConversion"/>
  </si>
  <si>
    <t>Scotty - Tap Dance</t>
    <phoneticPr fontId="1" type="noConversion"/>
  </si>
  <si>
    <t>Carmi - ???</t>
    <phoneticPr fontId="1" type="noConversion"/>
  </si>
  <si>
    <t>Amy R - Dance</t>
    <phoneticPr fontId="1" type="noConversion"/>
  </si>
  <si>
    <t>Monisha M!</t>
    <phoneticPr fontId="1" type="noConversion"/>
  </si>
  <si>
    <t>HannaM Grace Narelle LaurenD</t>
    <phoneticPr fontId="1" type="noConversion"/>
  </si>
  <si>
    <t>Mosaics</t>
    <phoneticPr fontId="1" type="noConversion"/>
  </si>
  <si>
    <t>AmyS Grace</t>
    <phoneticPr fontId="1" type="noConversion"/>
  </si>
  <si>
    <t>Martial Arts</t>
    <phoneticPr fontId="1" type="noConversion"/>
  </si>
  <si>
    <t>John M!</t>
    <phoneticPr fontId="1" type="noConversion"/>
  </si>
  <si>
    <t>AJ</t>
    <phoneticPr fontId="1" type="noConversion"/>
  </si>
  <si>
    <t>HannaM Maxine Emma Eilidh Narelle LaurenD</t>
    <phoneticPr fontId="1" type="noConversion"/>
  </si>
  <si>
    <t>Zack DanM</t>
    <phoneticPr fontId="1" type="noConversion"/>
  </si>
  <si>
    <t>Carmi PhillieL M!</t>
    <phoneticPr fontId="1" type="noConversion"/>
  </si>
  <si>
    <t>AmyR</t>
    <phoneticPr fontId="1" type="noConversion"/>
  </si>
  <si>
    <t>Carmi AJ</t>
    <phoneticPr fontId="1" type="noConversion"/>
  </si>
  <si>
    <t>Sue HannahR</t>
    <phoneticPr fontId="1" type="noConversion"/>
  </si>
  <si>
    <t>Carmi Luke Shannon</t>
    <phoneticPr fontId="1" type="noConversion"/>
  </si>
  <si>
    <t>Rebecca LaurenM</t>
    <phoneticPr fontId="1" type="noConversion"/>
  </si>
  <si>
    <t>Aaron Yin</t>
    <phoneticPr fontId="1" type="noConversion"/>
  </si>
  <si>
    <t>Luke M!</t>
    <phoneticPr fontId="1" type="noConversion"/>
  </si>
  <si>
    <t>Luke M!</t>
    <phoneticPr fontId="1" type="noConversion"/>
  </si>
  <si>
    <t>Holly Maxine M!</t>
    <phoneticPr fontId="1" type="noConversion"/>
  </si>
  <si>
    <t>Britny M!</t>
    <phoneticPr fontId="1" type="noConversion"/>
  </si>
  <si>
    <t>Denise M!</t>
    <phoneticPr fontId="1" type="noConversion"/>
  </si>
  <si>
    <t>Isobel</t>
    <phoneticPr fontId="1" type="noConversion"/>
  </si>
  <si>
    <t>Ollie</t>
    <phoneticPr fontId="1" type="noConversion"/>
  </si>
  <si>
    <t>LaurenD</t>
    <phoneticPr fontId="1" type="noConversion"/>
  </si>
  <si>
    <t>Ezra AnnaK JuliaR</t>
    <phoneticPr fontId="1" type="noConversion"/>
  </si>
  <si>
    <t>Aaron Florent</t>
    <phoneticPr fontId="1" type="noConversion"/>
  </si>
  <si>
    <t>PhillieL Cassie PhilB</t>
    <phoneticPr fontId="1" type="noConversion"/>
  </si>
  <si>
    <t>Adam Katie</t>
    <phoneticPr fontId="1" type="noConversion"/>
  </si>
  <si>
    <t>Luke</t>
    <phoneticPr fontId="1" type="noConversion"/>
  </si>
  <si>
    <t>Narelle</t>
    <phoneticPr fontId="1" type="noConversion"/>
  </si>
  <si>
    <t>Period 2</t>
    <phoneticPr fontId="1" type="noConversion"/>
  </si>
  <si>
    <t>Eilidh</t>
  </si>
  <si>
    <t>Emma</t>
  </si>
  <si>
    <t>Ezra</t>
  </si>
  <si>
    <t>Florent</t>
  </si>
  <si>
    <t>Galen</t>
  </si>
  <si>
    <t>Grace</t>
  </si>
  <si>
    <t>Holly</t>
  </si>
  <si>
    <t>Tennis Courts</t>
  </si>
  <si>
    <t>Snorkeling</t>
    <phoneticPr fontId="1" type="noConversion"/>
  </si>
  <si>
    <t>Timbuktu's Yard</t>
  </si>
  <si>
    <t>Animal Pen</t>
  </si>
  <si>
    <t>DanA Britny</t>
    <phoneticPr fontId="1" type="noConversion"/>
  </si>
  <si>
    <t>Fort Building</t>
    <phoneticPr fontId="1" type="noConversion"/>
  </si>
  <si>
    <t>Outreach Outdoors</t>
    <phoneticPr fontId="1" type="noConversion"/>
  </si>
  <si>
    <t>Mail Driver</t>
    <phoneticPr fontId="1" type="noConversion"/>
  </si>
  <si>
    <t>Creative Writing</t>
    <phoneticPr fontId="1" type="noConversion"/>
  </si>
  <si>
    <t>p2func</t>
    <phoneticPr fontId="1" type="noConversion"/>
  </si>
  <si>
    <t>p3func</t>
    <phoneticPr fontId="1" type="noConversion"/>
  </si>
  <si>
    <t>Promos</t>
    <phoneticPr fontId="1" type="noConversion"/>
  </si>
  <si>
    <t>Set Design</t>
    <phoneticPr fontId="1" type="noConversion"/>
  </si>
  <si>
    <t>Screenprinting</t>
    <phoneticPr fontId="1" type="noConversion"/>
  </si>
  <si>
    <t>Old Dance Studio</t>
  </si>
</sst>
</file>

<file path=xl/styles.xml><?xml version="1.0" encoding="utf-8"?>
<styleSheet xmlns="http://schemas.openxmlformats.org/spreadsheetml/2006/main">
  <fonts count="9">
    <font>
      <sz val="10"/>
      <name val="Verdana"/>
    </font>
    <font>
      <sz val="8"/>
      <name val="Verdana"/>
    </font>
    <font>
      <sz val="20"/>
      <name val="Verdana"/>
    </font>
    <font>
      <b/>
      <u/>
      <sz val="20"/>
      <name val="Verdana"/>
    </font>
    <font>
      <sz val="12"/>
      <name val="Verdana"/>
    </font>
    <font>
      <b/>
      <u/>
      <sz val="12"/>
      <name val="Verdana"/>
    </font>
    <font>
      <sz val="22"/>
      <name val="Verdana"/>
    </font>
    <font>
      <sz val="6"/>
      <name val="Verdana"/>
    </font>
    <font>
      <sz val="5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Border="1" applyAlignment="1">
      <alignment shrinkToFit="1"/>
    </xf>
    <xf numFmtId="0" fontId="2" fillId="0" borderId="0" xfId="0" applyFont="1" applyBorder="1" applyAlignment="1" applyProtection="1">
      <alignment shrinkToFit="1"/>
      <protection locked="0"/>
    </xf>
    <xf numFmtId="0" fontId="4" fillId="0" borderId="0" xfId="0" applyFont="1" applyBorder="1" applyAlignment="1" applyProtection="1">
      <alignment shrinkToFit="1"/>
      <protection locked="0"/>
    </xf>
    <xf numFmtId="0" fontId="4" fillId="0" borderId="0" xfId="0" applyFont="1" applyBorder="1" applyAlignment="1" applyProtection="1">
      <alignment wrapText="1" shrinkToFit="1"/>
      <protection locked="0"/>
    </xf>
    <xf numFmtId="0" fontId="6" fillId="0" borderId="0" xfId="0" applyFont="1" applyBorder="1" applyAlignment="1" applyProtection="1">
      <alignment shrinkToFit="1"/>
      <protection locked="0"/>
    </xf>
    <xf numFmtId="0" fontId="2" fillId="0" borderId="0" xfId="0" applyFont="1" applyBorder="1" applyAlignment="1" applyProtection="1">
      <alignment shrinkToFit="1"/>
    </xf>
    <xf numFmtId="0" fontId="4" fillId="0" borderId="0" xfId="0" applyFont="1" applyBorder="1" applyAlignment="1" applyProtection="1">
      <alignment shrinkToFit="1"/>
    </xf>
    <xf numFmtId="0" fontId="3" fillId="0" borderId="0" xfId="0" applyFont="1" applyBorder="1" applyAlignment="1" applyProtection="1">
      <alignment shrinkToFit="1"/>
    </xf>
    <xf numFmtId="0" fontId="2" fillId="0" borderId="0" xfId="0" applyFont="1" applyAlignment="1" applyProtection="1">
      <alignment shrinkToFit="1"/>
    </xf>
    <xf numFmtId="0" fontId="5" fillId="0" borderId="0" xfId="0" applyFont="1" applyBorder="1" applyAlignment="1" applyProtection="1">
      <alignment shrinkToFit="1"/>
    </xf>
    <xf numFmtId="0" fontId="0" fillId="0" borderId="0" xfId="0" applyProtection="1"/>
    <xf numFmtId="0" fontId="2" fillId="0" borderId="0" xfId="0" applyFont="1" applyBorder="1" applyAlignment="1" applyProtection="1">
      <alignment shrinkToFit="1"/>
      <protection hidden="1"/>
    </xf>
    <xf numFmtId="0" fontId="0" fillId="0" borderId="0" xfId="0" applyProtection="1">
      <protection hidden="1"/>
    </xf>
    <xf numFmtId="0" fontId="2" fillId="0" borderId="0" xfId="0" applyFont="1" applyFill="1" applyBorder="1" applyAlignment="1" applyProtection="1">
      <alignment shrinkToFit="1"/>
      <protection hidden="1"/>
    </xf>
    <xf numFmtId="49" fontId="0" fillId="0" borderId="0" xfId="0" applyNumberFormat="1" applyAlignment="1">
      <alignment shrinkToFit="1"/>
    </xf>
    <xf numFmtId="49" fontId="2" fillId="0" borderId="0" xfId="0" applyNumberFormat="1" applyFont="1" applyBorder="1" applyAlignment="1">
      <alignment shrinkToFit="1"/>
    </xf>
    <xf numFmtId="0" fontId="0" fillId="0" borderId="0" xfId="0" applyNumberFormat="1" applyAlignment="1">
      <alignment shrinkToFit="1"/>
    </xf>
    <xf numFmtId="0" fontId="7" fillId="0" borderId="0" xfId="0" applyFont="1" applyBorder="1" applyAlignment="1" applyProtection="1">
      <alignment wrapText="1" shrinkToFit="1"/>
      <protection locked="0"/>
    </xf>
    <xf numFmtId="0" fontId="7" fillId="0" borderId="0" xfId="0" applyFont="1" applyBorder="1" applyAlignment="1" applyProtection="1">
      <alignment vertical="top" wrapText="1" shrinkToFit="1"/>
      <protection locked="0"/>
    </xf>
    <xf numFmtId="0" fontId="1" fillId="0" borderId="0" xfId="0" applyFont="1" applyBorder="1" applyAlignment="1" applyProtection="1">
      <alignment vertical="top" wrapText="1" shrinkToFit="1"/>
      <protection locked="0"/>
    </xf>
    <xf numFmtId="0" fontId="2" fillId="0" borderId="0" xfId="0" applyFont="1" applyAlignment="1" applyProtection="1">
      <alignment shrinkToFit="1"/>
      <protection locked="0"/>
    </xf>
    <xf numFmtId="0" fontId="0" fillId="0" borderId="0" xfId="0" applyProtection="1">
      <protection locked="0"/>
    </xf>
    <xf numFmtId="0" fontId="1" fillId="0" borderId="0" xfId="0" applyFont="1" applyBorder="1" applyAlignment="1" applyProtection="1">
      <alignment wrapText="1" shrinkToFit="1"/>
      <protection locked="0"/>
    </xf>
    <xf numFmtId="0" fontId="8" fillId="0" borderId="0" xfId="0" applyFont="1" applyBorder="1" applyAlignment="1" applyProtection="1">
      <alignment vertical="top" wrapText="1" shrinkToFit="1"/>
      <protection locked="0"/>
    </xf>
    <xf numFmtId="0" fontId="0" fillId="0" borderId="0" xfId="0" applyAlignment="1">
      <alignment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15">
    <dxf>
      <font>
        <condense val="0"/>
        <extend val="0"/>
        <color indexed="41"/>
      </font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2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24"/>
        </patternFill>
      </fill>
    </dxf>
    <dxf>
      <fill>
        <patternFill>
          <bgColor indexed="2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24"/>
        </patternFill>
      </fill>
    </dxf>
    <dxf>
      <fill>
        <patternFill>
          <bgColor indexed="24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Z146"/>
  <sheetViews>
    <sheetView tabSelected="1" topLeftCell="A36" workbookViewId="0">
      <selection activeCell="E48" sqref="E48"/>
    </sheetView>
    <sheetView view="pageLayout" workbookViewId="1"/>
  </sheetViews>
  <sheetFormatPr baseColWidth="10" defaultRowHeight="33" customHeight="1"/>
  <cols>
    <col min="1" max="1" width="4.85546875" style="6" customWidth="1"/>
    <col min="2" max="2" width="17" style="6" customWidth="1"/>
    <col min="3" max="3" width="13.5703125" style="6" customWidth="1"/>
    <col min="4" max="4" width="2.140625" style="7" customWidth="1"/>
    <col min="5" max="8" width="12.140625" style="6" customWidth="1"/>
    <col min="9" max="9" width="12" style="6" customWidth="1"/>
    <col min="10" max="10" width="4.5703125" style="12" customWidth="1"/>
    <col min="11" max="19" width="1" style="12" customWidth="1"/>
    <col min="20" max="20" width="4.5703125" style="12" customWidth="1"/>
    <col min="21" max="25" width="0.85546875" style="12" customWidth="1"/>
    <col min="26" max="26" width="4.5703125" style="12" customWidth="1"/>
    <col min="27" max="31" width="0.85546875" style="12" customWidth="1"/>
    <col min="32" max="32" width="4.5703125" style="12" customWidth="1"/>
    <col min="33" max="37" width="0.85546875" style="12" customWidth="1"/>
    <col min="38" max="38" width="4.5703125" style="12" customWidth="1"/>
    <col min="39" max="43" width="0.85546875" style="12" customWidth="1"/>
    <col min="44" max="45" width="4.5703125" style="12" customWidth="1"/>
    <col min="46" max="46" width="5.85546875" style="12" customWidth="1"/>
    <col min="47" max="47" width="9.42578125" style="12" customWidth="1"/>
    <col min="48" max="51" width="5.85546875" style="12" customWidth="1"/>
    <col min="52" max="52" width="39.28515625" style="6" customWidth="1"/>
    <col min="53" max="16384" width="10.7109375" style="6"/>
  </cols>
  <sheetData>
    <row r="1" spans="1:52" ht="33" customHeight="1">
      <c r="A1" s="8" t="s">
        <v>250</v>
      </c>
      <c r="B1" s="8" t="s">
        <v>229</v>
      </c>
      <c r="C1" s="8" t="s">
        <v>344</v>
      </c>
      <c r="D1" s="10" t="s">
        <v>237</v>
      </c>
      <c r="E1" s="8" t="s">
        <v>238</v>
      </c>
      <c r="F1" s="8" t="s">
        <v>215</v>
      </c>
      <c r="G1" s="8" t="s">
        <v>173</v>
      </c>
      <c r="H1" s="8" t="s">
        <v>174</v>
      </c>
      <c r="I1" s="8" t="s">
        <v>249</v>
      </c>
      <c r="J1" s="12" t="str">
        <f t="shared" ref="J1:J25" si="0">B1</f>
        <v>Class</v>
      </c>
      <c r="K1" s="12" t="s">
        <v>343</v>
      </c>
      <c r="L1" s="12" t="s">
        <v>420</v>
      </c>
      <c r="M1" s="12" t="s">
        <v>421</v>
      </c>
      <c r="N1" s="12" t="s">
        <v>342</v>
      </c>
      <c r="AS1" s="12" t="s">
        <v>254</v>
      </c>
      <c r="AT1" s="13" t="s">
        <v>252</v>
      </c>
      <c r="AU1" s="13" t="s">
        <v>142</v>
      </c>
      <c r="AV1" s="14" t="s">
        <v>143</v>
      </c>
      <c r="AW1" s="14" t="s">
        <v>144</v>
      </c>
      <c r="AX1" s="14" t="s">
        <v>166</v>
      </c>
      <c r="AY1" s="12" t="s">
        <v>167</v>
      </c>
      <c r="AZ1" s="6" t="s">
        <v>35</v>
      </c>
    </row>
    <row r="2" spans="1:52" ht="33" customHeight="1">
      <c r="A2" s="2" t="s">
        <v>79</v>
      </c>
      <c r="B2" s="2" t="s">
        <v>240</v>
      </c>
      <c r="C2" s="2" t="s">
        <v>414</v>
      </c>
      <c r="D2" s="3">
        <v>8</v>
      </c>
      <c r="E2" s="5" t="s">
        <v>376</v>
      </c>
      <c r="F2" s="5" t="s">
        <v>391</v>
      </c>
      <c r="G2" s="5" t="s">
        <v>6</v>
      </c>
      <c r="H2" s="5" t="s">
        <v>110</v>
      </c>
      <c r="I2" s="5"/>
      <c r="J2" s="12" t="str">
        <f t="shared" si="0"/>
        <v>Animal Care</v>
      </c>
      <c r="K2" s="12">
        <f t="shared" ref="K2:K27" si="1">IF(ISBLANK(E2),0,+(D2))</f>
        <v>8</v>
      </c>
      <c r="L2" s="12">
        <f t="shared" ref="L2:L27" si="2">IF(ISBLANK(F2),0,+(D2))</f>
        <v>8</v>
      </c>
      <c r="M2" s="12">
        <f t="shared" ref="M2:M27" si="3">IF(ISBLANK(G2),0,+(D2))</f>
        <v>8</v>
      </c>
      <c r="N2" s="12">
        <f t="shared" ref="N2:N27" si="4">IF(ISBLANK(H2),0,+(D2))</f>
        <v>8</v>
      </c>
      <c r="O2" s="14" t="str">
        <f>IF(ISBLANK(E2),"",IF(ISERROR(SEARCH(" ",E2)), E2, TRIM(MID(E2,1,SEARCH(" ",E2)))))</f>
        <v>AmyS</v>
      </c>
      <c r="P2" s="14" t="str">
        <f>IF(ISERROR(SEARCH(" ",E2)),"",RIGHT(E2,LEN(E2)-SEARCH(" ",E2)))</f>
        <v>Grace</v>
      </c>
      <c r="Q2" s="14" t="str">
        <f>IF(ISERROR(SEARCH(" ",P2)), P2, TRIM(MID(P2,1,SEARCH(" ",P2))))</f>
        <v>Grace</v>
      </c>
      <c r="R2" s="14" t="str">
        <f>IF(ISERROR(SEARCH(" ",P2)),"",RIGHT(P2,LEN(P2)-SEARCH(" ",P2)))</f>
        <v/>
      </c>
      <c r="S2" s="14" t="str">
        <f>IF(ISERROR(SEARCH(" ",R2)), R2, TRIM(MID(R2,1,SEARCH(" ",R2))))</f>
        <v/>
      </c>
      <c r="T2" s="12" t="b">
        <f>IF(ISERROR(VLOOKUP(O2,People!$A$2:$A$113,1,FALSE)), IF(LEN(O2)=0,TRUE,FALSE),IF(ISERROR(VLOOKUP(Q2,People!$A$2:$A$113,1,FALSE)),IF(LEN(Q2)=0,TRUE,FALSE),IF(ISERROR(VLOOKUP(S2,People!$A$2:$A$113,1,FALSE)),IF(LEN(S2)=0,TRUE,FALSE),TRUE)))</f>
        <v>1</v>
      </c>
      <c r="U2" s="14" t="str">
        <f>IF(ISBLANK(F2),"",IF(ISERROR(SEARCH(" ",F2)), F2, TRIM(MID(F2,1,SEARCH(" ",F2)))))</f>
        <v>Holly</v>
      </c>
      <c r="V2" s="14" t="str">
        <f>IF(ISERROR(SEARCH(" ",F2)),"",RIGHT(F2,LEN(F2)-SEARCH(" ",F2)))</f>
        <v>Maxine M!</v>
      </c>
      <c r="W2" s="14" t="str">
        <f>IF(ISERROR(SEARCH(" ",V2)), V2, TRIM(MID(V2,1,SEARCH(" ",V2))))</f>
        <v>Maxine</v>
      </c>
      <c r="X2" s="14" t="str">
        <f>IF(ISERROR(SEARCH(" ",V2)),"",RIGHT(V2,LEN(V2)-SEARCH(" ",V2)))</f>
        <v>M!</v>
      </c>
      <c r="Y2" s="14" t="str">
        <f>IF(ISERROR(SEARCH(" ",X2)), X2, TRIM(MID(X2,1,SEARCH(" ",X2))))</f>
        <v>M!</v>
      </c>
      <c r="Z2" s="12" t="b">
        <f>IF(ISERROR(VLOOKUP(U2,People!$A$2:$A$113,1,FALSE)), IF(LEN(U2)=0,TRUE,FALSE),IF(ISERROR(VLOOKUP(W2,People!$A$2:$A$113,1,FALSE)),IF(LEN(W2)=0,TRUE,FALSE),IF(ISERROR(VLOOKUP(Y2,People!$A$2:$A$113,1,FALSE)),IF(LEN(Y2)=0,TRUE,FALSE),TRUE)))</f>
        <v>1</v>
      </c>
      <c r="AA2" s="14" t="str">
        <f>IF(ISBLANK(G2),"",IF(ISERROR(SEARCH(" ",G2)), G2, TRIM(MID(G2,1,SEARCH(" ",G2)))))</f>
        <v>BethS</v>
      </c>
      <c r="AB2" s="14" t="str">
        <f>IF(ISERROR(SEARCH(" ",G2)),"",RIGHT(G2,LEN(G2)-SEARCH(" ",G2)))</f>
        <v>Ashley M!</v>
      </c>
      <c r="AC2" s="14" t="str">
        <f>IF(ISERROR(SEARCH(" ",AB2)), AB2, TRIM(MID(AB2,1,SEARCH(" ",AB2))))</f>
        <v>Ashley</v>
      </c>
      <c r="AD2" s="14" t="str">
        <f>IF(ISERROR(SEARCH(" ",AB2)),"",RIGHT(AB2,LEN(AB2)-SEARCH(" ",AB2)))</f>
        <v>M!</v>
      </c>
      <c r="AE2" s="14" t="str">
        <f>IF(ISERROR(SEARCH(" ",AD2)), AD2, TRIM(MID(AD2,1,SEARCH(" ",AD2))))</f>
        <v>M!</v>
      </c>
      <c r="AF2" s="12" t="b">
        <f>IF(ISERROR(VLOOKUP(AA2,People!$A$2:$A$113,1,FALSE)), IF(LEN(AA2)=0,TRUE,FALSE),IF(ISERROR(VLOOKUP(AC2,People!$A$2:$A$113,1,FALSE)),IF(LEN(AC2)=0,TRUE,FALSE),IF(ISERROR(VLOOKUP(AE2,People!$A$2:$A$113,1,FALSE)),IF(LEN(AE2)=0,TRUE,FALSE),TRUE)))</f>
        <v>1</v>
      </c>
      <c r="AG2" s="14" t="str">
        <f>IF(ISBLANK(H2),"",IF(ISERROR(SEARCH(" ",H2)), H2, TRIM(MID(H2,1,SEARCH(" ",H2)))))</f>
        <v>Emma</v>
      </c>
      <c r="AH2" s="14" t="str">
        <f>IF(ISERROR(SEARCH(" ",H2)),"",RIGHT(H2,LEN(H2)-SEARCH(" ",H2)))</f>
        <v>LaurenM</v>
      </c>
      <c r="AI2" s="14" t="str">
        <f>IF(ISERROR(SEARCH(" ",AH2)), AH2, TRIM(MID(AH2,1,SEARCH(" ",AH2))))</f>
        <v>LaurenM</v>
      </c>
      <c r="AJ2" s="14" t="str">
        <f>IF(ISERROR(SEARCH(" ",AH2)),"",RIGHT(AH2,LEN(AH2)-SEARCH(" ",AH2)))</f>
        <v/>
      </c>
      <c r="AK2" s="14" t="str">
        <f>IF(ISERROR(SEARCH(" ",AJ2)), AJ2, TRIM(MID(AJ2,1,SEARCH(" ",AJ2))))</f>
        <v/>
      </c>
      <c r="AL2" s="12" t="b">
        <f>IF(ISERROR(VLOOKUP(AG2,People!$A$2:$A$113,1,FALSE)), IF(LEN(AG2)=0,TRUE,FALSE),IF(ISERROR(VLOOKUP(AI2,People!$A$2:$A$113,1,FALSE)),IF(LEN(AI2)=0,TRUE,FALSE),IF(ISERROR(VLOOKUP(AK2,People!$A$2:$A$113,1,FALSE)),IF(LEN(AK2)=0,TRUE,FALSE),TRUE)))</f>
        <v>1</v>
      </c>
      <c r="AM2" s="14" t="str">
        <f>IF(ISBLANK(I2),"",IF(ISERROR(SEARCH(" ",I2)), I2, TRIM(MID(I2,1,SEARCH(" ",I2)))))</f>
        <v/>
      </c>
      <c r="AN2" s="14" t="str">
        <f>IF(ISERROR(SEARCH(" ",I2)),"",RIGHT(I2,LEN(I2)-SEARCH(" ",I2)))</f>
        <v/>
      </c>
      <c r="AO2" s="14" t="str">
        <f>IF(ISERROR(SEARCH(" ",AN2)), AN2, TRIM(MID(AN2,1,SEARCH(" ",AN2))))</f>
        <v/>
      </c>
      <c r="AP2" s="14" t="str">
        <f>IF(ISERROR(SEARCH(" ",AN2)),"",RIGHT(AN2,LEN(AN2)-SEARCH(" ",AN2)))</f>
        <v/>
      </c>
      <c r="AQ2" s="14" t="str">
        <f>IF(ISERROR(SEARCH(" ",AP2)), AP2, TRIM(MID(AP2,1,SEARCH(" ",AP2))))</f>
        <v/>
      </c>
      <c r="AR2" s="12" t="b">
        <f>IF(ISERROR(VLOOKUP(AM2,People!$A$2:$A$113,1,FALSE)), IF(LEN(AM2)=0,TRUE,FALSE),IF(ISERROR(VLOOKUP(AO2,People!$A$2:$A$113,1,FALSE)),IF(LEN(AO2)=0,TRUE,FALSE),IF(ISERROR(VLOOKUP(AQ2,People!$A$2:$A$113,1,FALSE)),IF(LEN(AQ2)=0,TRUE,FALSE),TRUE)))</f>
        <v>1</v>
      </c>
      <c r="AS2" s="12" t="str">
        <f>"1" &amp; IF(ISBLANK(A2),"0",VLOOKUP(A2,$H$93:$I$103,2,FALSE)) &amp; "0" &amp; IF(ISBLANK(D2),"00",IF(D2&lt;10, "0"&amp;D2,D2)) &amp; IF(ISBLANK(A2),"6",IF(VLOOKUP(A2,$H$93:$I$103,2,FALSE)&gt;6,9,6)) &amp; IF(ISBLANK(C2),"00",IF(VLOOKUP(C2,$E$92:$F$146,2,FALSE)&lt;10, "0" &amp; VLOOKUP(C2,$E$92:$F$146,2,FALSE),VLOOKUP(C2,$E$92:$F$146,2,FALSE)))</f>
        <v>15008640</v>
      </c>
      <c r="AT2" s="13">
        <f>IF(NOT(ISBLANK(E2)),1,0)+IF(NOT(ISBLANK(F2)),1,0)+IF(NOT(ISBLANK(G2)),1,0)+IF(NOT(ISBLANK(H2)),1,0)+IF(NOT(ISBLANK(I2)),1,0)</f>
        <v>4</v>
      </c>
      <c r="AU2" s="13" t="str">
        <f>IF(ISBLANK(E2),"",IF(ISNUMBER(SEARCH("* M!",E2)),REPLACE($AS2,3,1,1),$AS2))</f>
        <v>15008640</v>
      </c>
      <c r="AV2" s="13" t="str">
        <f>IF(ISBLANK(F2),"",REPLACE(IF(ISNUMBER(SEARCH("* M!",F2)),REPLACE($AS2,3,1,1),$AS2),1,1,2))</f>
        <v>25108640</v>
      </c>
      <c r="AW2" s="13" t="str">
        <f>IF(ISBLANK(G2),"",REPLACE(IF(ISNUMBER(SEARCH("* M!",G2)),REPLACE($AS2,3,1,1),$AS2),1,1,3))</f>
        <v>35108640</v>
      </c>
      <c r="AX2" s="13" t="str">
        <f>IF(ISBLANK(H2),"",REPLACE(IF(ISNUMBER(SEARCH("* M!",H2)),REPLACE($AS2,3,1,1),$AS2),1,1,4))</f>
        <v>45008640</v>
      </c>
      <c r="AY2" s="13" t="str">
        <f>IF(ISBLANK(I2),"",REPLACE(REPLACE(IF(ISNUMBER(SEARCH("* M!",I2)),REPLACE($AS2,3,1,1),$AS2),1,1,5),2,1,0))</f>
        <v/>
      </c>
      <c r="AZ2" s="6" t="str">
        <f>IF(AT2&gt;0,B2&amp;",","")&amp;IF(LEN(AU2)=8,AU2,"")&amp;_x000D_IF(LEN(AV2)=8,IF(LEN(AU2)=8,","&amp;AV2,AV2),"")&amp;_x000D_IF(LEN(AW2)=8,IF(OR(LEN(AU2)=8, LEN(AV2)=8),","&amp;AW2,AW2),"")&amp;_x000D_IF(LEN(AX2)=8,IF(OR(LEN(AU2)=8, LEN(AV2)=8, LEN(AW2)=8),","&amp;AX2,AX2),"")&amp;_x000D_IF(LEN(AY2)=8,IF(OR(LEN(AU2)=8, LEN(AV2)=8, LEN(AW2)=8, LEN(AX2)=8),","&amp;AY2,AY2),"")</f>
        <v>Animal Care,15008640,25108640,35108640,45008640</v>
      </c>
    </row>
    <row r="3" spans="1:52" ht="33" customHeight="1">
      <c r="A3" s="2" t="s">
        <v>100</v>
      </c>
      <c r="B3" s="2" t="s">
        <v>259</v>
      </c>
      <c r="C3" s="2" t="s">
        <v>241</v>
      </c>
      <c r="D3" s="3">
        <v>6</v>
      </c>
      <c r="E3" s="5"/>
      <c r="F3" s="5" t="s">
        <v>284</v>
      </c>
      <c r="G3" s="5"/>
      <c r="H3" s="5"/>
      <c r="I3" s="5"/>
      <c r="J3" s="12" t="str">
        <f t="shared" si="0"/>
        <v>Brumby Prep</v>
      </c>
      <c r="K3" s="12">
        <f t="shared" si="1"/>
        <v>0</v>
      </c>
      <c r="L3" s="12">
        <f t="shared" si="2"/>
        <v>6</v>
      </c>
      <c r="M3" s="12">
        <f t="shared" si="3"/>
        <v>0</v>
      </c>
      <c r="N3" s="12">
        <f t="shared" si="4"/>
        <v>0</v>
      </c>
      <c r="O3" s="14" t="str">
        <f t="shared" ref="O3:O66" si="5">IF(ISBLANK(E3),"",IF(ISERROR(SEARCH(" ",E3)), E3, TRIM(MID(E3,1,SEARCH(" ",E3)))))</f>
        <v/>
      </c>
      <c r="P3" s="14" t="str">
        <f t="shared" ref="P3:P66" si="6">IF(ISERROR(SEARCH(" ",E3)),"",RIGHT(E3,LEN(E3)-SEARCH(" ",E3)))</f>
        <v/>
      </c>
      <c r="Q3" s="14" t="str">
        <f t="shared" ref="Q3:Q66" si="7">IF(ISERROR(SEARCH(" ",P3)), P3, TRIM(MID(P3,1,SEARCH(" ",P3))))</f>
        <v/>
      </c>
      <c r="R3" s="14" t="str">
        <f t="shared" ref="R3:R66" si="8">IF(ISERROR(SEARCH(" ",P3)),"",RIGHT(P3,LEN(P3)-SEARCH(" ",P3)))</f>
        <v/>
      </c>
      <c r="S3" s="14" t="str">
        <f t="shared" ref="S3:S66" si="9">IF(ISERROR(SEARCH(" ",R3)), R3, TRIM(MID(R3,1,SEARCH(" ",R3))))</f>
        <v/>
      </c>
      <c r="T3" s="12" t="b">
        <f>IF(ISERROR(VLOOKUP(O3,People!$A$2:$A$113,1,FALSE)), IF(LEN(O3)=0,TRUE,FALSE),IF(ISERROR(VLOOKUP(Q3,People!$A$2:$A$113,1,FALSE)),IF(LEN(Q3)=0,TRUE,FALSE),IF(ISERROR(VLOOKUP(S3,People!$A$2:$A$113,1,FALSE)),IF(LEN(S3)=0,TRUE,FALSE),TRUE)))</f>
        <v>1</v>
      </c>
      <c r="U3" s="14" t="str">
        <f t="shared" ref="U3:U66" si="10">IF(ISBLANK(F3),"",IF(ISERROR(SEARCH(" ",F3)), F3, TRIM(MID(F3,1,SEARCH(" ",F3)))))</f>
        <v>Galen</v>
      </c>
      <c r="V3" s="14" t="str">
        <f t="shared" ref="V3:V66" si="11">IF(ISERROR(SEARCH(" ",F3)),"",RIGHT(F3,LEN(F3)-SEARCH(" ",F3)))</f>
        <v>M!</v>
      </c>
      <c r="W3" s="14" t="str">
        <f t="shared" ref="W3:W66" si="12">IF(ISERROR(SEARCH(" ",V3)), V3, TRIM(MID(V3,1,SEARCH(" ",V3))))</f>
        <v>M!</v>
      </c>
      <c r="X3" s="14" t="str">
        <f t="shared" ref="X3:X66" si="13">IF(ISERROR(SEARCH(" ",V3)),"",RIGHT(V3,LEN(V3)-SEARCH(" ",V3)))</f>
        <v/>
      </c>
      <c r="Y3" s="14" t="str">
        <f t="shared" ref="Y3:Y66" si="14">IF(ISERROR(SEARCH(" ",X3)), X3, TRIM(MID(X3,1,SEARCH(" ",X3))))</f>
        <v/>
      </c>
      <c r="Z3" s="12" t="b">
        <f>IF(ISERROR(VLOOKUP(U3,People!$A$2:$A$113,1,FALSE)), IF(LEN(U3)=0,TRUE,FALSE),IF(ISERROR(VLOOKUP(W3,People!$A$2:$A$113,1,FALSE)),IF(LEN(W3)=0,TRUE,FALSE),IF(ISERROR(VLOOKUP(Y3,People!$A$2:$A$113,1,FALSE)),IF(LEN(Y3)=0,TRUE,FALSE),TRUE)))</f>
        <v>1</v>
      </c>
      <c r="AA3" s="14" t="str">
        <f t="shared" ref="AA3:AA66" si="15">IF(ISBLANK(G3),"",IF(ISERROR(SEARCH(" ",G3)), G3, TRIM(MID(G3,1,SEARCH(" ",G3)))))</f>
        <v/>
      </c>
      <c r="AB3" s="14" t="str">
        <f t="shared" ref="AB3:AB66" si="16">IF(ISERROR(SEARCH(" ",G3)),"",RIGHT(G3,LEN(G3)-SEARCH(" ",G3)))</f>
        <v/>
      </c>
      <c r="AC3" s="14" t="str">
        <f t="shared" ref="AC3:AC66" si="17">IF(ISERROR(SEARCH(" ",AB3)), AB3, TRIM(MID(AB3,1,SEARCH(" ",AB3))))</f>
        <v/>
      </c>
      <c r="AD3" s="14" t="str">
        <f t="shared" ref="AD3:AD66" si="18">IF(ISERROR(SEARCH(" ",AB3)),"",RIGHT(AB3,LEN(AB3)-SEARCH(" ",AB3)))</f>
        <v/>
      </c>
      <c r="AE3" s="14" t="str">
        <f t="shared" ref="AE3:AE66" si="19">IF(ISERROR(SEARCH(" ",AD3)), AD3, TRIM(MID(AD3,1,SEARCH(" ",AD3))))</f>
        <v/>
      </c>
      <c r="AF3" s="12" t="b">
        <f>IF(ISERROR(VLOOKUP(AA3,People!$A$2:$A$113,1,FALSE)), IF(LEN(AA3)=0,TRUE,FALSE),IF(ISERROR(VLOOKUP(AC3,People!$A$2:$A$113,1,FALSE)),IF(LEN(AC3)=0,TRUE,FALSE),IF(ISERROR(VLOOKUP(AE3,People!$A$2:$A$113,1,FALSE)),IF(LEN(AE3)=0,TRUE,FALSE),TRUE)))</f>
        <v>1</v>
      </c>
      <c r="AG3" s="14" t="str">
        <f t="shared" ref="AG3:AG66" si="20">IF(ISBLANK(H3),"",IF(ISERROR(SEARCH(" ",H3)), H3, TRIM(MID(H3,1,SEARCH(" ",H3)))))</f>
        <v/>
      </c>
      <c r="AH3" s="14" t="str">
        <f t="shared" ref="AH3:AH66" si="21">IF(ISERROR(SEARCH(" ",H3)),"",RIGHT(H3,LEN(H3)-SEARCH(" ",H3)))</f>
        <v/>
      </c>
      <c r="AI3" s="14" t="str">
        <f t="shared" ref="AI3:AI66" si="22">IF(ISERROR(SEARCH(" ",AH3)), AH3, TRIM(MID(AH3,1,SEARCH(" ",AH3))))</f>
        <v/>
      </c>
      <c r="AJ3" s="14" t="str">
        <f t="shared" ref="AJ3:AJ66" si="23">IF(ISERROR(SEARCH(" ",AH3)),"",RIGHT(AH3,LEN(AH3)-SEARCH(" ",AH3)))</f>
        <v/>
      </c>
      <c r="AK3" s="14" t="str">
        <f t="shared" ref="AK3:AK66" si="24">IF(ISERROR(SEARCH(" ",AJ3)), AJ3, TRIM(MID(AJ3,1,SEARCH(" ",AJ3))))</f>
        <v/>
      </c>
      <c r="AL3" s="12" t="b">
        <f>IF(ISERROR(VLOOKUP(AG3,People!$A$2:$A$113,1,FALSE)), IF(LEN(AG3)=0,TRUE,FALSE),IF(ISERROR(VLOOKUP(AI3,People!$A$2:$A$113,1,FALSE)),IF(LEN(AI3)=0,TRUE,FALSE),IF(ISERROR(VLOOKUP(AK3,People!$A$2:$A$113,1,FALSE)),IF(LEN(AK3)=0,TRUE,FALSE),TRUE)))</f>
        <v>1</v>
      </c>
      <c r="AM3" s="14" t="str">
        <f t="shared" ref="AM3:AM66" si="25">IF(ISBLANK(I3),"",IF(ISERROR(SEARCH(" ",I3)), I3, TRIM(MID(I3,1,SEARCH(" ",I3)))))</f>
        <v/>
      </c>
      <c r="AN3" s="14" t="str">
        <f t="shared" ref="AN3:AN66" si="26">IF(ISERROR(SEARCH(" ",I3)),"",RIGHT(I3,LEN(I3)-SEARCH(" ",I3)))</f>
        <v/>
      </c>
      <c r="AO3" s="14" t="str">
        <f t="shared" ref="AO3:AO66" si="27">IF(ISERROR(SEARCH(" ",AN3)), AN3, TRIM(MID(AN3,1,SEARCH(" ",AN3))))</f>
        <v/>
      </c>
      <c r="AP3" s="14" t="str">
        <f t="shared" ref="AP3:AP66" si="28">IF(ISERROR(SEARCH(" ",AN3)),"",RIGHT(AN3,LEN(AN3)-SEARCH(" ",AN3)))</f>
        <v/>
      </c>
      <c r="AQ3" s="14" t="str">
        <f t="shared" ref="AQ3:AQ66" si="29">IF(ISERROR(SEARCH(" ",AP3)), AP3, TRIM(MID(AP3,1,SEARCH(" ",AP3))))</f>
        <v/>
      </c>
      <c r="AR3" s="12" t="b">
        <f>IF(ISERROR(VLOOKUP(AM3,People!$A$2:$A$113,1,FALSE)), IF(LEN(AM3)=0,TRUE,FALSE),IF(ISERROR(VLOOKUP(AO3,People!$A$2:$A$113,1,FALSE)),IF(LEN(AO3)=0,TRUE,FALSE),IF(ISERROR(VLOOKUP(AQ3,People!$A$2:$A$113,1,FALSE)),IF(LEN(AQ3)=0,TRUE,FALSE),TRUE)))</f>
        <v>1</v>
      </c>
      <c r="AS3" s="12" t="str">
        <f t="shared" ref="AS3:AS66" si="30">"1" &amp; IF(ISBLANK(A3),"0",VLOOKUP(A3,$H$93:$I$103,2,FALSE)) &amp; "0" &amp; IF(ISBLANK(D3),"00",IF(D3&lt;10, "0"&amp;D3,D3)) &amp; IF(ISBLANK(A3),"6",IF(VLOOKUP(A3,$H$93:$I$103,2,FALSE)&gt;6,9,6)) &amp; IF(ISBLANK(C3),"00",IF(VLOOKUP(C3,$E$92:$F$146,2,FALSE)&lt;10, "0" &amp; VLOOKUP(C3,$E$92:$F$146,2,FALSE),VLOOKUP(C3,$E$92:$F$146,2,FALSE)))</f>
        <v>15006623</v>
      </c>
      <c r="AT3" s="13">
        <f t="shared" ref="AT3:AT10" si="31">IF(NOT(ISBLANK(E3)),1,0)+IF(NOT(ISBLANK(F3)),1,0)+IF(NOT(ISBLANK(G3)),1,0)+IF(NOT(ISBLANK(H3)),1,0)+IF(NOT(ISBLANK(I3)),1,0)</f>
        <v>1</v>
      </c>
      <c r="AU3" s="13" t="str">
        <f t="shared" ref="AU3:AU11" si="32">IF(ISBLANK(E3),"",IF(ISNUMBER(SEARCH("* M!",E3)),REPLACE($AS3,3,1,1),$AS3))</f>
        <v/>
      </c>
      <c r="AV3" s="13" t="str">
        <f t="shared" ref="AV3:AV11" si="33">IF(ISBLANK(F3),"",REPLACE(IF(ISNUMBER(SEARCH("* M!",F3)),REPLACE($AS3,3,1,1),$AS3),1,1,2))</f>
        <v>25106623</v>
      </c>
      <c r="AW3" s="13" t="str">
        <f t="shared" ref="AW3:AW10" si="34">IF(ISBLANK(G3),"",REPLACE(IF(ISNUMBER(SEARCH("* M!",G3)),REPLACE($AS3,3,1,1),$AS3),1,1,3))</f>
        <v/>
      </c>
      <c r="AX3" s="13" t="str">
        <f t="shared" ref="AX3:AX11" si="35">IF(ISBLANK(H3),"",REPLACE(IF(ISNUMBER(SEARCH("* M!",H3)),REPLACE($AS3,3,1,1),$AS3),1,1,4))</f>
        <v/>
      </c>
      <c r="AY3" s="13" t="str">
        <f t="shared" ref="AY3:AY11" si="36">IF(ISBLANK(I3),"",REPLACE(REPLACE(IF(ISNUMBER(SEARCH("* M!",I3)),REPLACE($AS3,3,1,1),$AS3),1,1,5),2,1,0))</f>
        <v/>
      </c>
      <c r="AZ3" s="6" t="str">
        <f t="shared" ref="AZ3:AZ11" si="37">IF(AT3&gt;0,B3&amp;",","")&amp;IF(LEN(AU3)=8,AU3,"")&amp;_x000D_IF(LEN(AV3)=8,IF(LEN(AU3)=8,","&amp;AV3,AV3),"")&amp;_x000D_IF(LEN(AW3)=8,IF(OR(LEN(AU3)=8, LEN(AV3)=8),","&amp;AW3,AW3),"")&amp;_x000D_IF(LEN(AX3)=8,IF(OR(LEN(AU3)=8, LEN(AV3)=8, LEN(AW3)=8),","&amp;AX3,AX3),"")&amp;_x000D_IF(LEN(AY3)=8,IF(OR(LEN(AU3)=8, LEN(AV3)=8, LEN(AW3)=8, LEN(AX3)=8),","&amp;AY3,AY3),"")</f>
        <v>Brumby Prep,25106623</v>
      </c>
    </row>
    <row r="4" spans="1:52" ht="33" customHeight="1">
      <c r="A4" s="2" t="s">
        <v>100</v>
      </c>
      <c r="B4" s="2" t="s">
        <v>236</v>
      </c>
      <c r="C4" s="2" t="s">
        <v>104</v>
      </c>
      <c r="D4" s="3">
        <v>8</v>
      </c>
      <c r="E4" s="5" t="s">
        <v>17</v>
      </c>
      <c r="F4" s="5" t="s">
        <v>361</v>
      </c>
      <c r="G4" s="5" t="s">
        <v>5</v>
      </c>
      <c r="H4" s="5" t="s">
        <v>149</v>
      </c>
      <c r="I4" s="5"/>
      <c r="J4" s="12" t="str">
        <f t="shared" si="0"/>
        <v>Llama Care</v>
      </c>
      <c r="K4" s="12">
        <f t="shared" si="1"/>
        <v>8</v>
      </c>
      <c r="L4" s="12">
        <f t="shared" si="2"/>
        <v>8</v>
      </c>
      <c r="M4" s="12">
        <f t="shared" si="3"/>
        <v>8</v>
      </c>
      <c r="N4" s="12">
        <f t="shared" si="4"/>
        <v>8</v>
      </c>
      <c r="O4" s="14" t="str">
        <f t="shared" si="5"/>
        <v>BethS</v>
      </c>
      <c r="P4" s="14" t="str">
        <f t="shared" si="6"/>
        <v>Cherity</v>
      </c>
      <c r="Q4" s="14" t="str">
        <f t="shared" si="7"/>
        <v>Cherity</v>
      </c>
      <c r="R4" s="14" t="str">
        <f t="shared" si="8"/>
        <v/>
      </c>
      <c r="S4" s="14" t="str">
        <f t="shared" si="9"/>
        <v/>
      </c>
      <c r="T4" s="12" t="b">
        <f>IF(ISERROR(VLOOKUP(O4,People!$A$2:$A$113,1,FALSE)), IF(LEN(O4)=0,TRUE,FALSE),IF(ISERROR(VLOOKUP(Q4,People!$A$2:$A$113,1,FALSE)),IF(LEN(Q4)=0,TRUE,FALSE),IF(ISERROR(VLOOKUP(S4,People!$A$2:$A$113,1,FALSE)),IF(LEN(S4)=0,TRUE,FALSE),TRUE)))</f>
        <v>1</v>
      </c>
      <c r="U4" s="14" t="str">
        <f t="shared" si="10"/>
        <v>Cherity</v>
      </c>
      <c r="V4" s="14" t="str">
        <f t="shared" si="11"/>
        <v>M!</v>
      </c>
      <c r="W4" s="14" t="str">
        <f t="shared" si="12"/>
        <v>M!</v>
      </c>
      <c r="X4" s="14" t="str">
        <f t="shared" si="13"/>
        <v/>
      </c>
      <c r="Y4" s="14" t="str">
        <f t="shared" si="14"/>
        <v/>
      </c>
      <c r="Z4" s="12" t="b">
        <f>IF(ISERROR(VLOOKUP(U4,People!$A$2:$A$113,1,FALSE)), IF(LEN(U4)=0,TRUE,FALSE),IF(ISERROR(VLOOKUP(W4,People!$A$2:$A$113,1,FALSE)),IF(LEN(W4)=0,TRUE,FALSE),IF(ISERROR(VLOOKUP(Y4,People!$A$2:$A$113,1,FALSE)),IF(LEN(Y4)=0,TRUE,FALSE),TRUE)))</f>
        <v>1</v>
      </c>
      <c r="AA4" s="14" t="str">
        <f t="shared" si="15"/>
        <v>AmyS</v>
      </c>
      <c r="AB4" s="14" t="str">
        <f t="shared" si="16"/>
        <v>Alison M!</v>
      </c>
      <c r="AC4" s="14" t="str">
        <f t="shared" si="17"/>
        <v>Alison</v>
      </c>
      <c r="AD4" s="14" t="str">
        <f t="shared" si="18"/>
        <v>M!</v>
      </c>
      <c r="AE4" s="14" t="str">
        <f t="shared" si="19"/>
        <v>M!</v>
      </c>
      <c r="AF4" s="12" t="b">
        <f>IF(ISERROR(VLOOKUP(AA4,People!$A$2:$A$113,1,FALSE)), IF(LEN(AA4)=0,TRUE,FALSE),IF(ISERROR(VLOOKUP(AC4,People!$A$2:$A$113,1,FALSE)),IF(LEN(AC4)=0,TRUE,FALSE),IF(ISERROR(VLOOKUP(AE4,People!$A$2:$A$113,1,FALSE)),IF(LEN(AE4)=0,TRUE,FALSE),TRUE)))</f>
        <v>1</v>
      </c>
      <c r="AG4" s="14" t="str">
        <f t="shared" si="20"/>
        <v>AnnaK</v>
      </c>
      <c r="AH4" s="14" t="str">
        <f t="shared" si="21"/>
        <v>Meg</v>
      </c>
      <c r="AI4" s="14" t="str">
        <f t="shared" si="22"/>
        <v>Meg</v>
      </c>
      <c r="AJ4" s="14" t="str">
        <f t="shared" si="23"/>
        <v/>
      </c>
      <c r="AK4" s="14" t="str">
        <f t="shared" si="24"/>
        <v/>
      </c>
      <c r="AL4" s="12" t="b">
        <f>IF(ISERROR(VLOOKUP(AG4,People!$A$2:$A$113,1,FALSE)), IF(LEN(AG4)=0,TRUE,FALSE),IF(ISERROR(VLOOKUP(AI4,People!$A$2:$A$113,1,FALSE)),IF(LEN(AI4)=0,TRUE,FALSE),IF(ISERROR(VLOOKUP(AK4,People!$A$2:$A$113,1,FALSE)),IF(LEN(AK4)=0,TRUE,FALSE),TRUE)))</f>
        <v>1</v>
      </c>
      <c r="AM4" s="14" t="str">
        <f t="shared" si="25"/>
        <v/>
      </c>
      <c r="AN4" s="14" t="str">
        <f t="shared" si="26"/>
        <v/>
      </c>
      <c r="AO4" s="14" t="str">
        <f t="shared" si="27"/>
        <v/>
      </c>
      <c r="AP4" s="14" t="str">
        <f t="shared" si="28"/>
        <v/>
      </c>
      <c r="AQ4" s="14" t="str">
        <f t="shared" si="29"/>
        <v/>
      </c>
      <c r="AR4" s="12" t="b">
        <f>IF(ISERROR(VLOOKUP(AM4,People!$A$2:$A$113,1,FALSE)), IF(LEN(AM4)=0,TRUE,FALSE),IF(ISERROR(VLOOKUP(AO4,People!$A$2:$A$113,1,FALSE)),IF(LEN(AO4)=0,TRUE,FALSE),IF(ISERROR(VLOOKUP(AQ4,People!$A$2:$A$113,1,FALSE)),IF(LEN(AQ4)=0,TRUE,FALSE),TRUE)))</f>
        <v>1</v>
      </c>
      <c r="AS4" s="12" t="str">
        <f t="shared" si="30"/>
        <v>15008615</v>
      </c>
      <c r="AT4" s="13">
        <f t="shared" si="31"/>
        <v>4</v>
      </c>
      <c r="AU4" s="13" t="str">
        <f t="shared" si="32"/>
        <v>15008615</v>
      </c>
      <c r="AV4" s="13" t="str">
        <f t="shared" si="33"/>
        <v>25108615</v>
      </c>
      <c r="AW4" s="13" t="str">
        <f t="shared" si="34"/>
        <v>35108615</v>
      </c>
      <c r="AX4" s="13" t="str">
        <f t="shared" si="35"/>
        <v>45008615</v>
      </c>
      <c r="AY4" s="13" t="str">
        <f t="shared" si="36"/>
        <v/>
      </c>
      <c r="AZ4" s="6" t="str">
        <f t="shared" si="37"/>
        <v>Llama Care,15008615,25108615,35108615,45008615</v>
      </c>
    </row>
    <row r="5" spans="1:52" ht="33" customHeight="1">
      <c r="A5" s="2" t="s">
        <v>100</v>
      </c>
      <c r="B5" s="2" t="s">
        <v>56</v>
      </c>
      <c r="C5" s="2" t="s">
        <v>241</v>
      </c>
      <c r="D5" s="3">
        <v>12</v>
      </c>
      <c r="E5" s="20" t="s">
        <v>380</v>
      </c>
      <c r="F5" s="20" t="s">
        <v>285</v>
      </c>
      <c r="G5" s="20" t="s">
        <v>374</v>
      </c>
      <c r="H5" s="20" t="s">
        <v>294</v>
      </c>
      <c r="I5" s="20" t="s">
        <v>235</v>
      </c>
      <c r="J5" s="12" t="str">
        <f t="shared" si="0"/>
        <v>Riding</v>
      </c>
      <c r="K5" s="12">
        <f t="shared" si="1"/>
        <v>12</v>
      </c>
      <c r="L5" s="12">
        <f t="shared" si="2"/>
        <v>12</v>
      </c>
      <c r="M5" s="12">
        <f t="shared" si="3"/>
        <v>12</v>
      </c>
      <c r="N5" s="12">
        <f t="shared" si="4"/>
        <v>12</v>
      </c>
      <c r="O5" s="14" t="str">
        <f t="shared" si="5"/>
        <v>HannaM</v>
      </c>
      <c r="P5" s="14" t="str">
        <f t="shared" si="6"/>
        <v>Maxine Emma Eilidh Narelle LaurenD</v>
      </c>
      <c r="Q5" s="14" t="str">
        <f t="shared" si="7"/>
        <v>Maxine</v>
      </c>
      <c r="R5" s="14" t="str">
        <f t="shared" si="8"/>
        <v>Emma Eilidh Narelle LaurenD</v>
      </c>
      <c r="S5" s="14" t="str">
        <f t="shared" si="9"/>
        <v>Emma</v>
      </c>
      <c r="T5" s="12" t="b">
        <f>IF(ISERROR(VLOOKUP(O5,People!$A$2:$A$113,1,FALSE)), IF(LEN(O5)=0,TRUE,FALSE),IF(ISERROR(VLOOKUP(Q5,People!$A$2:$A$113,1,FALSE)),IF(LEN(Q5)=0,TRUE,FALSE),IF(ISERROR(VLOOKUP(S5,People!$A$2:$A$113,1,FALSE)),IF(LEN(S5)=0,TRUE,FALSE),TRUE)))</f>
        <v>1</v>
      </c>
      <c r="U5" s="14" t="str">
        <f t="shared" si="10"/>
        <v>Emma</v>
      </c>
      <c r="V5" s="14" t="str">
        <f t="shared" si="11"/>
        <v>Grace Narelle LaurenD</v>
      </c>
      <c r="W5" s="14" t="str">
        <f t="shared" si="12"/>
        <v>Grace</v>
      </c>
      <c r="X5" s="14" t="str">
        <f t="shared" si="13"/>
        <v>Narelle LaurenD</v>
      </c>
      <c r="Y5" s="14" t="str">
        <f t="shared" si="14"/>
        <v>Narelle</v>
      </c>
      <c r="Z5" s="12" t="b">
        <f>IF(ISERROR(VLOOKUP(U5,People!$A$2:$A$113,1,FALSE)), IF(LEN(U5)=0,TRUE,FALSE),IF(ISERROR(VLOOKUP(W5,People!$A$2:$A$113,1,FALSE)),IF(LEN(W5)=0,TRUE,FALSE),IF(ISERROR(VLOOKUP(Y5,People!$A$2:$A$113,1,FALSE)),IF(LEN(Y5)=0,TRUE,FALSE),TRUE)))</f>
        <v>1</v>
      </c>
      <c r="AA5" s="14" t="str">
        <f t="shared" si="15"/>
        <v>HannaM</v>
      </c>
      <c r="AB5" s="14" t="str">
        <f t="shared" si="16"/>
        <v>Grace Narelle LaurenD</v>
      </c>
      <c r="AC5" s="14" t="str">
        <f t="shared" si="17"/>
        <v>Grace</v>
      </c>
      <c r="AD5" s="14" t="str">
        <f t="shared" si="18"/>
        <v>Narelle LaurenD</v>
      </c>
      <c r="AE5" s="14" t="str">
        <f t="shared" si="19"/>
        <v>Narelle</v>
      </c>
      <c r="AF5" s="12" t="b">
        <f>IF(ISERROR(VLOOKUP(AA5,People!$A$2:$A$113,1,FALSE)), IF(LEN(AA5)=0,TRUE,FALSE),IF(ISERROR(VLOOKUP(AC5,People!$A$2:$A$113,1,FALSE)),IF(LEN(AC5)=0,TRUE,FALSE),IF(ISERROR(VLOOKUP(AE5,People!$A$2:$A$113,1,FALSE)),IF(LEN(AE5)=0,TRUE,FALSE),TRUE)))</f>
        <v>1</v>
      </c>
      <c r="AG5" s="14" t="str">
        <f t="shared" si="20"/>
        <v>AmyS</v>
      </c>
      <c r="AH5" s="14" t="str">
        <f t="shared" si="21"/>
        <v xml:space="preserve"> BethS LizO Kathryn LaurenD Narelle</v>
      </c>
      <c r="AI5" s="14" t="str">
        <f t="shared" si="22"/>
        <v/>
      </c>
      <c r="AJ5" s="14" t="str">
        <f t="shared" si="23"/>
        <v>BethS LizO Kathryn LaurenD Narelle</v>
      </c>
      <c r="AK5" s="14" t="str">
        <f t="shared" si="24"/>
        <v>BethS</v>
      </c>
      <c r="AL5" s="12" t="b">
        <f>IF(ISERROR(VLOOKUP(AG5,People!$A$2:$A$113,1,FALSE)), IF(LEN(AG5)=0,TRUE,FALSE),IF(ISERROR(VLOOKUP(AI5,People!$A$2:$A$113,1,FALSE)),IF(LEN(AI5)=0,TRUE,FALSE),IF(ISERROR(VLOOKUP(AK5,People!$A$2:$A$113,1,FALSE)),IF(LEN(AK5)=0,TRUE,FALSE),TRUE)))</f>
        <v>1</v>
      </c>
      <c r="AM5" s="14" t="str">
        <f t="shared" si="25"/>
        <v>AmyS</v>
      </c>
      <c r="AN5" s="14" t="str">
        <f t="shared" si="26"/>
        <v>BethS LizO Kathryn LaurenD Narelle</v>
      </c>
      <c r="AO5" s="14" t="str">
        <f t="shared" si="27"/>
        <v>BethS</v>
      </c>
      <c r="AP5" s="14" t="str">
        <f t="shared" si="28"/>
        <v>LizO Kathryn LaurenD Narelle</v>
      </c>
      <c r="AQ5" s="14" t="str">
        <f t="shared" si="29"/>
        <v>LizO</v>
      </c>
      <c r="AR5" s="12" t="b">
        <f>IF(ISERROR(VLOOKUP(AM5,People!$A$2:$A$113,1,FALSE)), IF(LEN(AM5)=0,TRUE,FALSE),IF(ISERROR(VLOOKUP(AO5,People!$A$2:$A$113,1,FALSE)),IF(LEN(AO5)=0,TRUE,FALSE),IF(ISERROR(VLOOKUP(AQ5,People!$A$2:$A$113,1,FALSE)),IF(LEN(AQ5)=0,TRUE,FALSE),TRUE)))</f>
        <v>1</v>
      </c>
      <c r="AS5" s="12" t="str">
        <f t="shared" si="30"/>
        <v>15012623</v>
      </c>
      <c r="AT5" s="13">
        <f t="shared" si="31"/>
        <v>5</v>
      </c>
      <c r="AU5" s="13" t="str">
        <f t="shared" si="32"/>
        <v>15012623</v>
      </c>
      <c r="AV5" s="13" t="str">
        <f t="shared" si="33"/>
        <v>25012623</v>
      </c>
      <c r="AW5" s="13" t="str">
        <f t="shared" si="34"/>
        <v>35012623</v>
      </c>
      <c r="AX5" s="13" t="str">
        <f t="shared" si="35"/>
        <v>45012623</v>
      </c>
      <c r="AY5" s="13" t="str">
        <f t="shared" si="36"/>
        <v>50012623</v>
      </c>
      <c r="AZ5" s="6" t="str">
        <f t="shared" si="37"/>
        <v>Riding,15012623,25012623,35012623,45012623,50012623</v>
      </c>
    </row>
    <row r="6" spans="1:52" ht="33" customHeight="1">
      <c r="A6" s="2" t="s">
        <v>81</v>
      </c>
      <c r="B6" s="2" t="s">
        <v>109</v>
      </c>
      <c r="C6" s="2" t="s">
        <v>97</v>
      </c>
      <c r="D6" s="3">
        <v>8</v>
      </c>
      <c r="E6" s="5"/>
      <c r="F6" s="5"/>
      <c r="G6" s="5" t="s">
        <v>392</v>
      </c>
      <c r="H6" s="5"/>
      <c r="I6" s="5"/>
      <c r="J6" s="12" t="str">
        <f t="shared" si="0"/>
        <v>Drawing</v>
      </c>
      <c r="K6" s="12">
        <f t="shared" si="1"/>
        <v>0</v>
      </c>
      <c r="L6" s="12">
        <f t="shared" si="2"/>
        <v>0</v>
      </c>
      <c r="M6" s="12">
        <f t="shared" si="3"/>
        <v>8</v>
      </c>
      <c r="N6" s="12">
        <f t="shared" si="4"/>
        <v>0</v>
      </c>
      <c r="O6" s="14" t="str">
        <f t="shared" si="5"/>
        <v/>
      </c>
      <c r="P6" s="14" t="str">
        <f t="shared" si="6"/>
        <v/>
      </c>
      <c r="Q6" s="14" t="str">
        <f t="shared" si="7"/>
        <v/>
      </c>
      <c r="R6" s="14" t="str">
        <f t="shared" si="8"/>
        <v/>
      </c>
      <c r="S6" s="14" t="str">
        <f t="shared" si="9"/>
        <v/>
      </c>
      <c r="T6" s="12" t="b">
        <f>IF(ISERROR(VLOOKUP(O6,People!$A$2:$A$113,1,FALSE)), IF(LEN(O6)=0,TRUE,FALSE),IF(ISERROR(VLOOKUP(Q6,People!$A$2:$A$113,1,FALSE)),IF(LEN(Q6)=0,TRUE,FALSE),IF(ISERROR(VLOOKUP(S6,People!$A$2:$A$113,1,FALSE)),IF(LEN(S6)=0,TRUE,FALSE),TRUE)))</f>
        <v>1</v>
      </c>
      <c r="U6" s="14" t="str">
        <f t="shared" si="10"/>
        <v/>
      </c>
      <c r="V6" s="14" t="str">
        <f t="shared" si="11"/>
        <v/>
      </c>
      <c r="W6" s="14" t="str">
        <f t="shared" si="12"/>
        <v/>
      </c>
      <c r="X6" s="14" t="str">
        <f t="shared" si="13"/>
        <v/>
      </c>
      <c r="Y6" s="14" t="str">
        <f t="shared" si="14"/>
        <v/>
      </c>
      <c r="Z6" s="12" t="b">
        <f>IF(ISERROR(VLOOKUP(U6,People!$A$2:$A$113,1,FALSE)), IF(LEN(U6)=0,TRUE,FALSE),IF(ISERROR(VLOOKUP(W6,People!$A$2:$A$113,1,FALSE)),IF(LEN(W6)=0,TRUE,FALSE),IF(ISERROR(VLOOKUP(Y6,People!$A$2:$A$113,1,FALSE)),IF(LEN(Y6)=0,TRUE,FALSE),TRUE)))</f>
        <v>1</v>
      </c>
      <c r="AA6" s="14" t="str">
        <f t="shared" si="15"/>
        <v>Britny</v>
      </c>
      <c r="AB6" s="14" t="str">
        <f t="shared" si="16"/>
        <v>M!</v>
      </c>
      <c r="AC6" s="14" t="str">
        <f t="shared" si="17"/>
        <v>M!</v>
      </c>
      <c r="AD6" s="14" t="str">
        <f t="shared" si="18"/>
        <v/>
      </c>
      <c r="AE6" s="14" t="str">
        <f t="shared" si="19"/>
        <v/>
      </c>
      <c r="AF6" s="12" t="b">
        <f>IF(ISERROR(VLOOKUP(AA6,People!$A$2:$A$113,1,FALSE)), IF(LEN(AA6)=0,TRUE,FALSE),IF(ISERROR(VLOOKUP(AC6,People!$A$2:$A$113,1,FALSE)),IF(LEN(AC6)=0,TRUE,FALSE),IF(ISERROR(VLOOKUP(AE6,People!$A$2:$A$113,1,FALSE)),IF(LEN(AE6)=0,TRUE,FALSE),TRUE)))</f>
        <v>1</v>
      </c>
      <c r="AG6" s="14" t="str">
        <f t="shared" si="20"/>
        <v/>
      </c>
      <c r="AH6" s="14" t="str">
        <f t="shared" si="21"/>
        <v/>
      </c>
      <c r="AI6" s="14" t="str">
        <f t="shared" si="22"/>
        <v/>
      </c>
      <c r="AJ6" s="14" t="str">
        <f t="shared" si="23"/>
        <v/>
      </c>
      <c r="AK6" s="14" t="str">
        <f t="shared" si="24"/>
        <v/>
      </c>
      <c r="AL6" s="12" t="b">
        <f>IF(ISERROR(VLOOKUP(AG6,People!$A$2:$A$113,1,FALSE)), IF(LEN(AG6)=0,TRUE,FALSE),IF(ISERROR(VLOOKUP(AI6,People!$A$2:$A$113,1,FALSE)),IF(LEN(AI6)=0,TRUE,FALSE),IF(ISERROR(VLOOKUP(AK6,People!$A$2:$A$113,1,FALSE)),IF(LEN(AK6)=0,TRUE,FALSE),TRUE)))</f>
        <v>1</v>
      </c>
      <c r="AM6" s="14" t="str">
        <f t="shared" si="25"/>
        <v/>
      </c>
      <c r="AN6" s="14" t="str">
        <f t="shared" si="26"/>
        <v/>
      </c>
      <c r="AO6" s="14" t="str">
        <f t="shared" si="27"/>
        <v/>
      </c>
      <c r="AP6" s="14" t="str">
        <f t="shared" si="28"/>
        <v/>
      </c>
      <c r="AQ6" s="14" t="str">
        <f t="shared" si="29"/>
        <v/>
      </c>
      <c r="AR6" s="12" t="b">
        <f>IF(ISERROR(VLOOKUP(AM6,People!$A$2:$A$113,1,FALSE)), IF(LEN(AM6)=0,TRUE,FALSE),IF(ISERROR(VLOOKUP(AO6,People!$A$2:$A$113,1,FALSE)),IF(LEN(AO6)=0,TRUE,FALSE),IF(ISERROR(VLOOKUP(AQ6,People!$A$2:$A$113,1,FALSE)),IF(LEN(AQ6)=0,TRUE,FALSE),TRUE)))</f>
        <v>1</v>
      </c>
      <c r="AS6" s="12" t="str">
        <f t="shared" si="30"/>
        <v>11008601</v>
      </c>
      <c r="AT6" s="13">
        <f t="shared" si="31"/>
        <v>1</v>
      </c>
      <c r="AU6" s="13" t="str">
        <f t="shared" si="32"/>
        <v/>
      </c>
      <c r="AV6" s="13" t="str">
        <f t="shared" si="33"/>
        <v/>
      </c>
      <c r="AW6" s="13" t="str">
        <f t="shared" si="34"/>
        <v>31108601</v>
      </c>
      <c r="AX6" s="13" t="str">
        <f t="shared" si="35"/>
        <v/>
      </c>
      <c r="AY6" s="13" t="str">
        <f t="shared" si="36"/>
        <v/>
      </c>
      <c r="AZ6" s="6" t="str">
        <f t="shared" si="37"/>
        <v>Drawing,31108601</v>
      </c>
    </row>
    <row r="7" spans="1:52" ht="33" customHeight="1">
      <c r="A7" s="2" t="s">
        <v>81</v>
      </c>
      <c r="B7" s="2" t="s">
        <v>205</v>
      </c>
      <c r="C7" s="2" t="s">
        <v>186</v>
      </c>
      <c r="D7" s="3">
        <v>8</v>
      </c>
      <c r="E7" s="5"/>
      <c r="F7" s="5" t="s">
        <v>199</v>
      </c>
      <c r="G7" s="5" t="s">
        <v>199</v>
      </c>
      <c r="H7" s="5" t="s">
        <v>206</v>
      </c>
      <c r="I7" s="5"/>
      <c r="J7" s="12" t="str">
        <f t="shared" si="0"/>
        <v>Dunkleburg</v>
      </c>
      <c r="K7" s="12">
        <f t="shared" si="1"/>
        <v>0</v>
      </c>
      <c r="L7" s="12">
        <f t="shared" si="2"/>
        <v>8</v>
      </c>
      <c r="M7" s="12">
        <f t="shared" si="3"/>
        <v>8</v>
      </c>
      <c r="N7" s="12">
        <f t="shared" si="4"/>
        <v>8</v>
      </c>
      <c r="O7" s="14" t="str">
        <f t="shared" si="5"/>
        <v/>
      </c>
      <c r="P7" s="14" t="str">
        <f t="shared" si="6"/>
        <v/>
      </c>
      <c r="Q7" s="14" t="str">
        <f t="shared" si="7"/>
        <v/>
      </c>
      <c r="R7" s="14" t="str">
        <f t="shared" si="8"/>
        <v/>
      </c>
      <c r="S7" s="14" t="str">
        <f t="shared" si="9"/>
        <v/>
      </c>
      <c r="T7" s="12" t="b">
        <f>IF(ISERROR(VLOOKUP(O7,People!$A$2:$A$113,1,FALSE)), IF(LEN(O7)=0,TRUE,FALSE),IF(ISERROR(VLOOKUP(Q7,People!$A$2:$A$113,1,FALSE)),IF(LEN(Q7)=0,TRUE,FALSE),IF(ISERROR(VLOOKUP(S7,People!$A$2:$A$113,1,FALSE)),IF(LEN(S7)=0,TRUE,FALSE),TRUE)))</f>
        <v>1</v>
      </c>
      <c r="U7" s="14" t="str">
        <f t="shared" si="10"/>
        <v>BethD</v>
      </c>
      <c r="V7" s="14" t="str">
        <f t="shared" si="11"/>
        <v>M!</v>
      </c>
      <c r="W7" s="14" t="str">
        <f t="shared" si="12"/>
        <v>M!</v>
      </c>
      <c r="X7" s="14" t="str">
        <f t="shared" si="13"/>
        <v/>
      </c>
      <c r="Y7" s="14" t="str">
        <f t="shared" si="14"/>
        <v/>
      </c>
      <c r="Z7" s="12" t="b">
        <f>IF(ISERROR(VLOOKUP(U7,People!$A$2:$A$113,1,FALSE)), IF(LEN(U7)=0,TRUE,FALSE),IF(ISERROR(VLOOKUP(W7,People!$A$2:$A$113,1,FALSE)),IF(LEN(W7)=0,TRUE,FALSE),IF(ISERROR(VLOOKUP(Y7,People!$A$2:$A$113,1,FALSE)),IF(LEN(Y7)=0,TRUE,FALSE),TRUE)))</f>
        <v>1</v>
      </c>
      <c r="AA7" s="14" t="str">
        <f t="shared" si="15"/>
        <v>BethD</v>
      </c>
      <c r="AB7" s="14" t="str">
        <f t="shared" si="16"/>
        <v>M!</v>
      </c>
      <c r="AC7" s="14" t="str">
        <f t="shared" si="17"/>
        <v>M!</v>
      </c>
      <c r="AD7" s="14" t="str">
        <f t="shared" si="18"/>
        <v/>
      </c>
      <c r="AE7" s="14" t="str">
        <f t="shared" si="19"/>
        <v/>
      </c>
      <c r="AF7" s="12" t="b">
        <f>IF(ISERROR(VLOOKUP(AA7,People!$A$2:$A$113,1,FALSE)), IF(LEN(AA7)=0,TRUE,FALSE),IF(ISERROR(VLOOKUP(AC7,People!$A$2:$A$113,1,FALSE)),IF(LEN(AC7)=0,TRUE,FALSE),IF(ISERROR(VLOOKUP(AE7,People!$A$2:$A$113,1,FALSE)),IF(LEN(AE7)=0,TRUE,FALSE),TRUE)))</f>
        <v>1</v>
      </c>
      <c r="AG7" s="14" t="str">
        <f t="shared" si="20"/>
        <v>BethD</v>
      </c>
      <c r="AH7" s="14" t="str">
        <f t="shared" si="21"/>
        <v/>
      </c>
      <c r="AI7" s="14" t="str">
        <f t="shared" si="22"/>
        <v/>
      </c>
      <c r="AJ7" s="14" t="str">
        <f t="shared" si="23"/>
        <v/>
      </c>
      <c r="AK7" s="14" t="str">
        <f t="shared" si="24"/>
        <v/>
      </c>
      <c r="AL7" s="12" t="b">
        <f>IF(ISERROR(VLOOKUP(AG7,People!$A$2:$A$113,1,FALSE)), IF(LEN(AG7)=0,TRUE,FALSE),IF(ISERROR(VLOOKUP(AI7,People!$A$2:$A$113,1,FALSE)),IF(LEN(AI7)=0,TRUE,FALSE),IF(ISERROR(VLOOKUP(AK7,People!$A$2:$A$113,1,FALSE)),IF(LEN(AK7)=0,TRUE,FALSE),TRUE)))</f>
        <v>1</v>
      </c>
      <c r="AM7" s="14" t="str">
        <f t="shared" si="25"/>
        <v/>
      </c>
      <c r="AN7" s="14" t="str">
        <f t="shared" si="26"/>
        <v/>
      </c>
      <c r="AO7" s="14" t="str">
        <f t="shared" si="27"/>
        <v/>
      </c>
      <c r="AP7" s="14" t="str">
        <f t="shared" si="28"/>
        <v/>
      </c>
      <c r="AQ7" s="14" t="str">
        <f t="shared" si="29"/>
        <v/>
      </c>
      <c r="AR7" s="12" t="b">
        <f>IF(ISERROR(VLOOKUP(AM7,People!$A$2:$A$113,1,FALSE)), IF(LEN(AM7)=0,TRUE,FALSE),IF(ISERROR(VLOOKUP(AO7,People!$A$2:$A$113,1,FALSE)),IF(LEN(AO7)=0,TRUE,FALSE),IF(ISERROR(VLOOKUP(AQ7,People!$A$2:$A$113,1,FALSE)),IF(LEN(AQ7)=0,TRUE,FALSE),TRUE)))</f>
        <v>1</v>
      </c>
      <c r="AS7" s="12" t="str">
        <f t="shared" si="30"/>
        <v>11008604</v>
      </c>
      <c r="AT7" s="13">
        <f t="shared" si="31"/>
        <v>3</v>
      </c>
      <c r="AU7" s="13" t="str">
        <f t="shared" si="32"/>
        <v/>
      </c>
      <c r="AV7" s="13" t="str">
        <f t="shared" si="33"/>
        <v>21108604</v>
      </c>
      <c r="AW7" s="13" t="str">
        <f t="shared" si="34"/>
        <v>31108604</v>
      </c>
      <c r="AX7" s="13" t="str">
        <f t="shared" si="35"/>
        <v>41008604</v>
      </c>
      <c r="AY7" s="13" t="str">
        <f t="shared" si="36"/>
        <v/>
      </c>
      <c r="AZ7" s="6" t="str">
        <f t="shared" si="37"/>
        <v>Dunkleburg,21108604,31108604,41008604</v>
      </c>
    </row>
    <row r="8" spans="1:52" ht="33" customHeight="1">
      <c r="A8" s="2" t="s">
        <v>81</v>
      </c>
      <c r="B8" s="2" t="s">
        <v>67</v>
      </c>
      <c r="C8" s="2" t="s">
        <v>47</v>
      </c>
      <c r="D8" s="3">
        <v>6</v>
      </c>
      <c r="E8" s="5" t="s">
        <v>190</v>
      </c>
      <c r="F8" s="5" t="s">
        <v>210</v>
      </c>
      <c r="G8" s="5" t="s">
        <v>113</v>
      </c>
      <c r="H8" s="5"/>
      <c r="I8" s="5"/>
      <c r="J8" s="12" t="str">
        <f t="shared" si="0"/>
        <v>Instr. Making</v>
      </c>
      <c r="K8" s="12">
        <f t="shared" si="1"/>
        <v>6</v>
      </c>
      <c r="L8" s="12">
        <f t="shared" si="2"/>
        <v>6</v>
      </c>
      <c r="M8" s="12">
        <f>IF(ISBLANK(G8),0,+(D8))</f>
        <v>6</v>
      </c>
      <c r="N8" s="12">
        <f t="shared" si="4"/>
        <v>0</v>
      </c>
      <c r="O8" s="14" t="str">
        <f t="shared" si="5"/>
        <v>Denise</v>
      </c>
      <c r="P8" s="14" t="str">
        <f t="shared" si="6"/>
        <v/>
      </c>
      <c r="Q8" s="14" t="str">
        <f t="shared" si="7"/>
        <v/>
      </c>
      <c r="R8" s="14" t="str">
        <f t="shared" si="8"/>
        <v/>
      </c>
      <c r="S8" s="14" t="str">
        <f t="shared" si="9"/>
        <v/>
      </c>
      <c r="T8" s="12" t="b">
        <f>IF(ISERROR(VLOOKUP(O8,People!$A$2:$A$113,1,FALSE)), IF(LEN(O8)=0,TRUE,FALSE),IF(ISERROR(VLOOKUP(Q8,People!$A$2:$A$113,1,FALSE)),IF(LEN(Q8)=0,TRUE,FALSE),IF(ISERROR(VLOOKUP(S8,People!$A$2:$A$113,1,FALSE)),IF(LEN(S8)=0,TRUE,FALSE),TRUE)))</f>
        <v>1</v>
      </c>
      <c r="U8" s="14" t="str">
        <f t="shared" si="10"/>
        <v>Jason</v>
      </c>
      <c r="V8" s="14" t="str">
        <f t="shared" si="11"/>
        <v/>
      </c>
      <c r="W8" s="14" t="str">
        <f t="shared" si="12"/>
        <v/>
      </c>
      <c r="X8" s="14" t="str">
        <f t="shared" si="13"/>
        <v/>
      </c>
      <c r="Y8" s="14" t="str">
        <f t="shared" si="14"/>
        <v/>
      </c>
      <c r="Z8" s="12" t="b">
        <f>IF(ISERROR(VLOOKUP(U8,People!$A$2:$A$113,1,FALSE)), IF(LEN(U8)=0,TRUE,FALSE),IF(ISERROR(VLOOKUP(W8,People!$A$2:$A$113,1,FALSE)),IF(LEN(W8)=0,TRUE,FALSE),IF(ISERROR(VLOOKUP(Y8,People!$A$2:$A$113,1,FALSE)),IF(LEN(Y8)=0,TRUE,FALSE),TRUE)))</f>
        <v>1</v>
      </c>
      <c r="AA8" s="14" t="str">
        <f>IF(ISBLANK(G8),"",IF(ISERROR(SEARCH(" ",G8)), G8, TRIM(MID(G8,1,SEARCH(" ",G8)))))</f>
        <v>Zack</v>
      </c>
      <c r="AB8" s="14" t="str">
        <f>IF(ISERROR(SEARCH(" ",G8)),"",RIGHT(G8,LEN(G8)-SEARCH(" ",G8)))</f>
        <v/>
      </c>
      <c r="AC8" s="14" t="str">
        <f t="shared" si="17"/>
        <v/>
      </c>
      <c r="AD8" s="14" t="str">
        <f t="shared" si="18"/>
        <v/>
      </c>
      <c r="AE8" s="14" t="str">
        <f t="shared" si="19"/>
        <v/>
      </c>
      <c r="AF8" s="12" t="b">
        <f>IF(ISERROR(VLOOKUP(AA8,People!$A$2:$A$113,1,FALSE)), IF(LEN(AA8)=0,TRUE,FALSE),IF(ISERROR(VLOOKUP(AC8,People!$A$2:$A$113,1,FALSE)),IF(LEN(AC8)=0,TRUE,FALSE),IF(ISERROR(VLOOKUP(AE8,People!$A$2:$A$113,1,FALSE)),IF(LEN(AE8)=0,TRUE,FALSE),TRUE)))</f>
        <v>1</v>
      </c>
      <c r="AG8" s="14" t="str">
        <f t="shared" si="20"/>
        <v/>
      </c>
      <c r="AH8" s="14" t="str">
        <f t="shared" si="21"/>
        <v/>
      </c>
      <c r="AI8" s="14" t="str">
        <f t="shared" si="22"/>
        <v/>
      </c>
      <c r="AJ8" s="14" t="str">
        <f t="shared" si="23"/>
        <v/>
      </c>
      <c r="AK8" s="14" t="str">
        <f t="shared" si="24"/>
        <v/>
      </c>
      <c r="AL8" s="12" t="b">
        <f>IF(ISERROR(VLOOKUP(AG8,People!$A$2:$A$113,1,FALSE)), IF(LEN(AG8)=0,TRUE,FALSE),IF(ISERROR(VLOOKUP(AI8,People!$A$2:$A$113,1,FALSE)),IF(LEN(AI8)=0,TRUE,FALSE),IF(ISERROR(VLOOKUP(AK8,People!$A$2:$A$113,1,FALSE)),IF(LEN(AK8)=0,TRUE,FALSE),TRUE)))</f>
        <v>1</v>
      </c>
      <c r="AM8" s="14" t="str">
        <f t="shared" si="25"/>
        <v/>
      </c>
      <c r="AN8" s="14" t="str">
        <f t="shared" si="26"/>
        <v/>
      </c>
      <c r="AO8" s="14" t="str">
        <f t="shared" si="27"/>
        <v/>
      </c>
      <c r="AP8" s="14" t="str">
        <f t="shared" si="28"/>
        <v/>
      </c>
      <c r="AQ8" s="14" t="str">
        <f t="shared" si="29"/>
        <v/>
      </c>
      <c r="AR8" s="12" t="b">
        <f>IF(ISERROR(VLOOKUP(AM8,People!$A$2:$A$113,1,FALSE)), IF(LEN(AM8)=0,TRUE,FALSE),IF(ISERROR(VLOOKUP(AO8,People!$A$2:$A$113,1,FALSE)),IF(LEN(AO8)=0,TRUE,FALSE),IF(ISERROR(VLOOKUP(AQ8,People!$A$2:$A$113,1,FALSE)),IF(LEN(AQ8)=0,TRUE,FALSE),TRUE)))</f>
        <v>1</v>
      </c>
      <c r="AS8" s="12" t="str">
        <f t="shared" si="30"/>
        <v>11006606</v>
      </c>
      <c r="AT8" s="13">
        <f>IF(NOT(ISBLANK(E8)),1,0)+IF(NOT(ISBLANK(F8)),1,0)+IF(NOT(ISBLANK(G8)),1,0)+IF(NOT(ISBLANK(H8)),1,0)+IF(NOT(ISBLANK(I8)),1,0)</f>
        <v>3</v>
      </c>
      <c r="AU8" s="13" t="str">
        <f t="shared" si="32"/>
        <v>11006606</v>
      </c>
      <c r="AV8" s="13" t="str">
        <f t="shared" si="33"/>
        <v>21006606</v>
      </c>
      <c r="AW8" s="13" t="str">
        <f>IF(ISBLANK(G8),"",REPLACE(IF(ISNUMBER(SEARCH("* M!",G8)),REPLACE($AS8,3,1,1),$AS8),1,1,3))</f>
        <v>31006606</v>
      </c>
      <c r="AX8" s="13" t="str">
        <f t="shared" si="35"/>
        <v/>
      </c>
      <c r="AY8" s="13" t="str">
        <f t="shared" si="36"/>
        <v/>
      </c>
      <c r="AZ8" s="6" t="str">
        <f t="shared" si="37"/>
        <v>Instr. Making,11006606,21006606,31006606</v>
      </c>
    </row>
    <row r="9" spans="1:52" ht="33" customHeight="1">
      <c r="A9" s="2" t="s">
        <v>81</v>
      </c>
      <c r="B9" s="2" t="s">
        <v>65</v>
      </c>
      <c r="C9" s="2" t="s">
        <v>98</v>
      </c>
      <c r="D9" s="3">
        <v>8</v>
      </c>
      <c r="E9" s="5"/>
      <c r="F9" s="5"/>
      <c r="G9" s="5"/>
      <c r="H9" s="5"/>
      <c r="I9" s="5"/>
      <c r="J9" s="12" t="str">
        <f t="shared" si="0"/>
        <v>Jewelry</v>
      </c>
      <c r="K9" s="12">
        <f t="shared" si="1"/>
        <v>0</v>
      </c>
      <c r="L9" s="12">
        <f t="shared" si="2"/>
        <v>0</v>
      </c>
      <c r="M9" s="12">
        <f t="shared" si="3"/>
        <v>0</v>
      </c>
      <c r="N9" s="12">
        <f t="shared" si="4"/>
        <v>0</v>
      </c>
      <c r="O9" s="14" t="str">
        <f t="shared" si="5"/>
        <v/>
      </c>
      <c r="P9" s="14" t="str">
        <f t="shared" si="6"/>
        <v/>
      </c>
      <c r="Q9" s="14" t="str">
        <f t="shared" si="7"/>
        <v/>
      </c>
      <c r="R9" s="14" t="str">
        <f t="shared" si="8"/>
        <v/>
      </c>
      <c r="S9" s="14" t="str">
        <f t="shared" si="9"/>
        <v/>
      </c>
      <c r="T9" s="12" t="b">
        <f>IF(ISERROR(VLOOKUP(O9,People!$A$2:$A$113,1,FALSE)), IF(LEN(O9)=0,TRUE,FALSE),IF(ISERROR(VLOOKUP(Q9,People!$A$2:$A$113,1,FALSE)),IF(LEN(Q9)=0,TRUE,FALSE),IF(ISERROR(VLOOKUP(S9,People!$A$2:$A$113,1,FALSE)),IF(LEN(S9)=0,TRUE,FALSE),TRUE)))</f>
        <v>1</v>
      </c>
      <c r="U9" s="14" t="str">
        <f t="shared" si="10"/>
        <v/>
      </c>
      <c r="V9" s="14" t="str">
        <f t="shared" si="11"/>
        <v/>
      </c>
      <c r="W9" s="14" t="str">
        <f t="shared" si="12"/>
        <v/>
      </c>
      <c r="X9" s="14" t="str">
        <f t="shared" si="13"/>
        <v/>
      </c>
      <c r="Y9" s="14" t="str">
        <f t="shared" si="14"/>
        <v/>
      </c>
      <c r="Z9" s="12" t="b">
        <f>IF(ISERROR(VLOOKUP(U9,People!$A$2:$A$113,1,FALSE)), IF(LEN(U9)=0,TRUE,FALSE),IF(ISERROR(VLOOKUP(W9,People!$A$2:$A$113,1,FALSE)),IF(LEN(W9)=0,TRUE,FALSE),IF(ISERROR(VLOOKUP(Y9,People!$A$2:$A$113,1,FALSE)),IF(LEN(Y9)=0,TRUE,FALSE),TRUE)))</f>
        <v>1</v>
      </c>
      <c r="AA9" s="14" t="str">
        <f t="shared" si="15"/>
        <v/>
      </c>
      <c r="AB9" s="14" t="str">
        <f t="shared" si="16"/>
        <v/>
      </c>
      <c r="AC9" s="14" t="str">
        <f t="shared" si="17"/>
        <v/>
      </c>
      <c r="AD9" s="14" t="str">
        <f t="shared" si="18"/>
        <v/>
      </c>
      <c r="AE9" s="14" t="str">
        <f t="shared" si="19"/>
        <v/>
      </c>
      <c r="AF9" s="12" t="b">
        <f>IF(ISERROR(VLOOKUP(AA9,People!$A$2:$A$113,1,FALSE)), IF(LEN(AA9)=0,TRUE,FALSE),IF(ISERROR(VLOOKUP(AC9,People!$A$2:$A$113,1,FALSE)),IF(LEN(AC9)=0,TRUE,FALSE),IF(ISERROR(VLOOKUP(AE9,People!$A$2:$A$113,1,FALSE)),IF(LEN(AE9)=0,TRUE,FALSE),TRUE)))</f>
        <v>1</v>
      </c>
      <c r="AG9" s="14" t="str">
        <f t="shared" si="20"/>
        <v/>
      </c>
      <c r="AH9" s="14" t="str">
        <f t="shared" si="21"/>
        <v/>
      </c>
      <c r="AI9" s="14" t="str">
        <f t="shared" si="22"/>
        <v/>
      </c>
      <c r="AJ9" s="14" t="str">
        <f t="shared" si="23"/>
        <v/>
      </c>
      <c r="AK9" s="14" t="str">
        <f t="shared" si="24"/>
        <v/>
      </c>
      <c r="AL9" s="12" t="b">
        <f>IF(ISERROR(VLOOKUP(AG9,People!$A$2:$A$113,1,FALSE)), IF(LEN(AG9)=0,TRUE,FALSE),IF(ISERROR(VLOOKUP(AI9,People!$A$2:$A$113,1,FALSE)),IF(LEN(AI9)=0,TRUE,FALSE),IF(ISERROR(VLOOKUP(AK9,People!$A$2:$A$113,1,FALSE)),IF(LEN(AK9)=0,TRUE,FALSE),TRUE)))</f>
        <v>1</v>
      </c>
      <c r="AM9" s="14" t="str">
        <f t="shared" si="25"/>
        <v/>
      </c>
      <c r="AN9" s="14" t="str">
        <f t="shared" si="26"/>
        <v/>
      </c>
      <c r="AO9" s="14" t="str">
        <f t="shared" si="27"/>
        <v/>
      </c>
      <c r="AP9" s="14" t="str">
        <f t="shared" si="28"/>
        <v/>
      </c>
      <c r="AQ9" s="14" t="str">
        <f t="shared" si="29"/>
        <v/>
      </c>
      <c r="AR9" s="12" t="b">
        <f>IF(ISERROR(VLOOKUP(AM9,People!$A$2:$A$113,1,FALSE)), IF(LEN(AM9)=0,TRUE,FALSE),IF(ISERROR(VLOOKUP(AO9,People!$A$2:$A$113,1,FALSE)),IF(LEN(AO9)=0,TRUE,FALSE),IF(ISERROR(VLOOKUP(AQ9,People!$A$2:$A$113,1,FALSE)),IF(LEN(AQ9)=0,TRUE,FALSE),TRUE)))</f>
        <v>1</v>
      </c>
      <c r="AS9" s="12" t="str">
        <f t="shared" si="30"/>
        <v>11008602</v>
      </c>
      <c r="AT9" s="13">
        <f t="shared" si="31"/>
        <v>0</v>
      </c>
      <c r="AU9" s="13" t="str">
        <f t="shared" si="32"/>
        <v/>
      </c>
      <c r="AV9" s="13" t="str">
        <f t="shared" si="33"/>
        <v/>
      </c>
      <c r="AW9" s="13" t="str">
        <f t="shared" si="34"/>
        <v/>
      </c>
      <c r="AX9" s="13" t="str">
        <f t="shared" si="35"/>
        <v/>
      </c>
      <c r="AY9" s="13" t="str">
        <f t="shared" si="36"/>
        <v/>
      </c>
      <c r="AZ9" s="6" t="str">
        <f t="shared" si="37"/>
        <v/>
      </c>
    </row>
    <row r="10" spans="1:52" ht="33" customHeight="1">
      <c r="A10" s="2" t="s">
        <v>81</v>
      </c>
      <c r="B10" s="2" t="s">
        <v>330</v>
      </c>
      <c r="C10" s="2" t="s">
        <v>335</v>
      </c>
      <c r="D10" s="3">
        <v>8</v>
      </c>
      <c r="E10" s="5"/>
      <c r="F10" s="5"/>
      <c r="G10" s="5"/>
      <c r="H10" s="5"/>
      <c r="I10" s="5"/>
      <c r="J10" s="12" t="str">
        <f t="shared" si="0"/>
        <v>Knitting</v>
      </c>
      <c r="K10" s="12">
        <f t="shared" si="1"/>
        <v>0</v>
      </c>
      <c r="L10" s="12">
        <f t="shared" si="2"/>
        <v>0</v>
      </c>
      <c r="M10" s="12">
        <f t="shared" si="3"/>
        <v>0</v>
      </c>
      <c r="N10" s="12">
        <f t="shared" si="4"/>
        <v>0</v>
      </c>
      <c r="O10" s="14" t="str">
        <f t="shared" si="5"/>
        <v/>
      </c>
      <c r="P10" s="14" t="str">
        <f t="shared" si="6"/>
        <v/>
      </c>
      <c r="Q10" s="14" t="str">
        <f t="shared" si="7"/>
        <v/>
      </c>
      <c r="R10" s="14" t="str">
        <f t="shared" si="8"/>
        <v/>
      </c>
      <c r="S10" s="14" t="str">
        <f t="shared" si="9"/>
        <v/>
      </c>
      <c r="T10" s="12" t="b">
        <f>IF(ISERROR(VLOOKUP(O10,People!$A$2:$A$113,1,FALSE)), IF(LEN(O10)=0,TRUE,FALSE),IF(ISERROR(VLOOKUP(Q10,People!$A$2:$A$113,1,FALSE)),IF(LEN(Q10)=0,TRUE,FALSE),IF(ISERROR(VLOOKUP(S10,People!$A$2:$A$113,1,FALSE)),IF(LEN(S10)=0,TRUE,FALSE),TRUE)))</f>
        <v>1</v>
      </c>
      <c r="U10" s="14" t="str">
        <f t="shared" si="10"/>
        <v/>
      </c>
      <c r="V10" s="14" t="str">
        <f t="shared" si="11"/>
        <v/>
      </c>
      <c r="W10" s="14" t="str">
        <f t="shared" si="12"/>
        <v/>
      </c>
      <c r="X10" s="14" t="str">
        <f t="shared" si="13"/>
        <v/>
      </c>
      <c r="Y10" s="14" t="str">
        <f t="shared" si="14"/>
        <v/>
      </c>
      <c r="Z10" s="12" t="b">
        <f>IF(ISERROR(VLOOKUP(U10,People!$A$2:$A$113,1,FALSE)), IF(LEN(U10)=0,TRUE,FALSE),IF(ISERROR(VLOOKUP(W10,People!$A$2:$A$113,1,FALSE)),IF(LEN(W10)=0,TRUE,FALSE),IF(ISERROR(VLOOKUP(Y10,People!$A$2:$A$113,1,FALSE)),IF(LEN(Y10)=0,TRUE,FALSE),TRUE)))</f>
        <v>1</v>
      </c>
      <c r="AA10" s="14" t="str">
        <f t="shared" si="15"/>
        <v/>
      </c>
      <c r="AB10" s="14" t="str">
        <f t="shared" si="16"/>
        <v/>
      </c>
      <c r="AC10" s="14" t="str">
        <f t="shared" si="17"/>
        <v/>
      </c>
      <c r="AD10" s="14" t="str">
        <f t="shared" si="18"/>
        <v/>
      </c>
      <c r="AE10" s="14" t="str">
        <f t="shared" si="19"/>
        <v/>
      </c>
      <c r="AF10" s="12" t="b">
        <f>IF(ISERROR(VLOOKUP(AA10,People!$A$2:$A$113,1,FALSE)), IF(LEN(AA10)=0,TRUE,FALSE),IF(ISERROR(VLOOKUP(AC10,People!$A$2:$A$113,1,FALSE)),IF(LEN(AC10)=0,TRUE,FALSE),IF(ISERROR(VLOOKUP(AE10,People!$A$2:$A$113,1,FALSE)),IF(LEN(AE10)=0,TRUE,FALSE),TRUE)))</f>
        <v>1</v>
      </c>
      <c r="AG10" s="14" t="str">
        <f t="shared" si="20"/>
        <v/>
      </c>
      <c r="AH10" s="14" t="str">
        <f t="shared" si="21"/>
        <v/>
      </c>
      <c r="AI10" s="14" t="str">
        <f t="shared" si="22"/>
        <v/>
      </c>
      <c r="AJ10" s="14" t="str">
        <f t="shared" si="23"/>
        <v/>
      </c>
      <c r="AK10" s="14" t="str">
        <f t="shared" si="24"/>
        <v/>
      </c>
      <c r="AL10" s="12" t="b">
        <f>IF(ISERROR(VLOOKUP(AG10,People!$A$2:$A$113,1,FALSE)), IF(LEN(AG10)=0,TRUE,FALSE),IF(ISERROR(VLOOKUP(AI10,People!$A$2:$A$113,1,FALSE)),IF(LEN(AI10)=0,TRUE,FALSE),IF(ISERROR(VLOOKUP(AK10,People!$A$2:$A$113,1,FALSE)),IF(LEN(AK10)=0,TRUE,FALSE),TRUE)))</f>
        <v>1</v>
      </c>
      <c r="AM10" s="14" t="str">
        <f t="shared" si="25"/>
        <v/>
      </c>
      <c r="AN10" s="14" t="str">
        <f t="shared" si="26"/>
        <v/>
      </c>
      <c r="AO10" s="14" t="str">
        <f t="shared" si="27"/>
        <v/>
      </c>
      <c r="AP10" s="14" t="str">
        <f t="shared" si="28"/>
        <v/>
      </c>
      <c r="AQ10" s="14" t="str">
        <f t="shared" si="29"/>
        <v/>
      </c>
      <c r="AR10" s="12" t="b">
        <f>IF(ISERROR(VLOOKUP(AM10,People!$A$2:$A$113,1,FALSE)), IF(LEN(AM10)=0,TRUE,FALSE),IF(ISERROR(VLOOKUP(AO10,People!$A$2:$A$113,1,FALSE)),IF(LEN(AO10)=0,TRUE,FALSE),IF(ISERROR(VLOOKUP(AQ10,People!$A$2:$A$113,1,FALSE)),IF(LEN(AQ10)=0,TRUE,FALSE),TRUE)))</f>
        <v>1</v>
      </c>
      <c r="AS10" s="12" t="str">
        <f t="shared" si="30"/>
        <v>11008605</v>
      </c>
      <c r="AT10" s="13">
        <f t="shared" si="31"/>
        <v>0</v>
      </c>
      <c r="AU10" s="13" t="str">
        <f t="shared" si="32"/>
        <v/>
      </c>
      <c r="AV10" s="13" t="str">
        <f t="shared" si="33"/>
        <v/>
      </c>
      <c r="AW10" s="13" t="str">
        <f t="shared" si="34"/>
        <v/>
      </c>
      <c r="AX10" s="13" t="str">
        <f t="shared" si="35"/>
        <v/>
      </c>
      <c r="AY10" s="13" t="str">
        <f t="shared" si="36"/>
        <v/>
      </c>
      <c r="AZ10" s="6" t="str">
        <f t="shared" si="37"/>
        <v/>
      </c>
    </row>
    <row r="11" spans="1:52" ht="33" customHeight="1">
      <c r="A11" s="2" t="s">
        <v>81</v>
      </c>
      <c r="B11" s="2" t="s">
        <v>31</v>
      </c>
      <c r="C11" s="2" t="s">
        <v>306</v>
      </c>
      <c r="D11" s="3">
        <v>8</v>
      </c>
      <c r="E11" s="5"/>
      <c r="F11" s="5"/>
      <c r="G11" s="5"/>
      <c r="H11" s="5"/>
      <c r="I11" s="5"/>
      <c r="J11" s="12" t="str">
        <f t="shared" si="0"/>
        <v>Mask Making</v>
      </c>
      <c r="K11" s="12">
        <f t="shared" si="1"/>
        <v>0</v>
      </c>
      <c r="L11" s="12">
        <f t="shared" si="2"/>
        <v>0</v>
      </c>
      <c r="M11" s="12">
        <f>IF(ISBLANK(G11),0,+(D11))</f>
        <v>0</v>
      </c>
      <c r="N11" s="12">
        <f t="shared" si="4"/>
        <v>0</v>
      </c>
      <c r="O11" s="14" t="str">
        <f t="shared" si="5"/>
        <v/>
      </c>
      <c r="P11" s="14" t="str">
        <f t="shared" si="6"/>
        <v/>
      </c>
      <c r="Q11" s="14" t="str">
        <f t="shared" si="7"/>
        <v/>
      </c>
      <c r="R11" s="14" t="str">
        <f t="shared" si="8"/>
        <v/>
      </c>
      <c r="S11" s="14" t="str">
        <f t="shared" si="9"/>
        <v/>
      </c>
      <c r="T11" s="12" t="b">
        <f>IF(ISERROR(VLOOKUP(O11,People!$A$2:$A$113,1,FALSE)), IF(LEN(O11)=0,TRUE,FALSE),IF(ISERROR(VLOOKUP(Q11,People!$A$2:$A$113,1,FALSE)),IF(LEN(Q11)=0,TRUE,FALSE),IF(ISERROR(VLOOKUP(S11,People!$A$2:$A$113,1,FALSE)),IF(LEN(S11)=0,TRUE,FALSE),TRUE)))</f>
        <v>1</v>
      </c>
      <c r="U11" s="14" t="str">
        <f t="shared" si="10"/>
        <v/>
      </c>
      <c r="V11" s="14" t="str">
        <f t="shared" si="11"/>
        <v/>
      </c>
      <c r="W11" s="14" t="str">
        <f t="shared" si="12"/>
        <v/>
      </c>
      <c r="X11" s="14" t="str">
        <f t="shared" si="13"/>
        <v/>
      </c>
      <c r="Y11" s="14" t="str">
        <f t="shared" si="14"/>
        <v/>
      </c>
      <c r="Z11" s="12" t="b">
        <f>IF(ISERROR(VLOOKUP(U11,People!$A$2:$A$113,1,FALSE)), IF(LEN(U11)=0,TRUE,FALSE),IF(ISERROR(VLOOKUP(W11,People!$A$2:$A$113,1,FALSE)),IF(LEN(W11)=0,TRUE,FALSE),IF(ISERROR(VLOOKUP(Y11,People!$A$2:$A$113,1,FALSE)),IF(LEN(Y11)=0,TRUE,FALSE),TRUE)))</f>
        <v>1</v>
      </c>
      <c r="AA11" s="14" t="str">
        <f>IF(ISBLANK(G11),"",IF(ISERROR(SEARCH(" ",G11)), G11, TRIM(MID(G11,1,SEARCH(" ",G11)))))</f>
        <v/>
      </c>
      <c r="AB11" s="14" t="str">
        <f>IF(ISERROR(SEARCH(" ",G11)),"",RIGHT(G11,LEN(G11)-SEARCH(" ",G11)))</f>
        <v/>
      </c>
      <c r="AC11" s="14" t="str">
        <f t="shared" si="17"/>
        <v/>
      </c>
      <c r="AD11" s="14" t="str">
        <f t="shared" si="18"/>
        <v/>
      </c>
      <c r="AE11" s="14" t="str">
        <f t="shared" si="19"/>
        <v/>
      </c>
      <c r="AF11" s="12" t="b">
        <f>IF(ISERROR(VLOOKUP(AA11,People!$A$2:$A$113,1,FALSE)), IF(LEN(AA11)=0,TRUE,FALSE),IF(ISERROR(VLOOKUP(AC11,People!$A$2:$A$113,1,FALSE)),IF(LEN(AC11)=0,TRUE,FALSE),IF(ISERROR(VLOOKUP(AE11,People!$A$2:$A$113,1,FALSE)),IF(LEN(AE11)=0,TRUE,FALSE),TRUE)))</f>
        <v>1</v>
      </c>
      <c r="AG11" s="14" t="str">
        <f t="shared" si="20"/>
        <v/>
      </c>
      <c r="AH11" s="14" t="str">
        <f t="shared" si="21"/>
        <v/>
      </c>
      <c r="AI11" s="14" t="str">
        <f t="shared" si="22"/>
        <v/>
      </c>
      <c r="AJ11" s="14" t="str">
        <f t="shared" si="23"/>
        <v/>
      </c>
      <c r="AK11" s="14" t="str">
        <f t="shared" si="24"/>
        <v/>
      </c>
      <c r="AL11" s="12" t="b">
        <f>IF(ISERROR(VLOOKUP(AG11,People!$A$2:$A$113,1,FALSE)), IF(LEN(AG11)=0,TRUE,FALSE),IF(ISERROR(VLOOKUP(AI11,People!$A$2:$A$113,1,FALSE)),IF(LEN(AI11)=0,TRUE,FALSE),IF(ISERROR(VLOOKUP(AK11,People!$A$2:$A$113,1,FALSE)),IF(LEN(AK11)=0,TRUE,FALSE),TRUE)))</f>
        <v>1</v>
      </c>
      <c r="AM11" s="14" t="str">
        <f t="shared" si="25"/>
        <v/>
      </c>
      <c r="AN11" s="14" t="str">
        <f t="shared" si="26"/>
        <v/>
      </c>
      <c r="AO11" s="14" t="str">
        <f t="shared" si="27"/>
        <v/>
      </c>
      <c r="AP11" s="14" t="str">
        <f t="shared" si="28"/>
        <v/>
      </c>
      <c r="AQ11" s="14" t="str">
        <f t="shared" si="29"/>
        <v/>
      </c>
      <c r="AR11" s="12" t="b">
        <f>IF(ISERROR(VLOOKUP(AM11,People!$A$2:$A$113,1,FALSE)), IF(LEN(AM11)=0,TRUE,FALSE),IF(ISERROR(VLOOKUP(AO11,People!$A$2:$A$113,1,FALSE)),IF(LEN(AO11)=0,TRUE,FALSE),IF(ISERROR(VLOOKUP(AQ11,People!$A$2:$A$113,1,FALSE)),IF(LEN(AQ11)=0,TRUE,FALSE),TRUE)))</f>
        <v>1</v>
      </c>
      <c r="AS11" s="12" t="str">
        <f t="shared" si="30"/>
        <v>11008607</v>
      </c>
      <c r="AT11" s="13">
        <f>IF(NOT(ISBLANK(E11)),1,0)+IF(NOT(ISBLANK(F11)),1,0)+IF(NOT(ISBLANK(G11)),1,0)+IF(NOT(ISBLANK(H11)),1,0)+IF(NOT(ISBLANK(I11)),1,0)</f>
        <v>0</v>
      </c>
      <c r="AU11" s="13" t="str">
        <f t="shared" si="32"/>
        <v/>
      </c>
      <c r="AV11" s="13" t="str">
        <f t="shared" si="33"/>
        <v/>
      </c>
      <c r="AW11" s="13" t="str">
        <f>IF(ISBLANK(G11),"",REPLACE(IF(ISNUMBER(SEARCH("* M!",G11)),REPLACE($AS11,3,1,1),$AS11),1,1,3))</f>
        <v/>
      </c>
      <c r="AX11" s="13" t="str">
        <f t="shared" si="35"/>
        <v/>
      </c>
      <c r="AY11" s="13" t="str">
        <f t="shared" si="36"/>
        <v/>
      </c>
      <c r="AZ11" s="6" t="str">
        <f t="shared" si="37"/>
        <v/>
      </c>
    </row>
    <row r="12" spans="1:52" ht="33" customHeight="1">
      <c r="A12" s="2" t="s">
        <v>81</v>
      </c>
      <c r="B12" s="2" t="s">
        <v>219</v>
      </c>
      <c r="C12" s="2" t="s">
        <v>306</v>
      </c>
      <c r="D12" s="3">
        <v>8</v>
      </c>
      <c r="E12" s="5"/>
      <c r="F12" s="5" t="s">
        <v>393</v>
      </c>
      <c r="G12" s="5"/>
      <c r="H12" s="5"/>
      <c r="I12" s="5"/>
      <c r="J12" s="12" t="str">
        <f t="shared" si="0"/>
        <v>Painting</v>
      </c>
      <c r="K12" s="12">
        <f t="shared" si="1"/>
        <v>0</v>
      </c>
      <c r="L12" s="12">
        <f t="shared" si="2"/>
        <v>8</v>
      </c>
      <c r="M12" s="12">
        <f t="shared" si="3"/>
        <v>0</v>
      </c>
      <c r="N12" s="12">
        <f t="shared" si="4"/>
        <v>0</v>
      </c>
      <c r="O12" s="14" t="str">
        <f t="shared" si="5"/>
        <v/>
      </c>
      <c r="P12" s="14" t="str">
        <f t="shared" si="6"/>
        <v/>
      </c>
      <c r="Q12" s="14" t="str">
        <f t="shared" si="7"/>
        <v/>
      </c>
      <c r="R12" s="14" t="str">
        <f t="shared" si="8"/>
        <v/>
      </c>
      <c r="S12" s="14" t="str">
        <f t="shared" si="9"/>
        <v/>
      </c>
      <c r="T12" s="12" t="b">
        <f>IF(ISERROR(VLOOKUP(O12,People!$A$2:$A$113,1,FALSE)), IF(LEN(O12)=0,TRUE,FALSE),IF(ISERROR(VLOOKUP(Q12,People!$A$2:$A$113,1,FALSE)),IF(LEN(Q12)=0,TRUE,FALSE),IF(ISERROR(VLOOKUP(S12,People!$A$2:$A$113,1,FALSE)),IF(LEN(S12)=0,TRUE,FALSE),TRUE)))</f>
        <v>1</v>
      </c>
      <c r="U12" s="14" t="str">
        <f t="shared" si="10"/>
        <v>Denise</v>
      </c>
      <c r="V12" s="14" t="str">
        <f t="shared" si="11"/>
        <v>M!</v>
      </c>
      <c r="W12" s="14" t="str">
        <f t="shared" si="12"/>
        <v>M!</v>
      </c>
      <c r="X12" s="14" t="str">
        <f t="shared" si="13"/>
        <v/>
      </c>
      <c r="Y12" s="14" t="str">
        <f t="shared" si="14"/>
        <v/>
      </c>
      <c r="Z12" s="12" t="b">
        <f>IF(ISERROR(VLOOKUP(U12,People!$A$2:$A$113,1,FALSE)), IF(LEN(U12)=0,TRUE,FALSE),IF(ISERROR(VLOOKUP(W12,People!$A$2:$A$113,1,FALSE)),IF(LEN(W12)=0,TRUE,FALSE),IF(ISERROR(VLOOKUP(Y12,People!$A$2:$A$113,1,FALSE)),IF(LEN(Y12)=0,TRUE,FALSE),TRUE)))</f>
        <v>1</v>
      </c>
      <c r="AA12" s="14" t="str">
        <f t="shared" si="15"/>
        <v/>
      </c>
      <c r="AB12" s="14" t="str">
        <f t="shared" si="16"/>
        <v/>
      </c>
      <c r="AC12" s="14" t="str">
        <f t="shared" si="17"/>
        <v/>
      </c>
      <c r="AD12" s="14" t="str">
        <f t="shared" si="18"/>
        <v/>
      </c>
      <c r="AE12" s="14" t="str">
        <f t="shared" si="19"/>
        <v/>
      </c>
      <c r="AF12" s="12" t="b">
        <f>IF(ISERROR(VLOOKUP(AA12,People!$A$2:$A$113,1,FALSE)), IF(LEN(AA12)=0,TRUE,FALSE),IF(ISERROR(VLOOKUP(AC12,People!$A$2:$A$113,1,FALSE)),IF(LEN(AC12)=0,TRUE,FALSE),IF(ISERROR(VLOOKUP(AE12,People!$A$2:$A$113,1,FALSE)),IF(LEN(AE12)=0,TRUE,FALSE),TRUE)))</f>
        <v>1</v>
      </c>
      <c r="AG12" s="14" t="str">
        <f t="shared" si="20"/>
        <v/>
      </c>
      <c r="AH12" s="14" t="str">
        <f t="shared" si="21"/>
        <v/>
      </c>
      <c r="AI12" s="14" t="str">
        <f t="shared" si="22"/>
        <v/>
      </c>
      <c r="AJ12" s="14" t="str">
        <f t="shared" si="23"/>
        <v/>
      </c>
      <c r="AK12" s="14" t="str">
        <f t="shared" si="24"/>
        <v/>
      </c>
      <c r="AL12" s="12" t="b">
        <f>IF(ISERROR(VLOOKUP(AG12,People!$A$2:$A$113,1,FALSE)), IF(LEN(AG12)=0,TRUE,FALSE),IF(ISERROR(VLOOKUP(AI12,People!$A$2:$A$113,1,FALSE)),IF(LEN(AI12)=0,TRUE,FALSE),IF(ISERROR(VLOOKUP(AK12,People!$A$2:$A$113,1,FALSE)),IF(LEN(AK12)=0,TRUE,FALSE),TRUE)))</f>
        <v>1</v>
      </c>
      <c r="AM12" s="14" t="str">
        <f t="shared" si="25"/>
        <v/>
      </c>
      <c r="AN12" s="14" t="str">
        <f t="shared" si="26"/>
        <v/>
      </c>
      <c r="AO12" s="14" t="str">
        <f t="shared" si="27"/>
        <v/>
      </c>
      <c r="AP12" s="14" t="str">
        <f t="shared" si="28"/>
        <v/>
      </c>
      <c r="AQ12" s="14" t="str">
        <f t="shared" si="29"/>
        <v/>
      </c>
      <c r="AR12" s="12" t="b">
        <f>IF(ISERROR(VLOOKUP(AM12,People!$A$2:$A$113,1,FALSE)), IF(LEN(AM12)=0,TRUE,FALSE),IF(ISERROR(VLOOKUP(AO12,People!$A$2:$A$113,1,FALSE)),IF(LEN(AO12)=0,TRUE,FALSE),IF(ISERROR(VLOOKUP(AQ12,People!$A$2:$A$113,1,FALSE)),IF(LEN(AQ12)=0,TRUE,FALSE),TRUE)))</f>
        <v>1</v>
      </c>
      <c r="AS12" s="12" t="str">
        <f t="shared" si="30"/>
        <v>11008607</v>
      </c>
      <c r="AT12" s="13">
        <f>IF(NOT(ISBLANK(E12)),1,0)+IF(NOT(ISBLANK(F12)),1,0)+IF(NOT(ISBLANK(G12)),1,0)+IF(NOT(ISBLANK(H12)),1,0)+IF(NOT(ISBLANK(I12)),1,0)</f>
        <v>1</v>
      </c>
      <c r="AU12" s="13" t="str">
        <f>IF(ISBLANK(E12),"",IF(ISNUMBER(SEARCH("* M!",E12)),REPLACE($AS12,3,1,1),$AS12))</f>
        <v/>
      </c>
      <c r="AV12" s="13" t="str">
        <f>IF(ISBLANK(F12),"",REPLACE(IF(ISNUMBER(SEARCH("* M!",F12)),REPLACE($AS12,3,1,1),$AS12),1,1,2))</f>
        <v>21108607</v>
      </c>
      <c r="AW12" s="13" t="str">
        <f>IF(ISBLANK(G12),"",REPLACE(IF(ISNUMBER(SEARCH("* M!",G12)),REPLACE($AS12,3,1,1),$AS12),1,1,3))</f>
        <v/>
      </c>
      <c r="AX12" s="13" t="str">
        <f>IF(ISBLANK(H12),"",REPLACE(IF(ISNUMBER(SEARCH("* M!",H12)),REPLACE($AS12,3,1,1),$AS12),1,1,4))</f>
        <v/>
      </c>
      <c r="AY12" s="13" t="str">
        <f>IF(ISBLANK(I12),"",REPLACE(REPLACE(IF(ISNUMBER(SEARCH("* M!",I12)),REPLACE($AS12,3,1,1),$AS12),1,1,5),2,1,0))</f>
        <v/>
      </c>
      <c r="AZ12" s="6" t="str">
        <f>IF(AT12&gt;0,B12&amp;",","")&amp;IF(LEN(AU12)=8,AU12,"")&amp;_x000D_IF(LEN(AV12)=8,IF(LEN(AU12)=8,","&amp;AV12,AV12),"")&amp;_x000D_IF(LEN(AW12)=8,IF(OR(LEN(AU12)=8, LEN(AV12)=8),","&amp;AW12,AW12),"")&amp;_x000D_IF(LEN(AX12)=8,IF(OR(LEN(AU12)=8, LEN(AV12)=8, LEN(AW12)=8),","&amp;AX12,AX12),"")&amp;_x000D_IF(LEN(AY12)=8,IF(OR(LEN(AU12)=8, LEN(AV12)=8, LEN(AW12)=8, LEN(AX12)=8),","&amp;AY12,AY12),"")</f>
        <v>Painting,21108607</v>
      </c>
    </row>
    <row r="13" spans="1:52" ht="33" customHeight="1">
      <c r="A13" s="2" t="s">
        <v>81</v>
      </c>
      <c r="B13" s="2" t="s">
        <v>124</v>
      </c>
      <c r="C13" s="2" t="s">
        <v>47</v>
      </c>
      <c r="D13" s="3">
        <v>5</v>
      </c>
      <c r="E13" s="5"/>
      <c r="F13" s="5"/>
      <c r="G13" s="5"/>
      <c r="H13" s="5"/>
      <c r="I13" s="5"/>
      <c r="J13" s="12" t="str">
        <f t="shared" si="0"/>
        <v>Photo DD</v>
      </c>
      <c r="K13" s="12">
        <f t="shared" si="1"/>
        <v>0</v>
      </c>
      <c r="L13" s="12">
        <f t="shared" si="2"/>
        <v>0</v>
      </c>
      <c r="M13" s="12">
        <f t="shared" si="3"/>
        <v>0</v>
      </c>
      <c r="N13" s="12">
        <f t="shared" si="4"/>
        <v>0</v>
      </c>
      <c r="O13" s="14" t="str">
        <f t="shared" si="5"/>
        <v/>
      </c>
      <c r="P13" s="14" t="str">
        <f t="shared" si="6"/>
        <v/>
      </c>
      <c r="Q13" s="14" t="str">
        <f t="shared" si="7"/>
        <v/>
      </c>
      <c r="R13" s="14" t="str">
        <f t="shared" si="8"/>
        <v/>
      </c>
      <c r="S13" s="14" t="str">
        <f t="shared" si="9"/>
        <v/>
      </c>
      <c r="T13" s="12" t="b">
        <f>IF(ISERROR(VLOOKUP(O13,People!$A$2:$A$113,1,FALSE)), IF(LEN(O13)=0,TRUE,FALSE),IF(ISERROR(VLOOKUP(Q13,People!$A$2:$A$113,1,FALSE)),IF(LEN(Q13)=0,TRUE,FALSE),IF(ISERROR(VLOOKUP(S13,People!$A$2:$A$113,1,FALSE)),IF(LEN(S13)=0,TRUE,FALSE),TRUE)))</f>
        <v>1</v>
      </c>
      <c r="U13" s="14" t="str">
        <f t="shared" si="10"/>
        <v/>
      </c>
      <c r="V13" s="14" t="str">
        <f t="shared" si="11"/>
        <v/>
      </c>
      <c r="W13" s="14" t="str">
        <f t="shared" si="12"/>
        <v/>
      </c>
      <c r="X13" s="14" t="str">
        <f t="shared" si="13"/>
        <v/>
      </c>
      <c r="Y13" s="14" t="str">
        <f t="shared" si="14"/>
        <v/>
      </c>
      <c r="Z13" s="12" t="b">
        <f>IF(ISERROR(VLOOKUP(U13,People!$A$2:$A$113,1,FALSE)), IF(LEN(U13)=0,TRUE,FALSE),IF(ISERROR(VLOOKUP(W13,People!$A$2:$A$113,1,FALSE)),IF(LEN(W13)=0,TRUE,FALSE),IF(ISERROR(VLOOKUP(Y13,People!$A$2:$A$113,1,FALSE)),IF(LEN(Y13)=0,TRUE,FALSE),TRUE)))</f>
        <v>1</v>
      </c>
      <c r="AA13" s="14" t="str">
        <f t="shared" si="15"/>
        <v/>
      </c>
      <c r="AB13" s="14" t="str">
        <f t="shared" si="16"/>
        <v/>
      </c>
      <c r="AC13" s="14" t="str">
        <f t="shared" si="17"/>
        <v/>
      </c>
      <c r="AD13" s="14" t="str">
        <f t="shared" si="18"/>
        <v/>
      </c>
      <c r="AE13" s="14" t="str">
        <f t="shared" si="19"/>
        <v/>
      </c>
      <c r="AF13" s="12" t="b">
        <f>IF(ISERROR(VLOOKUP(AA13,People!$A$2:$A$113,1,FALSE)), IF(LEN(AA13)=0,TRUE,FALSE),IF(ISERROR(VLOOKUP(AC13,People!$A$2:$A$113,1,FALSE)),IF(LEN(AC13)=0,TRUE,FALSE),IF(ISERROR(VLOOKUP(AE13,People!$A$2:$A$113,1,FALSE)),IF(LEN(AE13)=0,TRUE,FALSE),TRUE)))</f>
        <v>1</v>
      </c>
      <c r="AG13" s="14" t="str">
        <f t="shared" si="20"/>
        <v/>
      </c>
      <c r="AH13" s="14" t="str">
        <f t="shared" si="21"/>
        <v/>
      </c>
      <c r="AI13" s="14" t="str">
        <f t="shared" si="22"/>
        <v/>
      </c>
      <c r="AJ13" s="14" t="str">
        <f t="shared" si="23"/>
        <v/>
      </c>
      <c r="AK13" s="14" t="str">
        <f t="shared" si="24"/>
        <v/>
      </c>
      <c r="AL13" s="12" t="b">
        <f>IF(ISERROR(VLOOKUP(AG13,People!$A$2:$A$113,1,FALSE)), IF(LEN(AG13)=0,TRUE,FALSE),IF(ISERROR(VLOOKUP(AI13,People!$A$2:$A$113,1,FALSE)),IF(LEN(AI13)=0,TRUE,FALSE),IF(ISERROR(VLOOKUP(AK13,People!$A$2:$A$113,1,FALSE)),IF(LEN(AK13)=0,TRUE,FALSE),TRUE)))</f>
        <v>1</v>
      </c>
      <c r="AM13" s="14" t="str">
        <f t="shared" si="25"/>
        <v/>
      </c>
      <c r="AN13" s="14" t="str">
        <f t="shared" si="26"/>
        <v/>
      </c>
      <c r="AO13" s="14" t="str">
        <f t="shared" si="27"/>
        <v/>
      </c>
      <c r="AP13" s="14" t="str">
        <f t="shared" si="28"/>
        <v/>
      </c>
      <c r="AQ13" s="14" t="str">
        <f t="shared" si="29"/>
        <v/>
      </c>
      <c r="AR13" s="12" t="b">
        <f>IF(ISERROR(VLOOKUP(AM13,People!$A$2:$A$113,1,FALSE)), IF(LEN(AM13)=0,TRUE,FALSE),IF(ISERROR(VLOOKUP(AO13,People!$A$2:$A$113,1,FALSE)),IF(LEN(AO13)=0,TRUE,FALSE),IF(ISERROR(VLOOKUP(AQ13,People!$A$2:$A$113,1,FALSE)),IF(LEN(AQ13)=0,TRUE,FALSE),TRUE)))</f>
        <v>1</v>
      </c>
      <c r="AS13" s="12" t="str">
        <f t="shared" si="30"/>
        <v>11005606</v>
      </c>
      <c r="AT13" s="13">
        <f t="shared" ref="AT13:AT28" si="38">IF(NOT(ISBLANK(E13)),1,0)+IF(NOT(ISBLANK(F13)),1,0)+IF(NOT(ISBLANK(G13)),1,0)+IF(NOT(ISBLANK(H13)),1,0)+IF(NOT(ISBLANK(I13)),1,0)</f>
        <v>0</v>
      </c>
      <c r="AU13" s="13" t="str">
        <f t="shared" ref="AU13:AU28" si="39">IF(ISBLANK(E13),"",IF(ISNUMBER(SEARCH("* M!",E13)),REPLACE($AS13,3,1,1),$AS13))</f>
        <v/>
      </c>
      <c r="AV13" s="13" t="str">
        <f t="shared" ref="AV13:AV28" si="40">IF(ISBLANK(F13),"",REPLACE(IF(ISNUMBER(SEARCH("* M!",F13)),REPLACE($AS13,3,1,1),$AS13),1,1,2))</f>
        <v/>
      </c>
      <c r="AW13" s="13" t="str">
        <f t="shared" ref="AW13:AW28" si="41">IF(ISBLANK(G13),"",REPLACE(IF(ISNUMBER(SEARCH("* M!",G13)),REPLACE($AS13,3,1,1),$AS13),1,1,3))</f>
        <v/>
      </c>
      <c r="AX13" s="13" t="str">
        <f t="shared" ref="AX13:AX28" si="42">IF(ISBLANK(H13),"",REPLACE(IF(ISNUMBER(SEARCH("* M!",H13)),REPLACE($AS13,3,1,1),$AS13),1,1,4))</f>
        <v/>
      </c>
      <c r="AY13" s="13" t="str">
        <f t="shared" ref="AY13:AY28" si="43">IF(ISBLANK(I13),"",REPLACE(REPLACE(IF(ISNUMBER(SEARCH("* M!",I13)),REPLACE($AS13,3,1,1),$AS13),1,1,5),2,1,0))</f>
        <v/>
      </c>
      <c r="AZ13" s="6" t="str">
        <f t="shared" ref="AZ13:AZ28" si="44">IF(AT13&gt;0,B13&amp;",","")&amp;IF(LEN(AU13)=8,AU13,"")&amp;_x000D_IF(LEN(AV13)=8,IF(LEN(AU13)=8,","&amp;AV13,AV13),"")&amp;_x000D_IF(LEN(AW13)=8,IF(OR(LEN(AU13)=8, LEN(AV13)=8),","&amp;AW13,AW13),"")&amp;_x000D_IF(LEN(AX13)=8,IF(OR(LEN(AU13)=8, LEN(AV13)=8, LEN(AW13)=8),","&amp;AX13,AX13),"")&amp;_x000D_IF(LEN(AY13)=8,IF(OR(LEN(AU13)=8, LEN(AV13)=8, LEN(AW13)=8, LEN(AX13)=8),","&amp;AY13,AY13),"")</f>
        <v/>
      </c>
    </row>
    <row r="14" spans="1:52" ht="33" customHeight="1">
      <c r="A14" s="2" t="s">
        <v>81</v>
      </c>
      <c r="B14" s="2" t="s">
        <v>248</v>
      </c>
      <c r="C14" s="2" t="s">
        <v>261</v>
      </c>
      <c r="D14" s="3">
        <v>6</v>
      </c>
      <c r="E14" s="5"/>
      <c r="F14" s="5" t="s">
        <v>323</v>
      </c>
      <c r="G14" s="5" t="s">
        <v>349</v>
      </c>
      <c r="H14" s="5"/>
      <c r="I14" s="5"/>
      <c r="J14" s="12" t="str">
        <f t="shared" si="0"/>
        <v>Photo HL</v>
      </c>
      <c r="K14" s="12">
        <f t="shared" si="1"/>
        <v>0</v>
      </c>
      <c r="L14" s="12">
        <f t="shared" si="2"/>
        <v>6</v>
      </c>
      <c r="M14" s="12">
        <f t="shared" si="3"/>
        <v>6</v>
      </c>
      <c r="N14" s="12">
        <f t="shared" si="4"/>
        <v>0</v>
      </c>
      <c r="O14" s="14" t="str">
        <f t="shared" si="5"/>
        <v/>
      </c>
      <c r="P14" s="14" t="str">
        <f t="shared" si="6"/>
        <v/>
      </c>
      <c r="Q14" s="14" t="str">
        <f t="shared" si="7"/>
        <v/>
      </c>
      <c r="R14" s="14" t="str">
        <f t="shared" si="8"/>
        <v/>
      </c>
      <c r="S14" s="14" t="str">
        <f t="shared" si="9"/>
        <v/>
      </c>
      <c r="T14" s="12" t="b">
        <f>IF(ISERROR(VLOOKUP(O14,People!$A$2:$A$113,1,FALSE)), IF(LEN(O14)=0,TRUE,FALSE),IF(ISERROR(VLOOKUP(Q14,People!$A$2:$A$113,1,FALSE)),IF(LEN(Q14)=0,TRUE,FALSE),IF(ISERROR(VLOOKUP(S14,People!$A$2:$A$113,1,FALSE)),IF(LEN(S14)=0,TRUE,FALSE),TRUE)))</f>
        <v>1</v>
      </c>
      <c r="U14" s="14" t="str">
        <f t="shared" si="10"/>
        <v>Kim</v>
      </c>
      <c r="V14" s="14" t="str">
        <f t="shared" si="11"/>
        <v/>
      </c>
      <c r="W14" s="14" t="str">
        <f t="shared" si="12"/>
        <v/>
      </c>
      <c r="X14" s="14" t="str">
        <f t="shared" si="13"/>
        <v/>
      </c>
      <c r="Y14" s="14" t="str">
        <f t="shared" si="14"/>
        <v/>
      </c>
      <c r="Z14" s="12" t="b">
        <f>IF(ISERROR(VLOOKUP(U14,People!$A$2:$A$113,1,FALSE)), IF(LEN(U14)=0,TRUE,FALSE),IF(ISERROR(VLOOKUP(W14,People!$A$2:$A$113,1,FALSE)),IF(LEN(W14)=0,TRUE,FALSE),IF(ISERROR(VLOOKUP(Y14,People!$A$2:$A$113,1,FALSE)),IF(LEN(Y14)=0,TRUE,FALSE),TRUE)))</f>
        <v>1</v>
      </c>
      <c r="AA14" s="14" t="str">
        <f t="shared" si="15"/>
        <v>Seann</v>
      </c>
      <c r="AB14" s="14" t="str">
        <f t="shared" si="16"/>
        <v/>
      </c>
      <c r="AC14" s="14" t="str">
        <f t="shared" si="17"/>
        <v/>
      </c>
      <c r="AD14" s="14" t="str">
        <f t="shared" si="18"/>
        <v/>
      </c>
      <c r="AE14" s="14" t="str">
        <f t="shared" si="19"/>
        <v/>
      </c>
      <c r="AF14" s="12" t="b">
        <f>IF(ISERROR(VLOOKUP(AA14,People!$A$2:$A$113,1,FALSE)), IF(LEN(AA14)=0,TRUE,FALSE),IF(ISERROR(VLOOKUP(AC14,People!$A$2:$A$113,1,FALSE)),IF(LEN(AC14)=0,TRUE,FALSE),IF(ISERROR(VLOOKUP(AE14,People!$A$2:$A$113,1,FALSE)),IF(LEN(AE14)=0,TRUE,FALSE),TRUE)))</f>
        <v>1</v>
      </c>
      <c r="AG14" s="14" t="str">
        <f t="shared" si="20"/>
        <v/>
      </c>
      <c r="AH14" s="14" t="str">
        <f t="shared" si="21"/>
        <v/>
      </c>
      <c r="AI14" s="14" t="str">
        <f t="shared" si="22"/>
        <v/>
      </c>
      <c r="AJ14" s="14" t="str">
        <f t="shared" si="23"/>
        <v/>
      </c>
      <c r="AK14" s="14" t="str">
        <f t="shared" si="24"/>
        <v/>
      </c>
      <c r="AL14" s="12" t="b">
        <f>IF(ISERROR(VLOOKUP(AG14,People!$A$2:$A$113,1,FALSE)), IF(LEN(AG14)=0,TRUE,FALSE),IF(ISERROR(VLOOKUP(AI14,People!$A$2:$A$113,1,FALSE)),IF(LEN(AI14)=0,TRUE,FALSE),IF(ISERROR(VLOOKUP(AK14,People!$A$2:$A$113,1,FALSE)),IF(LEN(AK14)=0,TRUE,FALSE),TRUE)))</f>
        <v>1</v>
      </c>
      <c r="AM14" s="14" t="str">
        <f t="shared" si="25"/>
        <v/>
      </c>
      <c r="AN14" s="14" t="str">
        <f t="shared" si="26"/>
        <v/>
      </c>
      <c r="AO14" s="14" t="str">
        <f t="shared" si="27"/>
        <v/>
      </c>
      <c r="AP14" s="14" t="str">
        <f t="shared" si="28"/>
        <v/>
      </c>
      <c r="AQ14" s="14" t="str">
        <f t="shared" si="29"/>
        <v/>
      </c>
      <c r="AR14" s="12" t="b">
        <f>IF(ISERROR(VLOOKUP(AM14,People!$A$2:$A$113,1,FALSE)), IF(LEN(AM14)=0,TRUE,FALSE),IF(ISERROR(VLOOKUP(AO14,People!$A$2:$A$113,1,FALSE)),IF(LEN(AO14)=0,TRUE,FALSE),IF(ISERROR(VLOOKUP(AQ14,People!$A$2:$A$113,1,FALSE)),IF(LEN(AQ14)=0,TRUE,FALSE),TRUE)))</f>
        <v>1</v>
      </c>
      <c r="AS14" s="12" t="str">
        <f t="shared" si="30"/>
        <v>11006617</v>
      </c>
      <c r="AT14" s="13">
        <f t="shared" si="38"/>
        <v>2</v>
      </c>
      <c r="AU14" s="13" t="str">
        <f t="shared" si="39"/>
        <v/>
      </c>
      <c r="AV14" s="13" t="str">
        <f t="shared" si="40"/>
        <v>21006617</v>
      </c>
      <c r="AW14" s="13" t="str">
        <f t="shared" si="41"/>
        <v>31006617</v>
      </c>
      <c r="AX14" s="13" t="str">
        <f t="shared" si="42"/>
        <v/>
      </c>
      <c r="AY14" s="13" t="str">
        <f t="shared" si="43"/>
        <v/>
      </c>
      <c r="AZ14" s="6" t="str">
        <f t="shared" si="44"/>
        <v>Photo HL,21006617,31006617</v>
      </c>
    </row>
    <row r="15" spans="1:52" ht="33" customHeight="1">
      <c r="A15" s="2" t="s">
        <v>81</v>
      </c>
      <c r="B15" s="2" t="s">
        <v>54</v>
      </c>
      <c r="C15" s="2" t="s">
        <v>223</v>
      </c>
      <c r="D15" s="3">
        <v>15</v>
      </c>
      <c r="E15" s="5" t="s">
        <v>281</v>
      </c>
      <c r="F15" s="5" t="s">
        <v>283</v>
      </c>
      <c r="G15" s="5" t="s">
        <v>363</v>
      </c>
      <c r="H15" s="5" t="s">
        <v>381</v>
      </c>
      <c r="I15" s="5"/>
      <c r="J15" s="12" t="str">
        <f t="shared" si="0"/>
        <v>Pottery</v>
      </c>
      <c r="K15" s="12">
        <f t="shared" si="1"/>
        <v>15</v>
      </c>
      <c r="L15" s="12">
        <f t="shared" si="2"/>
        <v>15</v>
      </c>
      <c r="M15" s="12">
        <f t="shared" si="3"/>
        <v>15</v>
      </c>
      <c r="N15" s="12">
        <f t="shared" si="4"/>
        <v>15</v>
      </c>
      <c r="O15" s="14" t="str">
        <f t="shared" si="5"/>
        <v>Britny</v>
      </c>
      <c r="P15" s="14" t="str">
        <f t="shared" si="6"/>
        <v>Isobel</v>
      </c>
      <c r="Q15" s="14" t="str">
        <f t="shared" si="7"/>
        <v>Isobel</v>
      </c>
      <c r="R15" s="14" t="str">
        <f t="shared" si="8"/>
        <v/>
      </c>
      <c r="S15" s="14" t="str">
        <f t="shared" si="9"/>
        <v/>
      </c>
      <c r="T15" s="12" t="b">
        <f>IF(ISERROR(VLOOKUP(O15,People!$A$2:$A$113,1,FALSE)), IF(LEN(O15)=0,TRUE,FALSE),IF(ISERROR(VLOOKUP(Q15,People!$A$2:$A$113,1,FALSE)),IF(LEN(Q15)=0,TRUE,FALSE),IF(ISERROR(VLOOKUP(S15,People!$A$2:$A$113,1,FALSE)),IF(LEN(S15)=0,TRUE,FALSE),TRUE)))</f>
        <v>1</v>
      </c>
      <c r="U15" s="14" t="str">
        <f t="shared" si="10"/>
        <v>DanM</v>
      </c>
      <c r="V15" s="14" t="str">
        <f t="shared" si="11"/>
        <v>DanA</v>
      </c>
      <c r="W15" s="14" t="str">
        <f t="shared" si="12"/>
        <v>DanA</v>
      </c>
      <c r="X15" s="14" t="str">
        <f t="shared" si="13"/>
        <v/>
      </c>
      <c r="Y15" s="14" t="str">
        <f t="shared" si="14"/>
        <v/>
      </c>
      <c r="Z15" s="12" t="b">
        <f>IF(ISERROR(VLOOKUP(U15,People!$A$2:$A$113,1,FALSE)), IF(LEN(U15)=0,TRUE,FALSE),IF(ISERROR(VLOOKUP(W15,People!$A$2:$A$113,1,FALSE)),IF(LEN(W15)=0,TRUE,FALSE),IF(ISERROR(VLOOKUP(Y15,People!$A$2:$A$113,1,FALSE)),IF(LEN(Y15)=0,TRUE,FALSE),TRUE)))</f>
        <v>1</v>
      </c>
      <c r="AA15" s="14" t="str">
        <f t="shared" si="15"/>
        <v>DanM</v>
      </c>
      <c r="AB15" s="14" t="str">
        <f t="shared" si="16"/>
        <v>Jess</v>
      </c>
      <c r="AC15" s="14" t="str">
        <f t="shared" si="17"/>
        <v>Jess</v>
      </c>
      <c r="AD15" s="14" t="str">
        <f t="shared" si="18"/>
        <v/>
      </c>
      <c r="AE15" s="14" t="str">
        <f t="shared" si="19"/>
        <v/>
      </c>
      <c r="AF15" s="12" t="b">
        <f>IF(ISERROR(VLOOKUP(AA15,People!$A$2:$A$113,1,FALSE)), IF(LEN(AA15)=0,TRUE,FALSE),IF(ISERROR(VLOOKUP(AC15,People!$A$2:$A$113,1,FALSE)),IF(LEN(AC15)=0,TRUE,FALSE),IF(ISERROR(VLOOKUP(AE15,People!$A$2:$A$113,1,FALSE)),IF(LEN(AE15)=0,TRUE,FALSE),TRUE)))</f>
        <v>1</v>
      </c>
      <c r="AG15" s="14" t="str">
        <f t="shared" si="20"/>
        <v>Zack</v>
      </c>
      <c r="AH15" s="14" t="str">
        <f t="shared" si="21"/>
        <v>DanM</v>
      </c>
      <c r="AI15" s="14" t="str">
        <f t="shared" si="22"/>
        <v>DanM</v>
      </c>
      <c r="AJ15" s="14" t="str">
        <f t="shared" si="23"/>
        <v/>
      </c>
      <c r="AK15" s="14" t="str">
        <f t="shared" si="24"/>
        <v/>
      </c>
      <c r="AL15" s="12" t="b">
        <f>IF(ISERROR(VLOOKUP(AG15,People!$A$2:$A$113,1,FALSE)), IF(LEN(AG15)=0,TRUE,FALSE),IF(ISERROR(VLOOKUP(AI15,People!$A$2:$A$113,1,FALSE)),IF(LEN(AI15)=0,TRUE,FALSE),IF(ISERROR(VLOOKUP(AK15,People!$A$2:$A$113,1,FALSE)),IF(LEN(AK15)=0,TRUE,FALSE),TRUE)))</f>
        <v>1</v>
      </c>
      <c r="AM15" s="14" t="str">
        <f t="shared" si="25"/>
        <v/>
      </c>
      <c r="AN15" s="14" t="str">
        <f t="shared" si="26"/>
        <v/>
      </c>
      <c r="AO15" s="14" t="str">
        <f t="shared" si="27"/>
        <v/>
      </c>
      <c r="AP15" s="14" t="str">
        <f t="shared" si="28"/>
        <v/>
      </c>
      <c r="AQ15" s="14" t="str">
        <f t="shared" si="29"/>
        <v/>
      </c>
      <c r="AR15" s="12" t="b">
        <f>IF(ISERROR(VLOOKUP(AM15,People!$A$2:$A$113,1,FALSE)), IF(LEN(AM15)=0,TRUE,FALSE),IF(ISERROR(VLOOKUP(AO15,People!$A$2:$A$113,1,FALSE)),IF(LEN(AO15)=0,TRUE,FALSE),IF(ISERROR(VLOOKUP(AQ15,People!$A$2:$A$113,1,FALSE)),IF(LEN(AQ15)=0,TRUE,FALSE),TRUE)))</f>
        <v>1</v>
      </c>
      <c r="AS15" s="12" t="str">
        <f t="shared" si="30"/>
        <v>11015642</v>
      </c>
      <c r="AT15" s="13">
        <f t="shared" si="38"/>
        <v>4</v>
      </c>
      <c r="AU15" s="13" t="str">
        <f t="shared" si="39"/>
        <v>11015642</v>
      </c>
      <c r="AV15" s="13" t="str">
        <f t="shared" si="40"/>
        <v>21015642</v>
      </c>
      <c r="AW15" s="13" t="str">
        <f t="shared" si="41"/>
        <v>31015642</v>
      </c>
      <c r="AX15" s="13" t="str">
        <f t="shared" si="42"/>
        <v>41015642</v>
      </c>
      <c r="AY15" s="13" t="str">
        <f t="shared" si="43"/>
        <v/>
      </c>
      <c r="AZ15" s="6" t="str">
        <f t="shared" si="44"/>
        <v>Pottery,11015642,21015642,31015642,41015642</v>
      </c>
    </row>
    <row r="16" spans="1:52" ht="33" customHeight="1">
      <c r="A16" s="2" t="s">
        <v>81</v>
      </c>
      <c r="B16" s="2" t="s">
        <v>29</v>
      </c>
      <c r="C16" s="2" t="s">
        <v>185</v>
      </c>
      <c r="D16" s="3">
        <v>8</v>
      </c>
      <c r="E16" s="5"/>
      <c r="F16" s="5"/>
      <c r="G16" s="5"/>
      <c r="H16" s="5"/>
      <c r="I16" s="5"/>
      <c r="J16" s="12" t="str">
        <f t="shared" si="0"/>
        <v>Project Runway</v>
      </c>
      <c r="K16" s="12">
        <f t="shared" si="1"/>
        <v>0</v>
      </c>
      <c r="L16" s="12">
        <f t="shared" si="2"/>
        <v>0</v>
      </c>
      <c r="M16" s="12">
        <f t="shared" si="3"/>
        <v>0</v>
      </c>
      <c r="N16" s="12">
        <f t="shared" si="4"/>
        <v>0</v>
      </c>
      <c r="O16" s="14" t="str">
        <f t="shared" si="5"/>
        <v/>
      </c>
      <c r="P16" s="14" t="str">
        <f t="shared" si="6"/>
        <v/>
      </c>
      <c r="Q16" s="14" t="str">
        <f t="shared" si="7"/>
        <v/>
      </c>
      <c r="R16" s="14" t="str">
        <f t="shared" si="8"/>
        <v/>
      </c>
      <c r="S16" s="14" t="str">
        <f t="shared" si="9"/>
        <v/>
      </c>
      <c r="T16" s="12" t="b">
        <f>IF(ISERROR(VLOOKUP(O16,People!$A$2:$A$113,1,FALSE)), IF(LEN(O16)=0,TRUE,FALSE),IF(ISERROR(VLOOKUP(Q16,People!$A$2:$A$113,1,FALSE)),IF(LEN(Q16)=0,TRUE,FALSE),IF(ISERROR(VLOOKUP(S16,People!$A$2:$A$113,1,FALSE)),IF(LEN(S16)=0,TRUE,FALSE),TRUE)))</f>
        <v>1</v>
      </c>
      <c r="U16" s="14" t="str">
        <f t="shared" si="10"/>
        <v/>
      </c>
      <c r="V16" s="14" t="str">
        <f t="shared" si="11"/>
        <v/>
      </c>
      <c r="W16" s="14" t="str">
        <f t="shared" si="12"/>
        <v/>
      </c>
      <c r="X16" s="14" t="str">
        <f t="shared" si="13"/>
        <v/>
      </c>
      <c r="Y16" s="14" t="str">
        <f t="shared" si="14"/>
        <v/>
      </c>
      <c r="Z16" s="12" t="b">
        <f>IF(ISERROR(VLOOKUP(U16,People!$A$2:$A$113,1,FALSE)), IF(LEN(U16)=0,TRUE,FALSE),IF(ISERROR(VLOOKUP(W16,People!$A$2:$A$113,1,FALSE)),IF(LEN(W16)=0,TRUE,FALSE),IF(ISERROR(VLOOKUP(Y16,People!$A$2:$A$113,1,FALSE)),IF(LEN(Y16)=0,TRUE,FALSE),TRUE)))</f>
        <v>1</v>
      </c>
      <c r="AA16" s="14" t="str">
        <f t="shared" si="15"/>
        <v/>
      </c>
      <c r="AB16" s="14" t="str">
        <f t="shared" si="16"/>
        <v/>
      </c>
      <c r="AC16" s="14" t="str">
        <f t="shared" si="17"/>
        <v/>
      </c>
      <c r="AD16" s="14" t="str">
        <f t="shared" si="18"/>
        <v/>
      </c>
      <c r="AE16" s="14" t="str">
        <f t="shared" si="19"/>
        <v/>
      </c>
      <c r="AF16" s="12" t="b">
        <f>IF(ISERROR(VLOOKUP(AA16,People!$A$2:$A$113,1,FALSE)), IF(LEN(AA16)=0,TRUE,FALSE),IF(ISERROR(VLOOKUP(AC16,People!$A$2:$A$113,1,FALSE)),IF(LEN(AC16)=0,TRUE,FALSE),IF(ISERROR(VLOOKUP(AE16,People!$A$2:$A$113,1,FALSE)),IF(LEN(AE16)=0,TRUE,FALSE),TRUE)))</f>
        <v>1</v>
      </c>
      <c r="AG16" s="14" t="str">
        <f t="shared" si="20"/>
        <v/>
      </c>
      <c r="AH16" s="14" t="str">
        <f t="shared" si="21"/>
        <v/>
      </c>
      <c r="AI16" s="14" t="str">
        <f t="shared" si="22"/>
        <v/>
      </c>
      <c r="AJ16" s="14" t="str">
        <f t="shared" si="23"/>
        <v/>
      </c>
      <c r="AK16" s="14" t="str">
        <f t="shared" si="24"/>
        <v/>
      </c>
      <c r="AL16" s="12" t="b">
        <f>IF(ISERROR(VLOOKUP(AG16,People!$A$2:$A$113,1,FALSE)), IF(LEN(AG16)=0,TRUE,FALSE),IF(ISERROR(VLOOKUP(AI16,People!$A$2:$A$113,1,FALSE)),IF(LEN(AI16)=0,TRUE,FALSE),IF(ISERROR(VLOOKUP(AK16,People!$A$2:$A$113,1,FALSE)),IF(LEN(AK16)=0,TRUE,FALSE),TRUE)))</f>
        <v>1</v>
      </c>
      <c r="AM16" s="14" t="str">
        <f t="shared" si="25"/>
        <v/>
      </c>
      <c r="AN16" s="14" t="str">
        <f t="shared" si="26"/>
        <v/>
      </c>
      <c r="AO16" s="14" t="str">
        <f t="shared" si="27"/>
        <v/>
      </c>
      <c r="AP16" s="14" t="str">
        <f t="shared" si="28"/>
        <v/>
      </c>
      <c r="AQ16" s="14" t="str">
        <f t="shared" si="29"/>
        <v/>
      </c>
      <c r="AR16" s="12" t="b">
        <f>IF(ISERROR(VLOOKUP(AM16,People!$A$2:$A$113,1,FALSE)), IF(LEN(AM16)=0,TRUE,FALSE),IF(ISERROR(VLOOKUP(AO16,People!$A$2:$A$113,1,FALSE)),IF(LEN(AO16)=0,TRUE,FALSE),IF(ISERROR(VLOOKUP(AQ16,People!$A$2:$A$113,1,FALSE)),IF(LEN(AQ16)=0,TRUE,FALSE),TRUE)))</f>
        <v>1</v>
      </c>
      <c r="AS16" s="12" t="str">
        <f t="shared" si="30"/>
        <v>11008603</v>
      </c>
      <c r="AT16" s="13">
        <f t="shared" si="38"/>
        <v>0</v>
      </c>
      <c r="AU16" s="13" t="str">
        <f t="shared" si="39"/>
        <v/>
      </c>
      <c r="AV16" s="13" t="str">
        <f t="shared" si="40"/>
        <v/>
      </c>
      <c r="AW16" s="13" t="str">
        <f t="shared" si="41"/>
        <v/>
      </c>
      <c r="AX16" s="13" t="str">
        <f t="shared" si="42"/>
        <v/>
      </c>
      <c r="AY16" s="13" t="str">
        <f t="shared" si="43"/>
        <v/>
      </c>
      <c r="AZ16" s="6" t="str">
        <f t="shared" si="44"/>
        <v/>
      </c>
    </row>
    <row r="17" spans="1:52" ht="33" customHeight="1">
      <c r="A17" s="2" t="s">
        <v>81</v>
      </c>
      <c r="B17" s="2" t="s">
        <v>424</v>
      </c>
      <c r="C17" s="2" t="s">
        <v>187</v>
      </c>
      <c r="D17" s="3">
        <v>8</v>
      </c>
      <c r="E17" s="5"/>
      <c r="F17" s="5"/>
      <c r="G17" s="5" t="s">
        <v>213</v>
      </c>
      <c r="H17" s="5"/>
      <c r="I17" s="5"/>
      <c r="J17" s="12" t="str">
        <f t="shared" si="0"/>
        <v>Screenprinting</v>
      </c>
      <c r="K17" s="12">
        <f t="shared" si="1"/>
        <v>0</v>
      </c>
      <c r="L17" s="12">
        <f t="shared" si="2"/>
        <v>0</v>
      </c>
      <c r="M17" s="12">
        <f t="shared" si="3"/>
        <v>8</v>
      </c>
      <c r="N17" s="12">
        <f t="shared" si="4"/>
        <v>0</v>
      </c>
      <c r="O17" s="14" t="str">
        <f t="shared" si="5"/>
        <v/>
      </c>
      <c r="P17" s="14" t="str">
        <f t="shared" si="6"/>
        <v/>
      </c>
      <c r="Q17" s="14" t="str">
        <f t="shared" si="7"/>
        <v/>
      </c>
      <c r="R17" s="14" t="str">
        <f t="shared" si="8"/>
        <v/>
      </c>
      <c r="S17" s="14" t="str">
        <f t="shared" si="9"/>
        <v/>
      </c>
      <c r="T17" s="12" t="b">
        <f>IF(ISERROR(VLOOKUP(O17,People!$A$2:$A$113,1,FALSE)), IF(LEN(O17)=0,TRUE,FALSE),IF(ISERROR(VLOOKUP(Q17,People!$A$2:$A$113,1,FALSE)),IF(LEN(Q17)=0,TRUE,FALSE),IF(ISERROR(VLOOKUP(S17,People!$A$2:$A$113,1,FALSE)),IF(LEN(S17)=0,TRUE,FALSE),TRUE)))</f>
        <v>1</v>
      </c>
      <c r="U17" s="14" t="str">
        <f t="shared" si="10"/>
        <v/>
      </c>
      <c r="V17" s="14" t="str">
        <f t="shared" si="11"/>
        <v/>
      </c>
      <c r="W17" s="14" t="str">
        <f t="shared" si="12"/>
        <v/>
      </c>
      <c r="X17" s="14" t="str">
        <f t="shared" si="13"/>
        <v/>
      </c>
      <c r="Y17" s="14" t="str">
        <f t="shared" si="14"/>
        <v/>
      </c>
      <c r="Z17" s="12" t="b">
        <f>IF(ISERROR(VLOOKUP(U17,People!$A$2:$A$113,1,FALSE)), IF(LEN(U17)=0,TRUE,FALSE),IF(ISERROR(VLOOKUP(W17,People!$A$2:$A$113,1,FALSE)),IF(LEN(W17)=0,TRUE,FALSE),IF(ISERROR(VLOOKUP(Y17,People!$A$2:$A$113,1,FALSE)),IF(LEN(Y17)=0,TRUE,FALSE),TRUE)))</f>
        <v>1</v>
      </c>
      <c r="AA17" s="14" t="str">
        <f t="shared" si="15"/>
        <v>Kathryn</v>
      </c>
      <c r="AB17" s="14" t="str">
        <f t="shared" si="16"/>
        <v>M!</v>
      </c>
      <c r="AC17" s="14" t="str">
        <f t="shared" si="17"/>
        <v>M!</v>
      </c>
      <c r="AD17" s="14" t="str">
        <f t="shared" si="18"/>
        <v/>
      </c>
      <c r="AE17" s="14" t="str">
        <f t="shared" si="19"/>
        <v/>
      </c>
      <c r="AF17" s="12" t="b">
        <f>IF(ISERROR(VLOOKUP(AA17,People!$A$2:$A$113,1,FALSE)), IF(LEN(AA17)=0,TRUE,FALSE),IF(ISERROR(VLOOKUP(AC17,People!$A$2:$A$113,1,FALSE)),IF(LEN(AC17)=0,TRUE,FALSE),IF(ISERROR(VLOOKUP(AE17,People!$A$2:$A$113,1,FALSE)),IF(LEN(AE17)=0,TRUE,FALSE),TRUE)))</f>
        <v>1</v>
      </c>
      <c r="AG17" s="14" t="str">
        <f t="shared" si="20"/>
        <v/>
      </c>
      <c r="AH17" s="14" t="str">
        <f t="shared" si="21"/>
        <v/>
      </c>
      <c r="AI17" s="14" t="str">
        <f t="shared" si="22"/>
        <v/>
      </c>
      <c r="AJ17" s="14" t="str">
        <f t="shared" si="23"/>
        <v/>
      </c>
      <c r="AK17" s="14" t="str">
        <f t="shared" si="24"/>
        <v/>
      </c>
      <c r="AL17" s="12" t="b">
        <f>IF(ISERROR(VLOOKUP(AG17,People!$A$2:$A$113,1,FALSE)), IF(LEN(AG17)=0,TRUE,FALSE),IF(ISERROR(VLOOKUP(AI17,People!$A$2:$A$113,1,FALSE)),IF(LEN(AI17)=0,TRUE,FALSE),IF(ISERROR(VLOOKUP(AK17,People!$A$2:$A$113,1,FALSE)),IF(LEN(AK17)=0,TRUE,FALSE),TRUE)))</f>
        <v>1</v>
      </c>
      <c r="AM17" s="14" t="str">
        <f t="shared" si="25"/>
        <v/>
      </c>
      <c r="AN17" s="14" t="str">
        <f t="shared" si="26"/>
        <v/>
      </c>
      <c r="AO17" s="14" t="str">
        <f t="shared" si="27"/>
        <v/>
      </c>
      <c r="AP17" s="14" t="str">
        <f t="shared" si="28"/>
        <v/>
      </c>
      <c r="AQ17" s="14" t="str">
        <f t="shared" si="29"/>
        <v/>
      </c>
      <c r="AR17" s="12" t="b">
        <f>IF(ISERROR(VLOOKUP(AM17,People!$A$2:$A$113,1,FALSE)), IF(LEN(AM17)=0,TRUE,FALSE),IF(ISERROR(VLOOKUP(AO17,People!$A$2:$A$113,1,FALSE)),IF(LEN(AO17)=0,TRUE,FALSE),IF(ISERROR(VLOOKUP(AQ17,People!$A$2:$A$113,1,FALSE)),IF(LEN(AQ17)=0,TRUE,FALSE),TRUE)))</f>
        <v>1</v>
      </c>
      <c r="AS17" s="12" t="str">
        <f t="shared" si="30"/>
        <v>11008605</v>
      </c>
      <c r="AT17" s="13">
        <f t="shared" si="38"/>
        <v>1</v>
      </c>
      <c r="AU17" s="13" t="str">
        <f t="shared" si="39"/>
        <v/>
      </c>
      <c r="AV17" s="13" t="str">
        <f t="shared" si="40"/>
        <v/>
      </c>
      <c r="AW17" s="13" t="str">
        <f t="shared" si="41"/>
        <v>31108605</v>
      </c>
      <c r="AX17" s="13" t="str">
        <f t="shared" si="42"/>
        <v/>
      </c>
      <c r="AY17" s="13" t="str">
        <f t="shared" si="43"/>
        <v/>
      </c>
      <c r="AZ17" s="6" t="str">
        <f t="shared" si="44"/>
        <v>Screenprinting,31108605</v>
      </c>
    </row>
    <row r="18" spans="1:52" ht="33" customHeight="1">
      <c r="A18" s="2" t="s">
        <v>81</v>
      </c>
      <c r="B18" s="2" t="s">
        <v>423</v>
      </c>
      <c r="C18" s="2" t="s">
        <v>186</v>
      </c>
      <c r="D18" s="3">
        <v>12</v>
      </c>
      <c r="E18" s="5"/>
      <c r="F18" s="5"/>
      <c r="G18" s="5"/>
      <c r="H18" s="5"/>
      <c r="I18" s="5"/>
      <c r="J18" s="12" t="str">
        <f t="shared" si="0"/>
        <v>Set Design</v>
      </c>
      <c r="K18" s="12">
        <f t="shared" si="1"/>
        <v>0</v>
      </c>
      <c r="L18" s="12">
        <f t="shared" si="2"/>
        <v>0</v>
      </c>
      <c r="M18" s="12">
        <f t="shared" si="3"/>
        <v>0</v>
      </c>
      <c r="N18" s="12">
        <f t="shared" si="4"/>
        <v>0</v>
      </c>
      <c r="O18" s="14" t="str">
        <f t="shared" si="5"/>
        <v/>
      </c>
      <c r="P18" s="14" t="str">
        <f t="shared" si="6"/>
        <v/>
      </c>
      <c r="Q18" s="14" t="str">
        <f t="shared" si="7"/>
        <v/>
      </c>
      <c r="R18" s="14" t="str">
        <f t="shared" si="8"/>
        <v/>
      </c>
      <c r="S18" s="14" t="str">
        <f t="shared" si="9"/>
        <v/>
      </c>
      <c r="T18" s="12" t="b">
        <f>IF(ISERROR(VLOOKUP(O18,People!$A$2:$A$113,1,FALSE)), IF(LEN(O18)=0,TRUE,FALSE),IF(ISERROR(VLOOKUP(Q18,People!$A$2:$A$113,1,FALSE)),IF(LEN(Q18)=0,TRUE,FALSE),IF(ISERROR(VLOOKUP(S18,People!$A$2:$A$113,1,FALSE)),IF(LEN(S18)=0,TRUE,FALSE),TRUE)))</f>
        <v>1</v>
      </c>
      <c r="U18" s="14" t="str">
        <f t="shared" si="10"/>
        <v/>
      </c>
      <c r="V18" s="14" t="str">
        <f t="shared" si="11"/>
        <v/>
      </c>
      <c r="W18" s="14" t="str">
        <f t="shared" si="12"/>
        <v/>
      </c>
      <c r="X18" s="14" t="str">
        <f t="shared" si="13"/>
        <v/>
      </c>
      <c r="Y18" s="14" t="str">
        <f t="shared" si="14"/>
        <v/>
      </c>
      <c r="Z18" s="12" t="b">
        <f>IF(ISERROR(VLOOKUP(U18,People!$A$2:$A$113,1,FALSE)), IF(LEN(U18)=0,TRUE,FALSE),IF(ISERROR(VLOOKUP(W18,People!$A$2:$A$113,1,FALSE)),IF(LEN(W18)=0,TRUE,FALSE),IF(ISERROR(VLOOKUP(Y18,People!$A$2:$A$113,1,FALSE)),IF(LEN(Y18)=0,TRUE,FALSE),TRUE)))</f>
        <v>1</v>
      </c>
      <c r="AA18" s="14" t="str">
        <f t="shared" si="15"/>
        <v/>
      </c>
      <c r="AB18" s="14" t="str">
        <f t="shared" si="16"/>
        <v/>
      </c>
      <c r="AC18" s="14" t="str">
        <f t="shared" si="17"/>
        <v/>
      </c>
      <c r="AD18" s="14" t="str">
        <f t="shared" si="18"/>
        <v/>
      </c>
      <c r="AE18" s="14" t="str">
        <f t="shared" si="19"/>
        <v/>
      </c>
      <c r="AF18" s="12" t="b">
        <f>IF(ISERROR(VLOOKUP(AA18,People!$A$2:$A$113,1,FALSE)), IF(LEN(AA18)=0,TRUE,FALSE),IF(ISERROR(VLOOKUP(AC18,People!$A$2:$A$113,1,FALSE)),IF(LEN(AC18)=0,TRUE,FALSE),IF(ISERROR(VLOOKUP(AE18,People!$A$2:$A$113,1,FALSE)),IF(LEN(AE18)=0,TRUE,FALSE),TRUE)))</f>
        <v>1</v>
      </c>
      <c r="AG18" s="14" t="str">
        <f t="shared" si="20"/>
        <v/>
      </c>
      <c r="AH18" s="14" t="str">
        <f t="shared" si="21"/>
        <v/>
      </c>
      <c r="AI18" s="14" t="str">
        <f t="shared" si="22"/>
        <v/>
      </c>
      <c r="AJ18" s="14" t="str">
        <f t="shared" si="23"/>
        <v/>
      </c>
      <c r="AK18" s="14" t="str">
        <f t="shared" si="24"/>
        <v/>
      </c>
      <c r="AL18" s="12" t="b">
        <f>IF(ISERROR(VLOOKUP(AG18,People!$A$2:$A$113,1,FALSE)), IF(LEN(AG18)=0,TRUE,FALSE),IF(ISERROR(VLOOKUP(AI18,People!$A$2:$A$113,1,FALSE)),IF(LEN(AI18)=0,TRUE,FALSE),IF(ISERROR(VLOOKUP(AK18,People!$A$2:$A$113,1,FALSE)),IF(LEN(AK18)=0,TRUE,FALSE),TRUE)))</f>
        <v>1</v>
      </c>
      <c r="AM18" s="14" t="str">
        <f t="shared" si="25"/>
        <v/>
      </c>
      <c r="AN18" s="14" t="str">
        <f t="shared" si="26"/>
        <v/>
      </c>
      <c r="AO18" s="14" t="str">
        <f t="shared" si="27"/>
        <v/>
      </c>
      <c r="AP18" s="14" t="str">
        <f t="shared" si="28"/>
        <v/>
      </c>
      <c r="AQ18" s="14" t="str">
        <f t="shared" si="29"/>
        <v/>
      </c>
      <c r="AR18" s="12" t="b">
        <f>IF(ISERROR(VLOOKUP(AM18,People!$A$2:$A$113,1,FALSE)), IF(LEN(AM18)=0,TRUE,FALSE),IF(ISERROR(VLOOKUP(AO18,People!$A$2:$A$113,1,FALSE)),IF(LEN(AO18)=0,TRUE,FALSE),IF(ISERROR(VLOOKUP(AQ18,People!$A$2:$A$113,1,FALSE)),IF(LEN(AQ18)=0,TRUE,FALSE),TRUE)))</f>
        <v>1</v>
      </c>
      <c r="AS18" s="12" t="str">
        <f t="shared" si="30"/>
        <v>11012604</v>
      </c>
      <c r="AT18" s="13">
        <f t="shared" si="38"/>
        <v>0</v>
      </c>
      <c r="AU18" s="13" t="str">
        <f t="shared" si="39"/>
        <v/>
      </c>
      <c r="AV18" s="13" t="str">
        <f t="shared" si="40"/>
        <v/>
      </c>
      <c r="AW18" s="13" t="str">
        <f t="shared" si="41"/>
        <v/>
      </c>
      <c r="AX18" s="13" t="str">
        <f t="shared" si="42"/>
        <v/>
      </c>
      <c r="AY18" s="13" t="str">
        <f t="shared" si="43"/>
        <v/>
      </c>
      <c r="AZ18" s="6" t="str">
        <f t="shared" si="44"/>
        <v/>
      </c>
    </row>
    <row r="19" spans="1:52" ht="33" customHeight="1">
      <c r="A19" s="2" t="s">
        <v>81</v>
      </c>
      <c r="B19" s="2" t="s">
        <v>175</v>
      </c>
      <c r="C19" s="2" t="s">
        <v>306</v>
      </c>
      <c r="D19" s="3">
        <v>8</v>
      </c>
      <c r="E19" s="5"/>
      <c r="F19" s="5"/>
      <c r="G19" s="5"/>
      <c r="H19" s="5"/>
      <c r="I19" s="5"/>
      <c r="J19" s="12" t="str">
        <f t="shared" si="0"/>
        <v>Stuff</v>
      </c>
      <c r="K19" s="12">
        <f t="shared" si="1"/>
        <v>0</v>
      </c>
      <c r="L19" s="12">
        <f t="shared" si="2"/>
        <v>0</v>
      </c>
      <c r="M19" s="12">
        <f t="shared" si="3"/>
        <v>0</v>
      </c>
      <c r="N19" s="12">
        <f t="shared" si="4"/>
        <v>0</v>
      </c>
      <c r="O19" s="14" t="str">
        <f t="shared" si="5"/>
        <v/>
      </c>
      <c r="P19" s="14" t="str">
        <f t="shared" si="6"/>
        <v/>
      </c>
      <c r="Q19" s="14" t="str">
        <f t="shared" si="7"/>
        <v/>
      </c>
      <c r="R19" s="14" t="str">
        <f t="shared" si="8"/>
        <v/>
      </c>
      <c r="S19" s="14" t="str">
        <f t="shared" si="9"/>
        <v/>
      </c>
      <c r="T19" s="12" t="b">
        <f>IF(ISERROR(VLOOKUP(O19,People!$A$2:$A$113,1,FALSE)), IF(LEN(O19)=0,TRUE,FALSE),IF(ISERROR(VLOOKUP(Q19,People!$A$2:$A$113,1,FALSE)),IF(LEN(Q19)=0,TRUE,FALSE),IF(ISERROR(VLOOKUP(S19,People!$A$2:$A$113,1,FALSE)),IF(LEN(S19)=0,TRUE,FALSE),TRUE)))</f>
        <v>1</v>
      </c>
      <c r="U19" s="14" t="str">
        <f t="shared" si="10"/>
        <v/>
      </c>
      <c r="V19" s="14" t="str">
        <f t="shared" si="11"/>
        <v/>
      </c>
      <c r="W19" s="14" t="str">
        <f t="shared" si="12"/>
        <v/>
      </c>
      <c r="X19" s="14" t="str">
        <f t="shared" si="13"/>
        <v/>
      </c>
      <c r="Y19" s="14" t="str">
        <f t="shared" si="14"/>
        <v/>
      </c>
      <c r="Z19" s="12" t="b">
        <f>IF(ISERROR(VLOOKUP(U19,People!$A$2:$A$113,1,FALSE)), IF(LEN(U19)=0,TRUE,FALSE),IF(ISERROR(VLOOKUP(W19,People!$A$2:$A$113,1,FALSE)),IF(LEN(W19)=0,TRUE,FALSE),IF(ISERROR(VLOOKUP(Y19,People!$A$2:$A$113,1,FALSE)),IF(LEN(Y19)=0,TRUE,FALSE),TRUE)))</f>
        <v>1</v>
      </c>
      <c r="AA19" s="14" t="str">
        <f t="shared" si="15"/>
        <v/>
      </c>
      <c r="AB19" s="14" t="str">
        <f t="shared" si="16"/>
        <v/>
      </c>
      <c r="AC19" s="14" t="str">
        <f t="shared" si="17"/>
        <v/>
      </c>
      <c r="AD19" s="14" t="str">
        <f t="shared" si="18"/>
        <v/>
      </c>
      <c r="AE19" s="14" t="str">
        <f t="shared" si="19"/>
        <v/>
      </c>
      <c r="AF19" s="12" t="b">
        <f>IF(ISERROR(VLOOKUP(AA19,People!$A$2:$A$113,1,FALSE)), IF(LEN(AA19)=0,TRUE,FALSE),IF(ISERROR(VLOOKUP(AC19,People!$A$2:$A$113,1,FALSE)),IF(LEN(AC19)=0,TRUE,FALSE),IF(ISERROR(VLOOKUP(AE19,People!$A$2:$A$113,1,FALSE)),IF(LEN(AE19)=0,TRUE,FALSE),TRUE)))</f>
        <v>1</v>
      </c>
      <c r="AG19" s="14" t="str">
        <f t="shared" si="20"/>
        <v/>
      </c>
      <c r="AH19" s="14" t="str">
        <f t="shared" si="21"/>
        <v/>
      </c>
      <c r="AI19" s="14" t="str">
        <f t="shared" si="22"/>
        <v/>
      </c>
      <c r="AJ19" s="14" t="str">
        <f t="shared" si="23"/>
        <v/>
      </c>
      <c r="AK19" s="14" t="str">
        <f t="shared" si="24"/>
        <v/>
      </c>
      <c r="AL19" s="12" t="b">
        <f>IF(ISERROR(VLOOKUP(AG19,People!$A$2:$A$113,1,FALSE)), IF(LEN(AG19)=0,TRUE,FALSE),IF(ISERROR(VLOOKUP(AI19,People!$A$2:$A$113,1,FALSE)),IF(LEN(AI19)=0,TRUE,FALSE),IF(ISERROR(VLOOKUP(AK19,People!$A$2:$A$113,1,FALSE)),IF(LEN(AK19)=0,TRUE,FALSE),TRUE)))</f>
        <v>1</v>
      </c>
      <c r="AM19" s="14" t="str">
        <f t="shared" si="25"/>
        <v/>
      </c>
      <c r="AN19" s="14" t="str">
        <f t="shared" si="26"/>
        <v/>
      </c>
      <c r="AO19" s="14" t="str">
        <f t="shared" si="27"/>
        <v/>
      </c>
      <c r="AP19" s="14" t="str">
        <f t="shared" si="28"/>
        <v/>
      </c>
      <c r="AQ19" s="14" t="str">
        <f t="shared" si="29"/>
        <v/>
      </c>
      <c r="AR19" s="12" t="b">
        <f>IF(ISERROR(VLOOKUP(AM19,People!$A$2:$A$113,1,FALSE)), IF(LEN(AM19)=0,TRUE,FALSE),IF(ISERROR(VLOOKUP(AO19,People!$A$2:$A$113,1,FALSE)),IF(LEN(AO19)=0,TRUE,FALSE),IF(ISERROR(VLOOKUP(AQ19,People!$A$2:$A$113,1,FALSE)),IF(LEN(AQ19)=0,TRUE,FALSE),TRUE)))</f>
        <v>1</v>
      </c>
      <c r="AS19" s="12" t="str">
        <f t="shared" si="30"/>
        <v>11008607</v>
      </c>
      <c r="AT19" s="13">
        <f t="shared" si="38"/>
        <v>0</v>
      </c>
      <c r="AU19" s="13" t="str">
        <f t="shared" si="39"/>
        <v/>
      </c>
      <c r="AV19" s="13" t="str">
        <f t="shared" si="40"/>
        <v/>
      </c>
      <c r="AW19" s="13" t="str">
        <f t="shared" si="41"/>
        <v/>
      </c>
      <c r="AX19" s="13" t="str">
        <f t="shared" si="42"/>
        <v/>
      </c>
      <c r="AY19" s="13" t="str">
        <f t="shared" si="43"/>
        <v/>
      </c>
      <c r="AZ19" s="6" t="str">
        <f t="shared" si="44"/>
        <v/>
      </c>
    </row>
    <row r="20" spans="1:52" ht="33" customHeight="1">
      <c r="A20" s="2" t="s">
        <v>81</v>
      </c>
      <c r="B20" s="2" t="s">
        <v>64</v>
      </c>
      <c r="C20" s="2" t="s">
        <v>187</v>
      </c>
      <c r="D20" s="3">
        <v>8</v>
      </c>
      <c r="E20" s="5"/>
      <c r="F20" s="5" t="s">
        <v>212</v>
      </c>
      <c r="G20" s="5"/>
      <c r="H20" s="5"/>
      <c r="I20" s="5"/>
      <c r="J20" s="12" t="str">
        <f t="shared" si="0"/>
        <v>TyeDye/Batik</v>
      </c>
      <c r="K20" s="12">
        <f t="shared" si="1"/>
        <v>0</v>
      </c>
      <c r="L20" s="12">
        <f t="shared" si="2"/>
        <v>8</v>
      </c>
      <c r="M20" s="12">
        <f t="shared" si="3"/>
        <v>0</v>
      </c>
      <c r="N20" s="12">
        <f t="shared" si="4"/>
        <v>0</v>
      </c>
      <c r="O20" s="14" t="str">
        <f t="shared" si="5"/>
        <v/>
      </c>
      <c r="P20" s="14" t="str">
        <f t="shared" si="6"/>
        <v/>
      </c>
      <c r="Q20" s="14" t="str">
        <f t="shared" si="7"/>
        <v/>
      </c>
      <c r="R20" s="14" t="str">
        <f t="shared" si="8"/>
        <v/>
      </c>
      <c r="S20" s="14" t="str">
        <f t="shared" si="9"/>
        <v/>
      </c>
      <c r="T20" s="12" t="b">
        <f>IF(ISERROR(VLOOKUP(O20,People!$A$2:$A$113,1,FALSE)), IF(LEN(O20)=0,TRUE,FALSE),IF(ISERROR(VLOOKUP(Q20,People!$A$2:$A$113,1,FALSE)),IF(LEN(Q20)=0,TRUE,FALSE),IF(ISERROR(VLOOKUP(S20,People!$A$2:$A$113,1,FALSE)),IF(LEN(S20)=0,TRUE,FALSE),TRUE)))</f>
        <v>1</v>
      </c>
      <c r="U20" s="14" t="str">
        <f t="shared" si="10"/>
        <v>LizO</v>
      </c>
      <c r="V20" s="14" t="str">
        <f t="shared" si="11"/>
        <v>M!</v>
      </c>
      <c r="W20" s="14" t="str">
        <f t="shared" si="12"/>
        <v>M!</v>
      </c>
      <c r="X20" s="14" t="str">
        <f t="shared" si="13"/>
        <v/>
      </c>
      <c r="Y20" s="14" t="str">
        <f t="shared" si="14"/>
        <v/>
      </c>
      <c r="Z20" s="12" t="b">
        <f>IF(ISERROR(VLOOKUP(U20,People!$A$2:$A$113,1,FALSE)), IF(LEN(U20)=0,TRUE,FALSE),IF(ISERROR(VLOOKUP(W20,People!$A$2:$A$113,1,FALSE)),IF(LEN(W20)=0,TRUE,FALSE),IF(ISERROR(VLOOKUP(Y20,People!$A$2:$A$113,1,FALSE)),IF(LEN(Y20)=0,TRUE,FALSE),TRUE)))</f>
        <v>1</v>
      </c>
      <c r="AA20" s="14" t="str">
        <f t="shared" si="15"/>
        <v/>
      </c>
      <c r="AB20" s="14" t="str">
        <f t="shared" si="16"/>
        <v/>
      </c>
      <c r="AC20" s="14" t="str">
        <f t="shared" si="17"/>
        <v/>
      </c>
      <c r="AD20" s="14" t="str">
        <f t="shared" si="18"/>
        <v/>
      </c>
      <c r="AE20" s="14" t="str">
        <f t="shared" si="19"/>
        <v/>
      </c>
      <c r="AF20" s="12" t="b">
        <f>IF(ISERROR(VLOOKUP(AA20,People!$A$2:$A$113,1,FALSE)), IF(LEN(AA20)=0,TRUE,FALSE),IF(ISERROR(VLOOKUP(AC20,People!$A$2:$A$113,1,FALSE)),IF(LEN(AC20)=0,TRUE,FALSE),IF(ISERROR(VLOOKUP(AE20,People!$A$2:$A$113,1,FALSE)),IF(LEN(AE20)=0,TRUE,FALSE),TRUE)))</f>
        <v>1</v>
      </c>
      <c r="AG20" s="14" t="str">
        <f t="shared" si="20"/>
        <v/>
      </c>
      <c r="AH20" s="14" t="str">
        <f t="shared" si="21"/>
        <v/>
      </c>
      <c r="AI20" s="14" t="str">
        <f t="shared" si="22"/>
        <v/>
      </c>
      <c r="AJ20" s="14" t="str">
        <f t="shared" si="23"/>
        <v/>
      </c>
      <c r="AK20" s="14" t="str">
        <f t="shared" si="24"/>
        <v/>
      </c>
      <c r="AL20" s="12" t="b">
        <f>IF(ISERROR(VLOOKUP(AG20,People!$A$2:$A$113,1,FALSE)), IF(LEN(AG20)=0,TRUE,FALSE),IF(ISERROR(VLOOKUP(AI20,People!$A$2:$A$113,1,FALSE)),IF(LEN(AI20)=0,TRUE,FALSE),IF(ISERROR(VLOOKUP(AK20,People!$A$2:$A$113,1,FALSE)),IF(LEN(AK20)=0,TRUE,FALSE),TRUE)))</f>
        <v>1</v>
      </c>
      <c r="AM20" s="14" t="str">
        <f t="shared" si="25"/>
        <v/>
      </c>
      <c r="AN20" s="14" t="str">
        <f t="shared" si="26"/>
        <v/>
      </c>
      <c r="AO20" s="14" t="str">
        <f t="shared" si="27"/>
        <v/>
      </c>
      <c r="AP20" s="14" t="str">
        <f t="shared" si="28"/>
        <v/>
      </c>
      <c r="AQ20" s="14" t="str">
        <f t="shared" si="29"/>
        <v/>
      </c>
      <c r="AR20" s="12" t="b">
        <f>IF(ISERROR(VLOOKUP(AM20,People!$A$2:$A$113,1,FALSE)), IF(LEN(AM20)=0,TRUE,FALSE),IF(ISERROR(VLOOKUP(AO20,People!$A$2:$A$113,1,FALSE)),IF(LEN(AO20)=0,TRUE,FALSE),IF(ISERROR(VLOOKUP(AQ20,People!$A$2:$A$113,1,FALSE)),IF(LEN(AQ20)=0,TRUE,FALSE),TRUE)))</f>
        <v>1</v>
      </c>
      <c r="AS20" s="12" t="str">
        <f t="shared" si="30"/>
        <v>11008605</v>
      </c>
      <c r="AT20" s="13">
        <f t="shared" si="38"/>
        <v>1</v>
      </c>
      <c r="AU20" s="13" t="str">
        <f t="shared" si="39"/>
        <v/>
      </c>
      <c r="AV20" s="13" t="str">
        <f t="shared" si="40"/>
        <v>21108605</v>
      </c>
      <c r="AW20" s="13" t="str">
        <f t="shared" si="41"/>
        <v/>
      </c>
      <c r="AX20" s="13" t="str">
        <f t="shared" si="42"/>
        <v/>
      </c>
      <c r="AY20" s="13" t="str">
        <f t="shared" si="43"/>
        <v/>
      </c>
      <c r="AZ20" s="6" t="str">
        <f t="shared" si="44"/>
        <v>TyeDye/Batik,21108605</v>
      </c>
    </row>
    <row r="21" spans="1:52" ht="33" customHeight="1">
      <c r="A21" s="2" t="s">
        <v>81</v>
      </c>
      <c r="B21" s="2" t="s">
        <v>55</v>
      </c>
      <c r="C21" s="2" t="s">
        <v>223</v>
      </c>
      <c r="D21" s="3">
        <v>5</v>
      </c>
      <c r="E21" s="5" t="s">
        <v>127</v>
      </c>
      <c r="F21" s="5" t="s">
        <v>189</v>
      </c>
      <c r="G21" s="5" t="s">
        <v>196</v>
      </c>
      <c r="H21" s="5" t="s">
        <v>317</v>
      </c>
      <c r="I21" s="5"/>
      <c r="J21" s="12" t="str">
        <f t="shared" si="0"/>
        <v>Wheel Pottery</v>
      </c>
      <c r="K21" s="12">
        <f t="shared" si="1"/>
        <v>5</v>
      </c>
      <c r="L21" s="12">
        <f t="shared" si="2"/>
        <v>5</v>
      </c>
      <c r="M21" s="12">
        <f t="shared" si="3"/>
        <v>5</v>
      </c>
      <c r="N21" s="12">
        <f t="shared" si="4"/>
        <v>5</v>
      </c>
      <c r="O21" s="14" t="str">
        <f t="shared" si="5"/>
        <v>DanM</v>
      </c>
      <c r="P21" s="14" t="str">
        <f t="shared" si="6"/>
        <v/>
      </c>
      <c r="Q21" s="14" t="str">
        <f t="shared" si="7"/>
        <v/>
      </c>
      <c r="R21" s="14" t="str">
        <f t="shared" si="8"/>
        <v/>
      </c>
      <c r="S21" s="14" t="str">
        <f t="shared" si="9"/>
        <v/>
      </c>
      <c r="T21" s="12" t="b">
        <f>IF(ISERROR(VLOOKUP(O21,People!$A$2:$A$113,1,FALSE)), IF(LEN(O21)=0,TRUE,FALSE),IF(ISERROR(VLOOKUP(Q21,People!$A$2:$A$113,1,FALSE)),IF(LEN(Q21)=0,TRUE,FALSE),IF(ISERROR(VLOOKUP(S21,People!$A$2:$A$113,1,FALSE)),IF(LEN(S21)=0,TRUE,FALSE),TRUE)))</f>
        <v>1</v>
      </c>
      <c r="U21" s="14" t="str">
        <f t="shared" si="10"/>
        <v>Britny</v>
      </c>
      <c r="V21" s="14" t="str">
        <f t="shared" si="11"/>
        <v/>
      </c>
      <c r="W21" s="14" t="str">
        <f t="shared" si="12"/>
        <v/>
      </c>
      <c r="X21" s="14" t="str">
        <f t="shared" si="13"/>
        <v/>
      </c>
      <c r="Y21" s="14" t="str">
        <f t="shared" si="14"/>
        <v/>
      </c>
      <c r="Z21" s="12" t="b">
        <f>IF(ISERROR(VLOOKUP(U21,People!$A$2:$A$113,1,FALSE)), IF(LEN(U21)=0,TRUE,FALSE),IF(ISERROR(VLOOKUP(W21,People!$A$2:$A$113,1,FALSE)),IF(LEN(W21)=0,TRUE,FALSE),IF(ISERROR(VLOOKUP(Y21,People!$A$2:$A$113,1,FALSE)),IF(LEN(Y21)=0,TRUE,FALSE),TRUE)))</f>
        <v>1</v>
      </c>
      <c r="AA21" s="14" t="str">
        <f t="shared" si="15"/>
        <v>Maxine</v>
      </c>
      <c r="AB21" s="14" t="str">
        <f t="shared" si="16"/>
        <v/>
      </c>
      <c r="AC21" s="14" t="str">
        <f t="shared" si="17"/>
        <v/>
      </c>
      <c r="AD21" s="14" t="str">
        <f t="shared" si="18"/>
        <v/>
      </c>
      <c r="AE21" s="14" t="str">
        <f t="shared" si="19"/>
        <v/>
      </c>
      <c r="AF21" s="12" t="b">
        <f>IF(ISERROR(VLOOKUP(AA21,People!$A$2:$A$113,1,FALSE)), IF(LEN(AA21)=0,TRUE,FALSE),IF(ISERROR(VLOOKUP(AC21,People!$A$2:$A$113,1,FALSE)),IF(LEN(AC21)=0,TRUE,FALSE),IF(ISERROR(VLOOKUP(AE21,People!$A$2:$A$113,1,FALSE)),IF(LEN(AE21)=0,TRUE,FALSE),TRUE)))</f>
        <v>1</v>
      </c>
      <c r="AG21" s="14" t="str">
        <f t="shared" si="20"/>
        <v>Jackie</v>
      </c>
      <c r="AH21" s="14" t="str">
        <f t="shared" si="21"/>
        <v/>
      </c>
      <c r="AI21" s="14" t="str">
        <f t="shared" si="22"/>
        <v/>
      </c>
      <c r="AJ21" s="14" t="str">
        <f t="shared" si="23"/>
        <v/>
      </c>
      <c r="AK21" s="14" t="str">
        <f t="shared" si="24"/>
        <v/>
      </c>
      <c r="AL21" s="12" t="b">
        <f>IF(ISERROR(VLOOKUP(AG21,People!$A$2:$A$113,1,FALSE)), IF(LEN(AG21)=0,TRUE,FALSE),IF(ISERROR(VLOOKUP(AI21,People!$A$2:$A$113,1,FALSE)),IF(LEN(AI21)=0,TRUE,FALSE),IF(ISERROR(VLOOKUP(AK21,People!$A$2:$A$113,1,FALSE)),IF(LEN(AK21)=0,TRUE,FALSE),TRUE)))</f>
        <v>1</v>
      </c>
      <c r="AM21" s="14" t="str">
        <f t="shared" si="25"/>
        <v/>
      </c>
      <c r="AN21" s="14" t="str">
        <f t="shared" si="26"/>
        <v/>
      </c>
      <c r="AO21" s="14" t="str">
        <f t="shared" si="27"/>
        <v/>
      </c>
      <c r="AP21" s="14" t="str">
        <f t="shared" si="28"/>
        <v/>
      </c>
      <c r="AQ21" s="14" t="str">
        <f t="shared" si="29"/>
        <v/>
      </c>
      <c r="AR21" s="12" t="b">
        <f>IF(ISERROR(VLOOKUP(AM21,People!$A$2:$A$113,1,FALSE)), IF(LEN(AM21)=0,TRUE,FALSE),IF(ISERROR(VLOOKUP(AO21,People!$A$2:$A$113,1,FALSE)),IF(LEN(AO21)=0,TRUE,FALSE),IF(ISERROR(VLOOKUP(AQ21,People!$A$2:$A$113,1,FALSE)),IF(LEN(AQ21)=0,TRUE,FALSE),TRUE)))</f>
        <v>1</v>
      </c>
      <c r="AS21" s="12" t="str">
        <f t="shared" si="30"/>
        <v>11005642</v>
      </c>
      <c r="AT21" s="13">
        <f t="shared" si="38"/>
        <v>4</v>
      </c>
      <c r="AU21" s="13" t="str">
        <f t="shared" si="39"/>
        <v>11005642</v>
      </c>
      <c r="AV21" s="13" t="str">
        <f t="shared" si="40"/>
        <v>21005642</v>
      </c>
      <c r="AW21" s="13" t="str">
        <f t="shared" si="41"/>
        <v>31005642</v>
      </c>
      <c r="AX21" s="13" t="str">
        <f t="shared" si="42"/>
        <v>41005642</v>
      </c>
      <c r="AY21" s="13" t="str">
        <f t="shared" si="43"/>
        <v/>
      </c>
      <c r="AZ21" s="6" t="str">
        <f t="shared" si="44"/>
        <v>Wheel Pottery,11005642,21005642,31005642,41005642</v>
      </c>
    </row>
    <row r="22" spans="1:52" ht="33" customHeight="1">
      <c r="A22" s="2" t="s">
        <v>81</v>
      </c>
      <c r="B22" s="2" t="s">
        <v>318</v>
      </c>
      <c r="C22" s="2" t="s">
        <v>146</v>
      </c>
      <c r="D22" s="3">
        <v>6</v>
      </c>
      <c r="E22" s="5"/>
      <c r="F22" s="5"/>
      <c r="G22" s="5"/>
      <c r="H22" s="5" t="s">
        <v>415</v>
      </c>
      <c r="I22" s="5"/>
      <c r="J22" s="12" t="str">
        <f t="shared" si="0"/>
        <v>Woodworking</v>
      </c>
      <c r="K22" s="12">
        <f t="shared" si="1"/>
        <v>0</v>
      </c>
      <c r="L22" s="12">
        <f t="shared" si="2"/>
        <v>0</v>
      </c>
      <c r="M22" s="12">
        <f t="shared" si="3"/>
        <v>0</v>
      </c>
      <c r="N22" s="12">
        <f t="shared" si="4"/>
        <v>6</v>
      </c>
      <c r="O22" s="14" t="str">
        <f t="shared" si="5"/>
        <v/>
      </c>
      <c r="P22" s="14" t="str">
        <f t="shared" si="6"/>
        <v/>
      </c>
      <c r="Q22" s="14" t="str">
        <f t="shared" si="7"/>
        <v/>
      </c>
      <c r="R22" s="14" t="str">
        <f t="shared" si="8"/>
        <v/>
      </c>
      <c r="S22" s="14" t="str">
        <f t="shared" si="9"/>
        <v/>
      </c>
      <c r="T22" s="12" t="b">
        <f>IF(ISERROR(VLOOKUP(O22,People!$A$2:$A$113,1,FALSE)), IF(LEN(O22)=0,TRUE,FALSE),IF(ISERROR(VLOOKUP(Q22,People!$A$2:$A$113,1,FALSE)),IF(LEN(Q22)=0,TRUE,FALSE),IF(ISERROR(VLOOKUP(S22,People!$A$2:$A$113,1,FALSE)),IF(LEN(S22)=0,TRUE,FALSE),TRUE)))</f>
        <v>1</v>
      </c>
      <c r="U22" s="14" t="str">
        <f t="shared" si="10"/>
        <v/>
      </c>
      <c r="V22" s="14" t="str">
        <f t="shared" si="11"/>
        <v/>
      </c>
      <c r="W22" s="14" t="str">
        <f t="shared" si="12"/>
        <v/>
      </c>
      <c r="X22" s="14" t="str">
        <f t="shared" si="13"/>
        <v/>
      </c>
      <c r="Y22" s="14" t="str">
        <f t="shared" si="14"/>
        <v/>
      </c>
      <c r="Z22" s="12" t="b">
        <f>IF(ISERROR(VLOOKUP(U22,People!$A$2:$A$113,1,FALSE)), IF(LEN(U22)=0,TRUE,FALSE),IF(ISERROR(VLOOKUP(W22,People!$A$2:$A$113,1,FALSE)),IF(LEN(W22)=0,TRUE,FALSE),IF(ISERROR(VLOOKUP(Y22,People!$A$2:$A$113,1,FALSE)),IF(LEN(Y22)=0,TRUE,FALSE),TRUE)))</f>
        <v>1</v>
      </c>
      <c r="AA22" s="14" t="str">
        <f t="shared" si="15"/>
        <v/>
      </c>
      <c r="AB22" s="14" t="str">
        <f t="shared" si="16"/>
        <v/>
      </c>
      <c r="AC22" s="14" t="str">
        <f t="shared" si="17"/>
        <v/>
      </c>
      <c r="AD22" s="14" t="str">
        <f t="shared" si="18"/>
        <v/>
      </c>
      <c r="AE22" s="14" t="str">
        <f t="shared" si="19"/>
        <v/>
      </c>
      <c r="AF22" s="12" t="b">
        <f>IF(ISERROR(VLOOKUP(AA22,People!$A$2:$A$113,1,FALSE)), IF(LEN(AA22)=0,TRUE,FALSE),IF(ISERROR(VLOOKUP(AC22,People!$A$2:$A$113,1,FALSE)),IF(LEN(AC22)=0,TRUE,FALSE),IF(ISERROR(VLOOKUP(AE22,People!$A$2:$A$113,1,FALSE)),IF(LEN(AE22)=0,TRUE,FALSE),TRUE)))</f>
        <v>1</v>
      </c>
      <c r="AG22" s="14" t="str">
        <f t="shared" si="20"/>
        <v>DanA</v>
      </c>
      <c r="AH22" s="14" t="str">
        <f t="shared" si="21"/>
        <v>Britny</v>
      </c>
      <c r="AI22" s="14" t="str">
        <f t="shared" si="22"/>
        <v>Britny</v>
      </c>
      <c r="AJ22" s="14" t="str">
        <f t="shared" si="23"/>
        <v/>
      </c>
      <c r="AK22" s="14" t="str">
        <f t="shared" si="24"/>
        <v/>
      </c>
      <c r="AL22" s="12" t="b">
        <f>IF(ISERROR(VLOOKUP(AG22,People!$A$2:$A$113,1,FALSE)), IF(LEN(AG22)=0,TRUE,FALSE),IF(ISERROR(VLOOKUP(AI22,People!$A$2:$A$113,1,FALSE)),IF(LEN(AI22)=0,TRUE,FALSE),IF(ISERROR(VLOOKUP(AK22,People!$A$2:$A$113,1,FALSE)),IF(LEN(AK22)=0,TRUE,FALSE),TRUE)))</f>
        <v>1</v>
      </c>
      <c r="AM22" s="14" t="str">
        <f t="shared" si="25"/>
        <v/>
      </c>
      <c r="AN22" s="14" t="str">
        <f t="shared" si="26"/>
        <v/>
      </c>
      <c r="AO22" s="14" t="str">
        <f t="shared" si="27"/>
        <v/>
      </c>
      <c r="AP22" s="14" t="str">
        <f t="shared" si="28"/>
        <v/>
      </c>
      <c r="AQ22" s="14" t="str">
        <f t="shared" si="29"/>
        <v/>
      </c>
      <c r="AR22" s="12" t="b">
        <f>IF(ISERROR(VLOOKUP(AM22,People!$A$2:$A$113,1,FALSE)), IF(LEN(AM22)=0,TRUE,FALSE),IF(ISERROR(VLOOKUP(AO22,People!$A$2:$A$113,1,FALSE)),IF(LEN(AO22)=0,TRUE,FALSE),IF(ISERROR(VLOOKUP(AQ22,People!$A$2:$A$113,1,FALSE)),IF(LEN(AQ22)=0,TRUE,FALSE),TRUE)))</f>
        <v>1</v>
      </c>
      <c r="AS22" s="12" t="str">
        <f t="shared" si="30"/>
        <v>11006630</v>
      </c>
      <c r="AT22" s="13">
        <f t="shared" si="38"/>
        <v>1</v>
      </c>
      <c r="AU22" s="13" t="str">
        <f t="shared" si="39"/>
        <v/>
      </c>
      <c r="AV22" s="13" t="str">
        <f t="shared" si="40"/>
        <v/>
      </c>
      <c r="AW22" s="13" t="str">
        <f t="shared" si="41"/>
        <v/>
      </c>
      <c r="AX22" s="13" t="str">
        <f t="shared" si="42"/>
        <v>41006630</v>
      </c>
      <c r="AY22" s="13" t="str">
        <f t="shared" si="43"/>
        <v/>
      </c>
      <c r="AZ22" s="6" t="str">
        <f t="shared" si="44"/>
        <v>Woodworking,41006630</v>
      </c>
    </row>
    <row r="23" spans="1:52" ht="33" customHeight="1">
      <c r="A23" s="2" t="s">
        <v>181</v>
      </c>
      <c r="B23" s="2" t="s">
        <v>245</v>
      </c>
      <c r="C23" s="2" t="s">
        <v>338</v>
      </c>
      <c r="D23" s="3">
        <v>12</v>
      </c>
      <c r="E23" s="5"/>
      <c r="F23" s="5" t="s">
        <v>352</v>
      </c>
      <c r="G23" s="5" t="s">
        <v>18</v>
      </c>
      <c r="H23" s="5"/>
      <c r="I23" s="5"/>
      <c r="J23" s="12" t="str">
        <f t="shared" si="0"/>
        <v>Broadway Dance</v>
      </c>
      <c r="K23" s="12">
        <f t="shared" si="1"/>
        <v>0</v>
      </c>
      <c r="L23" s="12">
        <f t="shared" si="2"/>
        <v>12</v>
      </c>
      <c r="M23" s="12">
        <f t="shared" si="3"/>
        <v>12</v>
      </c>
      <c r="N23" s="12">
        <f t="shared" si="4"/>
        <v>0</v>
      </c>
      <c r="O23" s="14" t="str">
        <f t="shared" si="5"/>
        <v/>
      </c>
      <c r="P23" s="14" t="str">
        <f t="shared" si="6"/>
        <v/>
      </c>
      <c r="Q23" s="14" t="str">
        <f t="shared" si="7"/>
        <v/>
      </c>
      <c r="R23" s="14" t="str">
        <f t="shared" si="8"/>
        <v/>
      </c>
      <c r="S23" s="14" t="str">
        <f t="shared" si="9"/>
        <v/>
      </c>
      <c r="T23" s="12" t="b">
        <f>IF(ISERROR(VLOOKUP(O23,People!$A$2:$A$113,1,FALSE)), IF(LEN(O23)=0,TRUE,FALSE),IF(ISERROR(VLOOKUP(Q23,People!$A$2:$A$113,1,FALSE)),IF(LEN(Q23)=0,TRUE,FALSE),IF(ISERROR(VLOOKUP(S23,People!$A$2:$A$113,1,FALSE)),IF(LEN(S23)=0,TRUE,FALSE),TRUE)))</f>
        <v>1</v>
      </c>
      <c r="U23" s="14" t="str">
        <f t="shared" si="10"/>
        <v>Ceisley</v>
      </c>
      <c r="V23" s="14" t="str">
        <f t="shared" si="11"/>
        <v/>
      </c>
      <c r="W23" s="14" t="str">
        <f t="shared" si="12"/>
        <v/>
      </c>
      <c r="X23" s="14" t="str">
        <f t="shared" si="13"/>
        <v/>
      </c>
      <c r="Y23" s="14" t="str">
        <f t="shared" si="14"/>
        <v/>
      </c>
      <c r="Z23" s="12" t="b">
        <f>IF(ISERROR(VLOOKUP(U23,People!$A$2:$A$113,1,FALSE)), IF(LEN(U23)=0,TRUE,FALSE),IF(ISERROR(VLOOKUP(W23,People!$A$2:$A$113,1,FALSE)),IF(LEN(W23)=0,TRUE,FALSE),IF(ISERROR(VLOOKUP(Y23,People!$A$2:$A$113,1,FALSE)),IF(LEN(Y23)=0,TRUE,FALSE),TRUE)))</f>
        <v>1</v>
      </c>
      <c r="AA23" s="14" t="str">
        <f t="shared" si="15"/>
        <v>BryanP</v>
      </c>
      <c r="AB23" s="14" t="str">
        <f t="shared" si="16"/>
        <v/>
      </c>
      <c r="AC23" s="14" t="str">
        <f t="shared" si="17"/>
        <v/>
      </c>
      <c r="AD23" s="14" t="str">
        <f t="shared" si="18"/>
        <v/>
      </c>
      <c r="AE23" s="14" t="str">
        <f t="shared" si="19"/>
        <v/>
      </c>
      <c r="AF23" s="12" t="b">
        <f>IF(ISERROR(VLOOKUP(AA23,People!$A$2:$A$113,1,FALSE)), IF(LEN(AA23)=0,TRUE,FALSE),IF(ISERROR(VLOOKUP(AC23,People!$A$2:$A$113,1,FALSE)),IF(LEN(AC23)=0,TRUE,FALSE),IF(ISERROR(VLOOKUP(AE23,People!$A$2:$A$113,1,FALSE)),IF(LEN(AE23)=0,TRUE,FALSE),TRUE)))</f>
        <v>1</v>
      </c>
      <c r="AG23" s="14" t="str">
        <f t="shared" si="20"/>
        <v/>
      </c>
      <c r="AH23" s="14" t="str">
        <f t="shared" si="21"/>
        <v/>
      </c>
      <c r="AI23" s="14" t="str">
        <f t="shared" si="22"/>
        <v/>
      </c>
      <c r="AJ23" s="14" t="str">
        <f t="shared" si="23"/>
        <v/>
      </c>
      <c r="AK23" s="14" t="str">
        <f t="shared" si="24"/>
        <v/>
      </c>
      <c r="AL23" s="12" t="b">
        <f>IF(ISERROR(VLOOKUP(AG23,People!$A$2:$A$113,1,FALSE)), IF(LEN(AG23)=0,TRUE,FALSE),IF(ISERROR(VLOOKUP(AI23,People!$A$2:$A$113,1,FALSE)),IF(LEN(AI23)=0,TRUE,FALSE),IF(ISERROR(VLOOKUP(AK23,People!$A$2:$A$113,1,FALSE)),IF(LEN(AK23)=0,TRUE,FALSE),TRUE)))</f>
        <v>1</v>
      </c>
      <c r="AM23" s="14" t="str">
        <f t="shared" si="25"/>
        <v/>
      </c>
      <c r="AN23" s="14" t="str">
        <f t="shared" si="26"/>
        <v/>
      </c>
      <c r="AO23" s="14" t="str">
        <f t="shared" si="27"/>
        <v/>
      </c>
      <c r="AP23" s="14" t="str">
        <f t="shared" si="28"/>
        <v/>
      </c>
      <c r="AQ23" s="14" t="str">
        <f t="shared" si="29"/>
        <v/>
      </c>
      <c r="AR23" s="12" t="b">
        <f>IF(ISERROR(VLOOKUP(AM23,People!$A$2:$A$113,1,FALSE)), IF(LEN(AM23)=0,TRUE,FALSE),IF(ISERROR(VLOOKUP(AO23,People!$A$2:$A$113,1,FALSE)),IF(LEN(AO23)=0,TRUE,FALSE),IF(ISERROR(VLOOKUP(AQ23,People!$A$2:$A$113,1,FALSE)),IF(LEN(AQ23)=0,TRUE,FALSE),TRUE)))</f>
        <v>1</v>
      </c>
      <c r="AS23" s="12" t="str">
        <f t="shared" si="30"/>
        <v>16012652</v>
      </c>
      <c r="AT23" s="13">
        <f t="shared" si="38"/>
        <v>2</v>
      </c>
      <c r="AU23" s="13" t="str">
        <f t="shared" si="39"/>
        <v/>
      </c>
      <c r="AV23" s="13" t="str">
        <f t="shared" si="40"/>
        <v>26012652</v>
      </c>
      <c r="AW23" s="13" t="str">
        <f t="shared" si="41"/>
        <v>36012652</v>
      </c>
      <c r="AX23" s="13" t="str">
        <f t="shared" si="42"/>
        <v/>
      </c>
      <c r="AY23" s="13" t="str">
        <f t="shared" si="43"/>
        <v/>
      </c>
      <c r="AZ23" s="6" t="str">
        <f t="shared" si="44"/>
        <v>Broadway Dance,26012652,36012652</v>
      </c>
    </row>
    <row r="24" spans="1:52" ht="33" customHeight="1">
      <c r="A24" s="2" t="s">
        <v>203</v>
      </c>
      <c r="B24" s="2" t="s">
        <v>188</v>
      </c>
      <c r="C24" s="2" t="s">
        <v>339</v>
      </c>
      <c r="D24" s="3">
        <v>12</v>
      </c>
      <c r="E24" s="5"/>
      <c r="F24" s="5"/>
      <c r="G24" s="5" t="s">
        <v>383</v>
      </c>
      <c r="H24" s="5"/>
      <c r="I24" s="5"/>
      <c r="J24" s="12" t="str">
        <f t="shared" si="0"/>
        <v>Dance</v>
      </c>
      <c r="K24" s="12">
        <f t="shared" si="1"/>
        <v>0</v>
      </c>
      <c r="L24" s="12">
        <f t="shared" si="2"/>
        <v>0</v>
      </c>
      <c r="M24" s="12">
        <f t="shared" si="3"/>
        <v>12</v>
      </c>
      <c r="N24" s="12">
        <f t="shared" si="4"/>
        <v>0</v>
      </c>
      <c r="O24" s="14" t="str">
        <f t="shared" si="5"/>
        <v/>
      </c>
      <c r="P24" s="14" t="str">
        <f t="shared" si="6"/>
        <v/>
      </c>
      <c r="Q24" s="14" t="str">
        <f t="shared" si="7"/>
        <v/>
      </c>
      <c r="R24" s="14" t="str">
        <f t="shared" si="8"/>
        <v/>
      </c>
      <c r="S24" s="14" t="str">
        <f t="shared" si="9"/>
        <v/>
      </c>
      <c r="T24" s="12" t="b">
        <f>IF(ISERROR(VLOOKUP(O24,People!$A$2:$A$113,1,FALSE)), IF(LEN(O24)=0,TRUE,FALSE),IF(ISERROR(VLOOKUP(Q24,People!$A$2:$A$113,1,FALSE)),IF(LEN(Q24)=0,TRUE,FALSE),IF(ISERROR(VLOOKUP(S24,People!$A$2:$A$113,1,FALSE)),IF(LEN(S24)=0,TRUE,FALSE),TRUE)))</f>
        <v>1</v>
      </c>
      <c r="U24" s="14" t="str">
        <f t="shared" si="10"/>
        <v/>
      </c>
      <c r="V24" s="14" t="str">
        <f t="shared" si="11"/>
        <v/>
      </c>
      <c r="W24" s="14" t="str">
        <f t="shared" si="12"/>
        <v/>
      </c>
      <c r="X24" s="14" t="str">
        <f t="shared" si="13"/>
        <v/>
      </c>
      <c r="Y24" s="14" t="str">
        <f t="shared" si="14"/>
        <v/>
      </c>
      <c r="Z24" s="12" t="b">
        <f>IF(ISERROR(VLOOKUP(U24,People!$A$2:$A$113,1,FALSE)), IF(LEN(U24)=0,TRUE,FALSE),IF(ISERROR(VLOOKUP(W24,People!$A$2:$A$113,1,FALSE)),IF(LEN(W24)=0,TRUE,FALSE),IF(ISERROR(VLOOKUP(Y24,People!$A$2:$A$113,1,FALSE)),IF(LEN(Y24)=0,TRUE,FALSE),TRUE)))</f>
        <v>1</v>
      </c>
      <c r="AA24" s="14" t="str">
        <f t="shared" si="15"/>
        <v>AmyR</v>
      </c>
      <c r="AB24" s="14" t="str">
        <f t="shared" si="16"/>
        <v/>
      </c>
      <c r="AC24" s="14" t="str">
        <f t="shared" si="17"/>
        <v/>
      </c>
      <c r="AD24" s="14" t="str">
        <f t="shared" si="18"/>
        <v/>
      </c>
      <c r="AE24" s="14" t="str">
        <f t="shared" si="19"/>
        <v/>
      </c>
      <c r="AF24" s="12" t="b">
        <f>IF(ISERROR(VLOOKUP(AA24,People!$A$2:$A$113,1,FALSE)), IF(LEN(AA24)=0,TRUE,FALSE),IF(ISERROR(VLOOKUP(AC24,People!$A$2:$A$113,1,FALSE)),IF(LEN(AC24)=0,TRUE,FALSE),IF(ISERROR(VLOOKUP(AE24,People!$A$2:$A$113,1,FALSE)),IF(LEN(AE24)=0,TRUE,FALSE),TRUE)))</f>
        <v>1</v>
      </c>
      <c r="AG24" s="14" t="str">
        <f t="shared" si="20"/>
        <v/>
      </c>
      <c r="AH24" s="14" t="str">
        <f t="shared" si="21"/>
        <v/>
      </c>
      <c r="AI24" s="14" t="str">
        <f t="shared" si="22"/>
        <v/>
      </c>
      <c r="AJ24" s="14" t="str">
        <f t="shared" si="23"/>
        <v/>
      </c>
      <c r="AK24" s="14" t="str">
        <f t="shared" si="24"/>
        <v/>
      </c>
      <c r="AL24" s="12" t="b">
        <f>IF(ISERROR(VLOOKUP(AG24,People!$A$2:$A$113,1,FALSE)), IF(LEN(AG24)=0,TRUE,FALSE),IF(ISERROR(VLOOKUP(AI24,People!$A$2:$A$113,1,FALSE)),IF(LEN(AI24)=0,TRUE,FALSE),IF(ISERROR(VLOOKUP(AK24,People!$A$2:$A$113,1,FALSE)),IF(LEN(AK24)=0,TRUE,FALSE),TRUE)))</f>
        <v>1</v>
      </c>
      <c r="AM24" s="14" t="str">
        <f t="shared" si="25"/>
        <v/>
      </c>
      <c r="AN24" s="14" t="str">
        <f t="shared" si="26"/>
        <v/>
      </c>
      <c r="AO24" s="14" t="str">
        <f t="shared" si="27"/>
        <v/>
      </c>
      <c r="AP24" s="14" t="str">
        <f t="shared" si="28"/>
        <v/>
      </c>
      <c r="AQ24" s="14" t="str">
        <f t="shared" si="29"/>
        <v/>
      </c>
      <c r="AR24" s="12" t="b">
        <f>IF(ISERROR(VLOOKUP(AM24,People!$A$2:$A$113,1,FALSE)), IF(LEN(AM24)=0,TRUE,FALSE),IF(ISERROR(VLOOKUP(AO24,People!$A$2:$A$113,1,FALSE)),IF(LEN(AO24)=0,TRUE,FALSE),IF(ISERROR(VLOOKUP(AQ24,People!$A$2:$A$113,1,FALSE)),IF(LEN(AQ24)=0,TRUE,FALSE),TRUE)))</f>
        <v>1</v>
      </c>
      <c r="AS24" s="12" t="str">
        <f t="shared" si="30"/>
        <v>16012653</v>
      </c>
      <c r="AT24" s="13">
        <f t="shared" si="38"/>
        <v>1</v>
      </c>
      <c r="AU24" s="13" t="str">
        <f t="shared" si="39"/>
        <v/>
      </c>
      <c r="AV24" s="13" t="str">
        <f t="shared" si="40"/>
        <v/>
      </c>
      <c r="AW24" s="13" t="str">
        <f t="shared" si="41"/>
        <v>36012653</v>
      </c>
      <c r="AX24" s="13" t="str">
        <f t="shared" si="42"/>
        <v/>
      </c>
      <c r="AY24" s="13" t="str">
        <f t="shared" si="43"/>
        <v/>
      </c>
      <c r="AZ24" s="6" t="str">
        <f t="shared" si="44"/>
        <v>Dance,36012653</v>
      </c>
    </row>
    <row r="25" spans="1:52" ht="33" customHeight="1">
      <c r="A25" s="2" t="s">
        <v>181</v>
      </c>
      <c r="B25" s="2" t="s">
        <v>45</v>
      </c>
      <c r="C25" s="2" t="s">
        <v>338</v>
      </c>
      <c r="D25" s="3">
        <v>12</v>
      </c>
      <c r="E25" s="5"/>
      <c r="F25" s="5"/>
      <c r="G25" s="5"/>
      <c r="H25" s="5" t="s">
        <v>379</v>
      </c>
      <c r="I25" s="5"/>
      <c r="J25" s="12" t="str">
        <f t="shared" si="0"/>
        <v>Dance</v>
      </c>
      <c r="K25" s="12">
        <f t="shared" si="1"/>
        <v>0</v>
      </c>
      <c r="L25" s="12">
        <f t="shared" si="2"/>
        <v>0</v>
      </c>
      <c r="M25" s="12">
        <f t="shared" si="3"/>
        <v>0</v>
      </c>
      <c r="N25" s="12">
        <f t="shared" si="4"/>
        <v>12</v>
      </c>
      <c r="O25" s="14" t="str">
        <f t="shared" si="5"/>
        <v/>
      </c>
      <c r="P25" s="14" t="str">
        <f t="shared" si="6"/>
        <v/>
      </c>
      <c r="Q25" s="14" t="str">
        <f t="shared" si="7"/>
        <v/>
      </c>
      <c r="R25" s="14" t="str">
        <f t="shared" si="8"/>
        <v/>
      </c>
      <c r="S25" s="14" t="str">
        <f t="shared" si="9"/>
        <v/>
      </c>
      <c r="T25" s="12" t="b">
        <f>IF(ISERROR(VLOOKUP(O25,People!$A$2:$A$113,1,FALSE)), IF(LEN(O25)=0,TRUE,FALSE),IF(ISERROR(VLOOKUP(Q25,People!$A$2:$A$113,1,FALSE)),IF(LEN(Q25)=0,TRUE,FALSE),IF(ISERROR(VLOOKUP(S25,People!$A$2:$A$113,1,FALSE)),IF(LEN(S25)=0,TRUE,FALSE),TRUE)))</f>
        <v>1</v>
      </c>
      <c r="U25" s="14" t="str">
        <f t="shared" si="10"/>
        <v/>
      </c>
      <c r="V25" s="14" t="str">
        <f t="shared" si="11"/>
        <v/>
      </c>
      <c r="W25" s="14" t="str">
        <f t="shared" si="12"/>
        <v/>
      </c>
      <c r="X25" s="14" t="str">
        <f t="shared" si="13"/>
        <v/>
      </c>
      <c r="Y25" s="14" t="str">
        <f t="shared" si="14"/>
        <v/>
      </c>
      <c r="Z25" s="12" t="b">
        <f>IF(ISERROR(VLOOKUP(U25,People!$A$2:$A$113,1,FALSE)), IF(LEN(U25)=0,TRUE,FALSE),IF(ISERROR(VLOOKUP(W25,People!$A$2:$A$113,1,FALSE)),IF(LEN(W25)=0,TRUE,FALSE),IF(ISERROR(VLOOKUP(Y25,People!$A$2:$A$113,1,FALSE)),IF(LEN(Y25)=0,TRUE,FALSE),TRUE)))</f>
        <v>1</v>
      </c>
      <c r="AA25" s="14" t="str">
        <f t="shared" si="15"/>
        <v/>
      </c>
      <c r="AB25" s="14" t="str">
        <f t="shared" si="16"/>
        <v/>
      </c>
      <c r="AC25" s="14" t="str">
        <f t="shared" si="17"/>
        <v/>
      </c>
      <c r="AD25" s="14" t="str">
        <f t="shared" si="18"/>
        <v/>
      </c>
      <c r="AE25" s="14" t="str">
        <f t="shared" si="19"/>
        <v/>
      </c>
      <c r="AF25" s="12" t="b">
        <f>IF(ISERROR(VLOOKUP(AA25,People!$A$2:$A$113,1,FALSE)), IF(LEN(AA25)=0,TRUE,FALSE),IF(ISERROR(VLOOKUP(AC25,People!$A$2:$A$113,1,FALSE)),IF(LEN(AC25)=0,TRUE,FALSE),IF(ISERROR(VLOOKUP(AE25,People!$A$2:$A$113,1,FALSE)),IF(LEN(AE25)=0,TRUE,FALSE),TRUE)))</f>
        <v>1</v>
      </c>
      <c r="AG25" s="14" t="str">
        <f t="shared" si="20"/>
        <v>AJ</v>
      </c>
      <c r="AH25" s="14" t="str">
        <f t="shared" si="21"/>
        <v/>
      </c>
      <c r="AI25" s="14" t="str">
        <f t="shared" si="22"/>
        <v/>
      </c>
      <c r="AJ25" s="14" t="str">
        <f t="shared" si="23"/>
        <v/>
      </c>
      <c r="AK25" s="14" t="str">
        <f t="shared" si="24"/>
        <v/>
      </c>
      <c r="AL25" s="12" t="b">
        <f>IF(ISERROR(VLOOKUP(AG25,People!$A$2:$A$113,1,FALSE)), IF(LEN(AG25)=0,TRUE,FALSE),IF(ISERROR(VLOOKUP(AI25,People!$A$2:$A$113,1,FALSE)),IF(LEN(AI25)=0,TRUE,FALSE),IF(ISERROR(VLOOKUP(AK25,People!$A$2:$A$113,1,FALSE)),IF(LEN(AK25)=0,TRUE,FALSE),TRUE)))</f>
        <v>1</v>
      </c>
      <c r="AM25" s="14" t="str">
        <f t="shared" si="25"/>
        <v/>
      </c>
      <c r="AN25" s="14" t="str">
        <f t="shared" si="26"/>
        <v/>
      </c>
      <c r="AO25" s="14" t="str">
        <f t="shared" si="27"/>
        <v/>
      </c>
      <c r="AP25" s="14" t="str">
        <f t="shared" si="28"/>
        <v/>
      </c>
      <c r="AQ25" s="14" t="str">
        <f t="shared" si="29"/>
        <v/>
      </c>
      <c r="AR25" s="12" t="b">
        <f>IF(ISERROR(VLOOKUP(AM25,People!$A$2:$A$113,1,FALSE)), IF(LEN(AM25)=0,TRUE,FALSE),IF(ISERROR(VLOOKUP(AO25,People!$A$2:$A$113,1,FALSE)),IF(LEN(AO25)=0,TRUE,FALSE),IF(ISERROR(VLOOKUP(AQ25,People!$A$2:$A$113,1,FALSE)),IF(LEN(AQ25)=0,TRUE,FALSE),TRUE)))</f>
        <v>1</v>
      </c>
      <c r="AS25" s="12" t="str">
        <f t="shared" si="30"/>
        <v>16012652</v>
      </c>
      <c r="AT25" s="13">
        <f t="shared" si="38"/>
        <v>1</v>
      </c>
      <c r="AU25" s="13" t="str">
        <f t="shared" si="39"/>
        <v/>
      </c>
      <c r="AV25" s="13" t="str">
        <f t="shared" si="40"/>
        <v/>
      </c>
      <c r="AW25" s="13" t="str">
        <f t="shared" si="41"/>
        <v/>
      </c>
      <c r="AX25" s="13" t="str">
        <f t="shared" si="42"/>
        <v>46012652</v>
      </c>
      <c r="AY25" s="13" t="str">
        <f t="shared" si="43"/>
        <v/>
      </c>
      <c r="AZ25" s="6" t="str">
        <f t="shared" si="44"/>
        <v>Dance,46012652</v>
      </c>
    </row>
    <row r="26" spans="1:52" ht="33" customHeight="1">
      <c r="A26" s="2" t="s">
        <v>181</v>
      </c>
      <c r="B26" s="2" t="s">
        <v>274</v>
      </c>
      <c r="C26" s="2" t="s">
        <v>339</v>
      </c>
      <c r="D26" s="3">
        <v>12</v>
      </c>
      <c r="E26" s="5" t="s">
        <v>11</v>
      </c>
      <c r="F26" s="5"/>
      <c r="G26" s="5"/>
      <c r="H26" s="5" t="s">
        <v>11</v>
      </c>
      <c r="I26" s="5"/>
      <c r="J26" s="12" t="str">
        <f t="shared" ref="J26:J50" si="45">B26</f>
        <v>Hip Hop</v>
      </c>
      <c r="K26" s="12">
        <f t="shared" si="1"/>
        <v>12</v>
      </c>
      <c r="L26" s="12">
        <f t="shared" si="2"/>
        <v>0</v>
      </c>
      <c r="M26" s="12">
        <f t="shared" si="3"/>
        <v>0</v>
      </c>
      <c r="N26" s="12">
        <f t="shared" si="4"/>
        <v>12</v>
      </c>
      <c r="O26" s="14" t="str">
        <f t="shared" si="5"/>
        <v>AceR</v>
      </c>
      <c r="P26" s="14" t="str">
        <f t="shared" si="6"/>
        <v/>
      </c>
      <c r="Q26" s="14" t="str">
        <f t="shared" si="7"/>
        <v/>
      </c>
      <c r="R26" s="14" t="str">
        <f t="shared" si="8"/>
        <v/>
      </c>
      <c r="S26" s="14" t="str">
        <f t="shared" si="9"/>
        <v/>
      </c>
      <c r="T26" s="12" t="b">
        <f>IF(ISERROR(VLOOKUP(O26,People!$A$2:$A$113,1,FALSE)), IF(LEN(O26)=0,TRUE,FALSE),IF(ISERROR(VLOOKUP(Q26,People!$A$2:$A$113,1,FALSE)),IF(LEN(Q26)=0,TRUE,FALSE),IF(ISERROR(VLOOKUP(S26,People!$A$2:$A$113,1,FALSE)),IF(LEN(S26)=0,TRUE,FALSE),TRUE)))</f>
        <v>1</v>
      </c>
      <c r="U26" s="14" t="str">
        <f t="shared" si="10"/>
        <v/>
      </c>
      <c r="V26" s="14" t="str">
        <f t="shared" si="11"/>
        <v/>
      </c>
      <c r="W26" s="14" t="str">
        <f t="shared" si="12"/>
        <v/>
      </c>
      <c r="X26" s="14" t="str">
        <f t="shared" si="13"/>
        <v/>
      </c>
      <c r="Y26" s="14" t="str">
        <f t="shared" si="14"/>
        <v/>
      </c>
      <c r="Z26" s="12" t="b">
        <f>IF(ISERROR(VLOOKUP(U26,People!$A$2:$A$113,1,FALSE)), IF(LEN(U26)=0,TRUE,FALSE),IF(ISERROR(VLOOKUP(W26,People!$A$2:$A$113,1,FALSE)),IF(LEN(W26)=0,TRUE,FALSE),IF(ISERROR(VLOOKUP(Y26,People!$A$2:$A$113,1,FALSE)),IF(LEN(Y26)=0,TRUE,FALSE),TRUE)))</f>
        <v>1</v>
      </c>
      <c r="AA26" s="14" t="str">
        <f t="shared" si="15"/>
        <v/>
      </c>
      <c r="AB26" s="14" t="str">
        <f t="shared" si="16"/>
        <v/>
      </c>
      <c r="AC26" s="14" t="str">
        <f t="shared" si="17"/>
        <v/>
      </c>
      <c r="AD26" s="14" t="str">
        <f t="shared" si="18"/>
        <v/>
      </c>
      <c r="AE26" s="14" t="str">
        <f t="shared" si="19"/>
        <v/>
      </c>
      <c r="AF26" s="12" t="b">
        <f>IF(ISERROR(VLOOKUP(AA26,People!$A$2:$A$113,1,FALSE)), IF(LEN(AA26)=0,TRUE,FALSE),IF(ISERROR(VLOOKUP(AC26,People!$A$2:$A$113,1,FALSE)),IF(LEN(AC26)=0,TRUE,FALSE),IF(ISERROR(VLOOKUP(AE26,People!$A$2:$A$113,1,FALSE)),IF(LEN(AE26)=0,TRUE,FALSE),TRUE)))</f>
        <v>1</v>
      </c>
      <c r="AG26" s="14" t="str">
        <f t="shared" si="20"/>
        <v>AceR</v>
      </c>
      <c r="AH26" s="14" t="str">
        <f t="shared" si="21"/>
        <v/>
      </c>
      <c r="AI26" s="14" t="str">
        <f t="shared" si="22"/>
        <v/>
      </c>
      <c r="AJ26" s="14" t="str">
        <f t="shared" si="23"/>
        <v/>
      </c>
      <c r="AK26" s="14" t="str">
        <f t="shared" si="24"/>
        <v/>
      </c>
      <c r="AL26" s="12" t="b">
        <f>IF(ISERROR(VLOOKUP(AG26,People!$A$2:$A$113,1,FALSE)), IF(LEN(AG26)=0,TRUE,FALSE),IF(ISERROR(VLOOKUP(AI26,People!$A$2:$A$113,1,FALSE)),IF(LEN(AI26)=0,TRUE,FALSE),IF(ISERROR(VLOOKUP(AK26,People!$A$2:$A$113,1,FALSE)),IF(LEN(AK26)=0,TRUE,FALSE),TRUE)))</f>
        <v>1</v>
      </c>
      <c r="AM26" s="14" t="str">
        <f t="shared" si="25"/>
        <v/>
      </c>
      <c r="AN26" s="14" t="str">
        <f t="shared" si="26"/>
        <v/>
      </c>
      <c r="AO26" s="14" t="str">
        <f t="shared" si="27"/>
        <v/>
      </c>
      <c r="AP26" s="14" t="str">
        <f t="shared" si="28"/>
        <v/>
      </c>
      <c r="AQ26" s="14" t="str">
        <f t="shared" si="29"/>
        <v/>
      </c>
      <c r="AR26" s="12" t="b">
        <f>IF(ISERROR(VLOOKUP(AM26,People!$A$2:$A$113,1,FALSE)), IF(LEN(AM26)=0,TRUE,FALSE),IF(ISERROR(VLOOKUP(AO26,People!$A$2:$A$113,1,FALSE)),IF(LEN(AO26)=0,TRUE,FALSE),IF(ISERROR(VLOOKUP(AQ26,People!$A$2:$A$113,1,FALSE)),IF(LEN(AQ26)=0,TRUE,FALSE),TRUE)))</f>
        <v>1</v>
      </c>
      <c r="AS26" s="12" t="str">
        <f t="shared" si="30"/>
        <v>16012653</v>
      </c>
      <c r="AT26" s="13">
        <f t="shared" si="38"/>
        <v>2</v>
      </c>
      <c r="AU26" s="13" t="str">
        <f t="shared" si="39"/>
        <v>16012653</v>
      </c>
      <c r="AV26" s="13" t="str">
        <f t="shared" si="40"/>
        <v/>
      </c>
      <c r="AW26" s="13" t="str">
        <f t="shared" si="41"/>
        <v/>
      </c>
      <c r="AX26" s="13" t="str">
        <f t="shared" si="42"/>
        <v>46012653</v>
      </c>
      <c r="AY26" s="13" t="str">
        <f t="shared" si="43"/>
        <v/>
      </c>
      <c r="AZ26" s="6" t="str">
        <f t="shared" si="44"/>
        <v>Hip Hop,16012653,46012653</v>
      </c>
    </row>
    <row r="27" spans="1:52" ht="33" customHeight="1">
      <c r="A27" s="2" t="s">
        <v>181</v>
      </c>
      <c r="B27" s="2" t="s">
        <v>145</v>
      </c>
      <c r="C27" s="2" t="s">
        <v>339</v>
      </c>
      <c r="D27" s="3">
        <v>12</v>
      </c>
      <c r="E27" s="5"/>
      <c r="F27" s="5"/>
      <c r="G27" s="5"/>
      <c r="H27" s="5"/>
      <c r="I27" s="5"/>
      <c r="J27" s="12" t="str">
        <f t="shared" si="45"/>
        <v>Tap</v>
      </c>
      <c r="K27" s="12">
        <f t="shared" si="1"/>
        <v>0</v>
      </c>
      <c r="L27" s="12">
        <f t="shared" si="2"/>
        <v>0</v>
      </c>
      <c r="M27" s="12">
        <f t="shared" si="3"/>
        <v>0</v>
      </c>
      <c r="N27" s="12">
        <f t="shared" si="4"/>
        <v>0</v>
      </c>
      <c r="O27" s="14" t="str">
        <f t="shared" si="5"/>
        <v/>
      </c>
      <c r="P27" s="14" t="str">
        <f t="shared" si="6"/>
        <v/>
      </c>
      <c r="Q27" s="14" t="str">
        <f t="shared" si="7"/>
        <v/>
      </c>
      <c r="R27" s="14" t="str">
        <f t="shared" si="8"/>
        <v/>
      </c>
      <c r="S27" s="14" t="str">
        <f t="shared" si="9"/>
        <v/>
      </c>
      <c r="T27" s="12" t="b">
        <f>IF(ISERROR(VLOOKUP(O27,People!$A$2:$A$113,1,FALSE)), IF(LEN(O27)=0,TRUE,FALSE),IF(ISERROR(VLOOKUP(Q27,People!$A$2:$A$113,1,FALSE)),IF(LEN(Q27)=0,TRUE,FALSE),IF(ISERROR(VLOOKUP(S27,People!$A$2:$A$113,1,FALSE)),IF(LEN(S27)=0,TRUE,FALSE),TRUE)))</f>
        <v>1</v>
      </c>
      <c r="U27" s="14" t="str">
        <f t="shared" si="10"/>
        <v/>
      </c>
      <c r="V27" s="14" t="str">
        <f t="shared" si="11"/>
        <v/>
      </c>
      <c r="W27" s="14" t="str">
        <f t="shared" si="12"/>
        <v/>
      </c>
      <c r="X27" s="14" t="str">
        <f t="shared" si="13"/>
        <v/>
      </c>
      <c r="Y27" s="14" t="str">
        <f t="shared" si="14"/>
        <v/>
      </c>
      <c r="Z27" s="12" t="b">
        <f>IF(ISERROR(VLOOKUP(U27,People!$A$2:$A$113,1,FALSE)), IF(LEN(U27)=0,TRUE,FALSE),IF(ISERROR(VLOOKUP(W27,People!$A$2:$A$113,1,FALSE)),IF(LEN(W27)=0,TRUE,FALSE),IF(ISERROR(VLOOKUP(Y27,People!$A$2:$A$113,1,FALSE)),IF(LEN(Y27)=0,TRUE,FALSE),TRUE)))</f>
        <v>1</v>
      </c>
      <c r="AA27" s="14" t="str">
        <f t="shared" si="15"/>
        <v/>
      </c>
      <c r="AB27" s="14" t="str">
        <f t="shared" si="16"/>
        <v/>
      </c>
      <c r="AC27" s="14" t="str">
        <f t="shared" si="17"/>
        <v/>
      </c>
      <c r="AD27" s="14" t="str">
        <f t="shared" si="18"/>
        <v/>
      </c>
      <c r="AE27" s="14" t="str">
        <f t="shared" si="19"/>
        <v/>
      </c>
      <c r="AF27" s="12" t="b">
        <f>IF(ISERROR(VLOOKUP(AA27,People!$A$2:$A$113,1,FALSE)), IF(LEN(AA27)=0,TRUE,FALSE),IF(ISERROR(VLOOKUP(AC27,People!$A$2:$A$113,1,FALSE)),IF(LEN(AC27)=0,TRUE,FALSE),IF(ISERROR(VLOOKUP(AE27,People!$A$2:$A$113,1,FALSE)),IF(LEN(AE27)=0,TRUE,FALSE),TRUE)))</f>
        <v>1</v>
      </c>
      <c r="AG27" s="14" t="str">
        <f t="shared" si="20"/>
        <v/>
      </c>
      <c r="AH27" s="14" t="str">
        <f t="shared" si="21"/>
        <v/>
      </c>
      <c r="AI27" s="14" t="str">
        <f t="shared" si="22"/>
        <v/>
      </c>
      <c r="AJ27" s="14" t="str">
        <f t="shared" si="23"/>
        <v/>
      </c>
      <c r="AK27" s="14" t="str">
        <f t="shared" si="24"/>
        <v/>
      </c>
      <c r="AL27" s="12" t="b">
        <f>IF(ISERROR(VLOOKUP(AG27,People!$A$2:$A$113,1,FALSE)), IF(LEN(AG27)=0,TRUE,FALSE),IF(ISERROR(VLOOKUP(AI27,People!$A$2:$A$113,1,FALSE)),IF(LEN(AI27)=0,TRUE,FALSE),IF(ISERROR(VLOOKUP(AK27,People!$A$2:$A$113,1,FALSE)),IF(LEN(AK27)=0,TRUE,FALSE),TRUE)))</f>
        <v>1</v>
      </c>
      <c r="AM27" s="14" t="str">
        <f t="shared" si="25"/>
        <v/>
      </c>
      <c r="AN27" s="14" t="str">
        <f t="shared" si="26"/>
        <v/>
      </c>
      <c r="AO27" s="14" t="str">
        <f t="shared" si="27"/>
        <v/>
      </c>
      <c r="AP27" s="14" t="str">
        <f t="shared" si="28"/>
        <v/>
      </c>
      <c r="AQ27" s="14" t="str">
        <f t="shared" si="29"/>
        <v/>
      </c>
      <c r="AR27" s="12" t="b">
        <f>IF(ISERROR(VLOOKUP(AM27,People!$A$2:$A$113,1,FALSE)), IF(LEN(AM27)=0,TRUE,FALSE),IF(ISERROR(VLOOKUP(AO27,People!$A$2:$A$113,1,FALSE)),IF(LEN(AO27)=0,TRUE,FALSE),IF(ISERROR(VLOOKUP(AQ27,People!$A$2:$A$113,1,FALSE)),IF(LEN(AQ27)=0,TRUE,FALSE),TRUE)))</f>
        <v>1</v>
      </c>
      <c r="AS27" s="12" t="str">
        <f t="shared" si="30"/>
        <v>16012653</v>
      </c>
      <c r="AT27" s="13">
        <f t="shared" si="38"/>
        <v>0</v>
      </c>
      <c r="AU27" s="13" t="str">
        <f t="shared" si="39"/>
        <v/>
      </c>
      <c r="AV27" s="13" t="str">
        <f t="shared" si="40"/>
        <v/>
      </c>
      <c r="AW27" s="13" t="str">
        <f t="shared" si="41"/>
        <v/>
      </c>
      <c r="AX27" s="13" t="str">
        <f t="shared" si="42"/>
        <v/>
      </c>
      <c r="AY27" s="13" t="str">
        <f t="shared" si="43"/>
        <v/>
      </c>
      <c r="AZ27" s="6" t="str">
        <f t="shared" si="44"/>
        <v/>
      </c>
    </row>
    <row r="28" spans="1:52" ht="33" customHeight="1">
      <c r="A28" s="2" t="s">
        <v>181</v>
      </c>
      <c r="B28" s="2" t="s">
        <v>106</v>
      </c>
      <c r="C28" s="2" t="s">
        <v>338</v>
      </c>
      <c r="D28" s="3">
        <v>12</v>
      </c>
      <c r="E28" s="5"/>
      <c r="F28" s="5"/>
      <c r="G28" s="5"/>
      <c r="H28" s="5"/>
      <c r="I28" s="5"/>
      <c r="J28" s="12" t="str">
        <f t="shared" si="45"/>
        <v>Techno</v>
      </c>
      <c r="K28" s="12">
        <f t="shared" ref="K28:K50" si="46">IF(ISBLANK(E28),0,+(D28))</f>
        <v>0</v>
      </c>
      <c r="L28" s="12">
        <f t="shared" ref="L28:L50" si="47">IF(ISBLANK(F28),0,+(D28))</f>
        <v>0</v>
      </c>
      <c r="M28" s="12">
        <f t="shared" ref="M28:M50" si="48">IF(ISBLANK(G28),0,+(D28))</f>
        <v>0</v>
      </c>
      <c r="N28" s="12">
        <f t="shared" ref="N28:N50" si="49">IF(ISBLANK(H28),0,+(D28))</f>
        <v>0</v>
      </c>
      <c r="O28" s="14" t="str">
        <f t="shared" si="5"/>
        <v/>
      </c>
      <c r="P28" s="14" t="str">
        <f t="shared" si="6"/>
        <v/>
      </c>
      <c r="Q28" s="14" t="str">
        <f t="shared" si="7"/>
        <v/>
      </c>
      <c r="R28" s="14" t="str">
        <f t="shared" si="8"/>
        <v/>
      </c>
      <c r="S28" s="14" t="str">
        <f t="shared" si="9"/>
        <v/>
      </c>
      <c r="T28" s="12" t="b">
        <f>IF(ISERROR(VLOOKUP(O28,People!$A$2:$A$113,1,FALSE)), IF(LEN(O28)=0,TRUE,FALSE),IF(ISERROR(VLOOKUP(Q28,People!$A$2:$A$113,1,FALSE)),IF(LEN(Q28)=0,TRUE,FALSE),IF(ISERROR(VLOOKUP(S28,People!$A$2:$A$113,1,FALSE)),IF(LEN(S28)=0,TRUE,FALSE),TRUE)))</f>
        <v>1</v>
      </c>
      <c r="U28" s="14" t="str">
        <f t="shared" si="10"/>
        <v/>
      </c>
      <c r="V28" s="14" t="str">
        <f t="shared" si="11"/>
        <v/>
      </c>
      <c r="W28" s="14" t="str">
        <f t="shared" si="12"/>
        <v/>
      </c>
      <c r="X28" s="14" t="str">
        <f t="shared" si="13"/>
        <v/>
      </c>
      <c r="Y28" s="14" t="str">
        <f t="shared" si="14"/>
        <v/>
      </c>
      <c r="Z28" s="12" t="b">
        <f>IF(ISERROR(VLOOKUP(U28,People!$A$2:$A$113,1,FALSE)), IF(LEN(U28)=0,TRUE,FALSE),IF(ISERROR(VLOOKUP(W28,People!$A$2:$A$113,1,FALSE)),IF(LEN(W28)=0,TRUE,FALSE),IF(ISERROR(VLOOKUP(Y28,People!$A$2:$A$113,1,FALSE)),IF(LEN(Y28)=0,TRUE,FALSE),TRUE)))</f>
        <v>1</v>
      </c>
      <c r="AA28" s="14" t="str">
        <f t="shared" si="15"/>
        <v/>
      </c>
      <c r="AB28" s="14" t="str">
        <f t="shared" si="16"/>
        <v/>
      </c>
      <c r="AC28" s="14" t="str">
        <f t="shared" si="17"/>
        <v/>
      </c>
      <c r="AD28" s="14" t="str">
        <f t="shared" si="18"/>
        <v/>
      </c>
      <c r="AE28" s="14" t="str">
        <f t="shared" si="19"/>
        <v/>
      </c>
      <c r="AF28" s="12" t="b">
        <f>IF(ISERROR(VLOOKUP(AA28,People!$A$2:$A$113,1,FALSE)), IF(LEN(AA28)=0,TRUE,FALSE),IF(ISERROR(VLOOKUP(AC28,People!$A$2:$A$113,1,FALSE)),IF(LEN(AC28)=0,TRUE,FALSE),IF(ISERROR(VLOOKUP(AE28,People!$A$2:$A$113,1,FALSE)),IF(LEN(AE28)=0,TRUE,FALSE),TRUE)))</f>
        <v>1</v>
      </c>
      <c r="AG28" s="14" t="str">
        <f t="shared" si="20"/>
        <v/>
      </c>
      <c r="AH28" s="14" t="str">
        <f t="shared" si="21"/>
        <v/>
      </c>
      <c r="AI28" s="14" t="str">
        <f t="shared" si="22"/>
        <v/>
      </c>
      <c r="AJ28" s="14" t="str">
        <f t="shared" si="23"/>
        <v/>
      </c>
      <c r="AK28" s="14" t="str">
        <f t="shared" si="24"/>
        <v/>
      </c>
      <c r="AL28" s="12" t="b">
        <f>IF(ISERROR(VLOOKUP(AG28,People!$A$2:$A$113,1,FALSE)), IF(LEN(AG28)=0,TRUE,FALSE),IF(ISERROR(VLOOKUP(AI28,People!$A$2:$A$113,1,FALSE)),IF(LEN(AI28)=0,TRUE,FALSE),IF(ISERROR(VLOOKUP(AK28,People!$A$2:$A$113,1,FALSE)),IF(LEN(AK28)=0,TRUE,FALSE),TRUE)))</f>
        <v>1</v>
      </c>
      <c r="AM28" s="14" t="str">
        <f t="shared" si="25"/>
        <v/>
      </c>
      <c r="AN28" s="14" t="str">
        <f t="shared" si="26"/>
        <v/>
      </c>
      <c r="AO28" s="14" t="str">
        <f t="shared" si="27"/>
        <v/>
      </c>
      <c r="AP28" s="14" t="str">
        <f t="shared" si="28"/>
        <v/>
      </c>
      <c r="AQ28" s="14" t="str">
        <f t="shared" si="29"/>
        <v/>
      </c>
      <c r="AR28" s="12" t="b">
        <f>IF(ISERROR(VLOOKUP(AM28,People!$A$2:$A$113,1,FALSE)), IF(LEN(AM28)=0,TRUE,FALSE),IF(ISERROR(VLOOKUP(AO28,People!$A$2:$A$113,1,FALSE)),IF(LEN(AO28)=0,TRUE,FALSE),IF(ISERROR(VLOOKUP(AQ28,People!$A$2:$A$113,1,FALSE)),IF(LEN(AQ28)=0,TRUE,FALSE),TRUE)))</f>
        <v>1</v>
      </c>
      <c r="AS28" s="12" t="str">
        <f t="shared" si="30"/>
        <v>16012652</v>
      </c>
      <c r="AT28" s="13">
        <f t="shared" si="38"/>
        <v>0</v>
      </c>
      <c r="AU28" s="13" t="str">
        <f t="shared" si="39"/>
        <v/>
      </c>
      <c r="AV28" s="13" t="str">
        <f t="shared" si="40"/>
        <v/>
      </c>
      <c r="AW28" s="13" t="str">
        <f t="shared" si="41"/>
        <v/>
      </c>
      <c r="AX28" s="13" t="str">
        <f t="shared" si="42"/>
        <v/>
      </c>
      <c r="AY28" s="13" t="str">
        <f t="shared" si="43"/>
        <v/>
      </c>
      <c r="AZ28" s="6" t="str">
        <f t="shared" si="44"/>
        <v/>
      </c>
    </row>
    <row r="29" spans="1:52" ht="33" customHeight="1">
      <c r="A29" s="2" t="s">
        <v>181</v>
      </c>
      <c r="B29" s="2" t="s">
        <v>102</v>
      </c>
      <c r="C29" s="2" t="s">
        <v>339</v>
      </c>
      <c r="D29" s="3">
        <v>12</v>
      </c>
      <c r="E29" s="5"/>
      <c r="F29" s="5" t="s">
        <v>394</v>
      </c>
      <c r="G29" s="5"/>
      <c r="H29" s="5"/>
      <c r="I29" s="5"/>
      <c r="J29" s="12" t="str">
        <f t="shared" si="45"/>
        <v>Yoga</v>
      </c>
      <c r="K29" s="12">
        <f t="shared" si="46"/>
        <v>0</v>
      </c>
      <c r="L29" s="12">
        <f t="shared" si="47"/>
        <v>12</v>
      </c>
      <c r="M29" s="12">
        <f t="shared" si="48"/>
        <v>0</v>
      </c>
      <c r="N29" s="12">
        <f t="shared" si="49"/>
        <v>0</v>
      </c>
      <c r="O29" s="14" t="str">
        <f t="shared" si="5"/>
        <v/>
      </c>
      <c r="P29" s="14" t="str">
        <f t="shared" si="6"/>
        <v/>
      </c>
      <c r="Q29" s="14" t="str">
        <f t="shared" si="7"/>
        <v/>
      </c>
      <c r="R29" s="14" t="str">
        <f t="shared" si="8"/>
        <v/>
      </c>
      <c r="S29" s="14" t="str">
        <f t="shared" si="9"/>
        <v/>
      </c>
      <c r="T29" s="12" t="b">
        <f>IF(ISERROR(VLOOKUP(O29,People!$A$2:$A$113,1,FALSE)), IF(LEN(O29)=0,TRUE,FALSE),IF(ISERROR(VLOOKUP(Q29,People!$A$2:$A$113,1,FALSE)),IF(LEN(Q29)=0,TRUE,FALSE),IF(ISERROR(VLOOKUP(S29,People!$A$2:$A$113,1,FALSE)),IF(LEN(S29)=0,TRUE,FALSE),TRUE)))</f>
        <v>1</v>
      </c>
      <c r="U29" s="14" t="str">
        <f t="shared" si="10"/>
        <v>Isobel</v>
      </c>
      <c r="V29" s="14" t="str">
        <f t="shared" si="11"/>
        <v/>
      </c>
      <c r="W29" s="14" t="str">
        <f t="shared" si="12"/>
        <v/>
      </c>
      <c r="X29" s="14" t="str">
        <f t="shared" si="13"/>
        <v/>
      </c>
      <c r="Y29" s="14" t="str">
        <f t="shared" si="14"/>
        <v/>
      </c>
      <c r="Z29" s="12" t="b">
        <f>IF(ISERROR(VLOOKUP(U29,People!$A$2:$A$113,1,FALSE)), IF(LEN(U29)=0,TRUE,FALSE),IF(ISERROR(VLOOKUP(W29,People!$A$2:$A$113,1,FALSE)),IF(LEN(W29)=0,TRUE,FALSE),IF(ISERROR(VLOOKUP(Y29,People!$A$2:$A$113,1,FALSE)),IF(LEN(Y29)=0,TRUE,FALSE),TRUE)))</f>
        <v>1</v>
      </c>
      <c r="AA29" s="14" t="str">
        <f t="shared" si="15"/>
        <v/>
      </c>
      <c r="AB29" s="14" t="str">
        <f t="shared" si="16"/>
        <v/>
      </c>
      <c r="AC29" s="14" t="str">
        <f t="shared" si="17"/>
        <v/>
      </c>
      <c r="AD29" s="14" t="str">
        <f t="shared" si="18"/>
        <v/>
      </c>
      <c r="AE29" s="14" t="str">
        <f t="shared" si="19"/>
        <v/>
      </c>
      <c r="AF29" s="12" t="b">
        <f>IF(ISERROR(VLOOKUP(AA29,People!$A$2:$A$113,1,FALSE)), IF(LEN(AA29)=0,TRUE,FALSE),IF(ISERROR(VLOOKUP(AC29,People!$A$2:$A$113,1,FALSE)),IF(LEN(AC29)=0,TRUE,FALSE),IF(ISERROR(VLOOKUP(AE29,People!$A$2:$A$113,1,FALSE)),IF(LEN(AE29)=0,TRUE,FALSE),TRUE)))</f>
        <v>1</v>
      </c>
      <c r="AG29" s="14" t="str">
        <f t="shared" si="20"/>
        <v/>
      </c>
      <c r="AH29" s="14" t="str">
        <f t="shared" si="21"/>
        <v/>
      </c>
      <c r="AI29" s="14" t="str">
        <f t="shared" si="22"/>
        <v/>
      </c>
      <c r="AJ29" s="14" t="str">
        <f t="shared" si="23"/>
        <v/>
      </c>
      <c r="AK29" s="14" t="str">
        <f t="shared" si="24"/>
        <v/>
      </c>
      <c r="AL29" s="12" t="b">
        <f>IF(ISERROR(VLOOKUP(AG29,People!$A$2:$A$113,1,FALSE)), IF(LEN(AG29)=0,TRUE,FALSE),IF(ISERROR(VLOOKUP(AI29,People!$A$2:$A$113,1,FALSE)),IF(LEN(AI29)=0,TRUE,FALSE),IF(ISERROR(VLOOKUP(AK29,People!$A$2:$A$113,1,FALSE)),IF(LEN(AK29)=0,TRUE,FALSE),TRUE)))</f>
        <v>1</v>
      </c>
      <c r="AM29" s="14" t="str">
        <f t="shared" si="25"/>
        <v/>
      </c>
      <c r="AN29" s="14" t="str">
        <f t="shared" si="26"/>
        <v/>
      </c>
      <c r="AO29" s="14" t="str">
        <f t="shared" si="27"/>
        <v/>
      </c>
      <c r="AP29" s="14" t="str">
        <f t="shared" si="28"/>
        <v/>
      </c>
      <c r="AQ29" s="14" t="str">
        <f t="shared" si="29"/>
        <v/>
      </c>
      <c r="AR29" s="12" t="b">
        <f>IF(ISERROR(VLOOKUP(AM29,People!$A$2:$A$113,1,FALSE)), IF(LEN(AM29)=0,TRUE,FALSE),IF(ISERROR(VLOOKUP(AO29,People!$A$2:$A$113,1,FALSE)),IF(LEN(AO29)=0,TRUE,FALSE),IF(ISERROR(VLOOKUP(AQ29,People!$A$2:$A$113,1,FALSE)),IF(LEN(AQ29)=0,TRUE,FALSE),TRUE)))</f>
        <v>1</v>
      </c>
      <c r="AS29" s="12" t="str">
        <f t="shared" si="30"/>
        <v>16012653</v>
      </c>
      <c r="AT29" s="13">
        <f t="shared" ref="AT29:AT90" si="50">IF(NOT(ISBLANK(E29)),1,0)+IF(NOT(ISBLANK(F29)),1,0)+IF(NOT(ISBLANK(G29)),1,0)+IF(NOT(ISBLANK(H29)),1,0)+IF(NOT(ISBLANK(I29)),1,0)</f>
        <v>1</v>
      </c>
      <c r="AU29" s="13" t="str">
        <f t="shared" ref="AU29:AU90" si="51">IF(ISBLANK(E29),"",IF(ISNUMBER(SEARCH("* M!",E29)),REPLACE($AS29,3,1,1),$AS29))</f>
        <v/>
      </c>
      <c r="AV29" s="13" t="str">
        <f t="shared" ref="AV29:AV90" si="52">IF(ISBLANK(F29),"",REPLACE(IF(ISNUMBER(SEARCH("* M!",F29)),REPLACE($AS29,3,1,1),$AS29),1,1,2))</f>
        <v>26012653</v>
      </c>
      <c r="AW29" s="13" t="str">
        <f t="shared" ref="AW29:AW90" si="53">IF(ISBLANK(G29),"",REPLACE(IF(ISNUMBER(SEARCH("* M!",G29)),REPLACE($AS29,3,1,1),$AS29),1,1,3))</f>
        <v/>
      </c>
      <c r="AX29" s="13" t="str">
        <f t="shared" ref="AX29:AX90" si="54">IF(ISBLANK(H29),"",REPLACE(IF(ISNUMBER(SEARCH("* M!",H29)),REPLACE($AS29,3,1,1),$AS29),1,1,4))</f>
        <v/>
      </c>
      <c r="AY29" s="13" t="str">
        <f t="shared" ref="AY29:AY90" si="55">IF(ISBLANK(I29),"",REPLACE(REPLACE(IF(ISNUMBER(SEARCH("* M!",I29)),REPLACE($AS29,3,1,1),$AS29),1,1,5),2,1,0))</f>
        <v/>
      </c>
      <c r="AZ29" s="6" t="str">
        <f t="shared" ref="AZ29:AZ90" si="56">IF(AT29&gt;0,B29&amp;",","")&amp;IF(LEN(AU29)=8,AU29,"")&amp;_x000D_IF(LEN(AV29)=8,IF(LEN(AU29)=8,","&amp;AV29,AV29),"")&amp;_x000D_IF(LEN(AW29)=8,IF(OR(LEN(AU29)=8, LEN(AV29)=8),","&amp;AW29,AW29),"")&amp;_x000D_IF(LEN(AX29)=8,IF(OR(LEN(AU29)=8, LEN(AV29)=8, LEN(AW29)=8),","&amp;AX29,AX29),"")&amp;_x000D_IF(LEN(AY29)=8,IF(OR(LEN(AU29)=8, LEN(AV29)=8, LEN(AW29)=8, LEN(AX29)=8),","&amp;AY29,AY29),"")</f>
        <v>Yoga,26012653</v>
      </c>
    </row>
    <row r="30" spans="1:52" ht="33" customHeight="1">
      <c r="A30" s="2" t="s">
        <v>154</v>
      </c>
      <c r="B30" s="2" t="s">
        <v>53</v>
      </c>
      <c r="C30" s="2" t="s">
        <v>311</v>
      </c>
      <c r="D30" s="3">
        <v>6</v>
      </c>
      <c r="E30" s="5"/>
      <c r="F30" s="5" t="s">
        <v>389</v>
      </c>
      <c r="G30" s="5" t="s">
        <v>390</v>
      </c>
      <c r="H30" s="5"/>
      <c r="I30" s="5"/>
      <c r="J30" s="12" t="str">
        <f t="shared" si="45"/>
        <v>Fusing</v>
      </c>
      <c r="K30" s="12">
        <f t="shared" si="46"/>
        <v>0</v>
      </c>
      <c r="L30" s="12">
        <f t="shared" si="47"/>
        <v>6</v>
      </c>
      <c r="M30" s="12">
        <f t="shared" si="48"/>
        <v>6</v>
      </c>
      <c r="N30" s="12">
        <f t="shared" si="49"/>
        <v>0</v>
      </c>
      <c r="O30" s="14" t="str">
        <f t="shared" si="5"/>
        <v/>
      </c>
      <c r="P30" s="14" t="str">
        <f t="shared" si="6"/>
        <v/>
      </c>
      <c r="Q30" s="14" t="str">
        <f t="shared" si="7"/>
        <v/>
      </c>
      <c r="R30" s="14" t="str">
        <f t="shared" si="8"/>
        <v/>
      </c>
      <c r="S30" s="14" t="str">
        <f t="shared" si="9"/>
        <v/>
      </c>
      <c r="T30" s="12" t="b">
        <f>IF(ISERROR(VLOOKUP(O30,People!$A$2:$A$113,1,FALSE)), IF(LEN(O30)=0,TRUE,FALSE),IF(ISERROR(VLOOKUP(Q30,People!$A$2:$A$113,1,FALSE)),IF(LEN(Q30)=0,TRUE,FALSE),IF(ISERROR(VLOOKUP(S30,People!$A$2:$A$113,1,FALSE)),IF(LEN(S30)=0,TRUE,FALSE),TRUE)))</f>
        <v>1</v>
      </c>
      <c r="U30" s="14" t="str">
        <f t="shared" si="10"/>
        <v>Luke</v>
      </c>
      <c r="V30" s="14" t="str">
        <f t="shared" si="11"/>
        <v>M!</v>
      </c>
      <c r="W30" s="14" t="str">
        <f t="shared" si="12"/>
        <v>M!</v>
      </c>
      <c r="X30" s="14" t="str">
        <f t="shared" si="13"/>
        <v/>
      </c>
      <c r="Y30" s="14" t="str">
        <f t="shared" si="14"/>
        <v/>
      </c>
      <c r="Z30" s="12" t="b">
        <f>IF(ISERROR(VLOOKUP(U30,People!$A$2:$A$113,1,FALSE)), IF(LEN(U30)=0,TRUE,FALSE),IF(ISERROR(VLOOKUP(W30,People!$A$2:$A$113,1,FALSE)),IF(LEN(W30)=0,TRUE,FALSE),IF(ISERROR(VLOOKUP(Y30,People!$A$2:$A$113,1,FALSE)),IF(LEN(Y30)=0,TRUE,FALSE),TRUE)))</f>
        <v>1</v>
      </c>
      <c r="AA30" s="14" t="str">
        <f t="shared" si="15"/>
        <v>Luke</v>
      </c>
      <c r="AB30" s="14" t="str">
        <f t="shared" si="16"/>
        <v>M!</v>
      </c>
      <c r="AC30" s="14" t="str">
        <f t="shared" si="17"/>
        <v>M!</v>
      </c>
      <c r="AD30" s="14" t="str">
        <f t="shared" si="18"/>
        <v/>
      </c>
      <c r="AE30" s="14" t="str">
        <f t="shared" si="19"/>
        <v/>
      </c>
      <c r="AF30" s="12" t="b">
        <f>IF(ISERROR(VLOOKUP(AA30,People!$A$2:$A$113,1,FALSE)), IF(LEN(AA30)=0,TRUE,FALSE),IF(ISERROR(VLOOKUP(AC30,People!$A$2:$A$113,1,FALSE)),IF(LEN(AC30)=0,TRUE,FALSE),IF(ISERROR(VLOOKUP(AE30,People!$A$2:$A$113,1,FALSE)),IF(LEN(AE30)=0,TRUE,FALSE),TRUE)))</f>
        <v>1</v>
      </c>
      <c r="AG30" s="14" t="str">
        <f t="shared" si="20"/>
        <v/>
      </c>
      <c r="AH30" s="14" t="str">
        <f t="shared" si="21"/>
        <v/>
      </c>
      <c r="AI30" s="14" t="str">
        <f t="shared" si="22"/>
        <v/>
      </c>
      <c r="AJ30" s="14" t="str">
        <f t="shared" si="23"/>
        <v/>
      </c>
      <c r="AK30" s="14" t="str">
        <f t="shared" si="24"/>
        <v/>
      </c>
      <c r="AL30" s="12" t="b">
        <f>IF(ISERROR(VLOOKUP(AG30,People!$A$2:$A$113,1,FALSE)), IF(LEN(AG30)=0,TRUE,FALSE),IF(ISERROR(VLOOKUP(AI30,People!$A$2:$A$113,1,FALSE)),IF(LEN(AI30)=0,TRUE,FALSE),IF(ISERROR(VLOOKUP(AK30,People!$A$2:$A$113,1,FALSE)),IF(LEN(AK30)=0,TRUE,FALSE),TRUE)))</f>
        <v>1</v>
      </c>
      <c r="AM30" s="14" t="str">
        <f t="shared" si="25"/>
        <v/>
      </c>
      <c r="AN30" s="14" t="str">
        <f t="shared" si="26"/>
        <v/>
      </c>
      <c r="AO30" s="14" t="str">
        <f t="shared" si="27"/>
        <v/>
      </c>
      <c r="AP30" s="14" t="str">
        <f t="shared" si="28"/>
        <v/>
      </c>
      <c r="AQ30" s="14" t="str">
        <f t="shared" si="29"/>
        <v/>
      </c>
      <c r="AR30" s="12" t="b">
        <f>IF(ISERROR(VLOOKUP(AM30,People!$A$2:$A$113,1,FALSE)), IF(LEN(AM30)=0,TRUE,FALSE),IF(ISERROR(VLOOKUP(AO30,People!$A$2:$A$113,1,FALSE)),IF(LEN(AO30)=0,TRUE,FALSE),IF(ISERROR(VLOOKUP(AQ30,People!$A$2:$A$113,1,FALSE)),IF(LEN(AQ30)=0,TRUE,FALSE),TRUE)))</f>
        <v>1</v>
      </c>
      <c r="AS30" s="12" t="str">
        <f t="shared" si="30"/>
        <v>14006651</v>
      </c>
      <c r="AT30" s="13">
        <f t="shared" si="50"/>
        <v>2</v>
      </c>
      <c r="AU30" s="13" t="str">
        <f t="shared" si="51"/>
        <v/>
      </c>
      <c r="AV30" s="13" t="str">
        <f t="shared" si="52"/>
        <v>24106651</v>
      </c>
      <c r="AW30" s="13" t="str">
        <f t="shared" si="53"/>
        <v>34106651</v>
      </c>
      <c r="AX30" s="13" t="str">
        <f t="shared" si="54"/>
        <v/>
      </c>
      <c r="AY30" s="13" t="str">
        <f t="shared" si="55"/>
        <v/>
      </c>
      <c r="AZ30" s="6" t="str">
        <f t="shared" si="56"/>
        <v>Fusing,24106651,34106651</v>
      </c>
    </row>
    <row r="31" spans="1:52" ht="33" customHeight="1">
      <c r="A31" s="2" t="s">
        <v>154</v>
      </c>
      <c r="B31" s="2" t="s">
        <v>87</v>
      </c>
      <c r="C31" s="2" t="s">
        <v>222</v>
      </c>
      <c r="D31" s="3">
        <v>6</v>
      </c>
      <c r="E31" s="5" t="s">
        <v>288</v>
      </c>
      <c r="F31" s="5" t="s">
        <v>382</v>
      </c>
      <c r="G31" s="5" t="s">
        <v>20</v>
      </c>
      <c r="H31" s="5" t="s">
        <v>386</v>
      </c>
      <c r="I31" s="5" t="s">
        <v>19</v>
      </c>
      <c r="J31" s="12" t="str">
        <f t="shared" si="45"/>
        <v>Glass Beads</v>
      </c>
      <c r="K31" s="12">
        <f t="shared" si="46"/>
        <v>6</v>
      </c>
      <c r="L31" s="12">
        <f t="shared" si="47"/>
        <v>6</v>
      </c>
      <c r="M31" s="12">
        <f t="shared" si="48"/>
        <v>6</v>
      </c>
      <c r="N31" s="12">
        <f t="shared" si="49"/>
        <v>6</v>
      </c>
      <c r="O31" s="14" t="str">
        <f t="shared" si="5"/>
        <v>Carmi</v>
      </c>
      <c r="P31" s="14" t="str">
        <f t="shared" si="6"/>
        <v>Monisha Jason</v>
      </c>
      <c r="Q31" s="14" t="str">
        <f t="shared" si="7"/>
        <v>Monisha</v>
      </c>
      <c r="R31" s="14" t="str">
        <f t="shared" si="8"/>
        <v>Jason</v>
      </c>
      <c r="S31" s="14" t="str">
        <f t="shared" si="9"/>
        <v>Jason</v>
      </c>
      <c r="T31" s="12" t="b">
        <f>IF(ISERROR(VLOOKUP(O31,People!$A$2:$A$113,1,FALSE)), IF(LEN(O31)=0,TRUE,FALSE),IF(ISERROR(VLOOKUP(Q31,People!$A$2:$A$113,1,FALSE)),IF(LEN(Q31)=0,TRUE,FALSE),IF(ISERROR(VLOOKUP(S31,People!$A$2:$A$113,1,FALSE)),IF(LEN(S31)=0,TRUE,FALSE),TRUE)))</f>
        <v>1</v>
      </c>
      <c r="U31" s="14" t="str">
        <f t="shared" si="10"/>
        <v>Carmi</v>
      </c>
      <c r="V31" s="14" t="str">
        <f t="shared" si="11"/>
        <v>PhillieL M!</v>
      </c>
      <c r="W31" s="14" t="str">
        <f t="shared" si="12"/>
        <v>PhillieL</v>
      </c>
      <c r="X31" s="14" t="str">
        <f t="shared" si="13"/>
        <v>M!</v>
      </c>
      <c r="Y31" s="14" t="str">
        <f t="shared" si="14"/>
        <v>M!</v>
      </c>
      <c r="Z31" s="12" t="b">
        <f>IF(ISERROR(VLOOKUP(U31,People!$A$2:$A$113,1,FALSE)), IF(LEN(U31)=0,TRUE,FALSE),IF(ISERROR(VLOOKUP(W31,People!$A$2:$A$113,1,FALSE)),IF(LEN(W31)=0,TRUE,FALSE),IF(ISERROR(VLOOKUP(Y31,People!$A$2:$A$113,1,FALSE)),IF(LEN(Y31)=0,TRUE,FALSE),TRUE)))</f>
        <v>1</v>
      </c>
      <c r="AA31" s="14" t="str">
        <f t="shared" si="15"/>
        <v>Jason</v>
      </c>
      <c r="AB31" s="14" t="str">
        <f t="shared" si="16"/>
        <v>Isobel M!</v>
      </c>
      <c r="AC31" s="14" t="str">
        <f t="shared" si="17"/>
        <v>Isobel</v>
      </c>
      <c r="AD31" s="14" t="str">
        <f t="shared" si="18"/>
        <v>M!</v>
      </c>
      <c r="AE31" s="14" t="str">
        <f t="shared" si="19"/>
        <v>M!</v>
      </c>
      <c r="AF31" s="12" t="b">
        <f>IF(ISERROR(VLOOKUP(AA31,People!$A$2:$A$113,1,FALSE)), IF(LEN(AA31)=0,TRUE,FALSE),IF(ISERROR(VLOOKUP(AC31,People!$A$2:$A$113,1,FALSE)),IF(LEN(AC31)=0,TRUE,FALSE),IF(ISERROR(VLOOKUP(AE31,People!$A$2:$A$113,1,FALSE)),IF(LEN(AE31)=0,TRUE,FALSE),TRUE)))</f>
        <v>1</v>
      </c>
      <c r="AG31" s="14" t="str">
        <f t="shared" si="20"/>
        <v>Carmi</v>
      </c>
      <c r="AH31" s="14" t="str">
        <f t="shared" si="21"/>
        <v>Luke Shannon</v>
      </c>
      <c r="AI31" s="14" t="str">
        <f t="shared" si="22"/>
        <v>Luke</v>
      </c>
      <c r="AJ31" s="14" t="str">
        <f t="shared" si="23"/>
        <v>Shannon</v>
      </c>
      <c r="AK31" s="14" t="str">
        <f t="shared" si="24"/>
        <v>Shannon</v>
      </c>
      <c r="AL31" s="12" t="b">
        <f>IF(ISERROR(VLOOKUP(AG31,People!$A$2:$A$113,1,FALSE)), IF(LEN(AG31)=0,TRUE,FALSE),IF(ISERROR(VLOOKUP(AI31,People!$A$2:$A$113,1,FALSE)),IF(LEN(AI31)=0,TRUE,FALSE),IF(ISERROR(VLOOKUP(AK31,People!$A$2:$A$113,1,FALSE)),IF(LEN(AK31)=0,TRUE,FALSE),TRUE)))</f>
        <v>1</v>
      </c>
      <c r="AM31" s="14" t="str">
        <f t="shared" si="25"/>
        <v>Jason</v>
      </c>
      <c r="AN31" s="14" t="str">
        <f t="shared" si="26"/>
        <v>Monisha</v>
      </c>
      <c r="AO31" s="14" t="str">
        <f t="shared" si="27"/>
        <v>Monisha</v>
      </c>
      <c r="AP31" s="14" t="str">
        <f t="shared" si="28"/>
        <v/>
      </c>
      <c r="AQ31" s="14" t="str">
        <f t="shared" si="29"/>
        <v/>
      </c>
      <c r="AR31" s="12" t="b">
        <f>IF(ISERROR(VLOOKUP(AM31,People!$A$2:$A$113,1,FALSE)), IF(LEN(AM31)=0,TRUE,FALSE),IF(ISERROR(VLOOKUP(AO31,People!$A$2:$A$113,1,FALSE)),IF(LEN(AO31)=0,TRUE,FALSE),IF(ISERROR(VLOOKUP(AQ31,People!$A$2:$A$113,1,FALSE)),IF(LEN(AQ31)=0,TRUE,FALSE),TRUE)))</f>
        <v>1</v>
      </c>
      <c r="AS31" s="12" t="str">
        <f t="shared" si="30"/>
        <v>14006641</v>
      </c>
      <c r="AT31" s="13">
        <f t="shared" si="50"/>
        <v>5</v>
      </c>
      <c r="AU31" s="13" t="str">
        <f t="shared" si="51"/>
        <v>14006641</v>
      </c>
      <c r="AV31" s="13" t="str">
        <f t="shared" si="52"/>
        <v>24106641</v>
      </c>
      <c r="AW31" s="13" t="str">
        <f t="shared" si="53"/>
        <v>34106641</v>
      </c>
      <c r="AX31" s="13" t="str">
        <f t="shared" si="54"/>
        <v>44006641</v>
      </c>
      <c r="AY31" s="13" t="str">
        <f t="shared" si="55"/>
        <v>50006641</v>
      </c>
      <c r="AZ31" s="6" t="str">
        <f t="shared" si="56"/>
        <v>Glass Beads,14006641,24106641,34106641,44006641,50006641</v>
      </c>
    </row>
    <row r="32" spans="1:52" ht="33" customHeight="1">
      <c r="A32" s="2" t="s">
        <v>154</v>
      </c>
      <c r="B32" s="2" t="s">
        <v>375</v>
      </c>
      <c r="C32" s="2" t="s">
        <v>301</v>
      </c>
      <c r="D32" s="3">
        <v>6</v>
      </c>
      <c r="E32" s="5" t="s">
        <v>287</v>
      </c>
      <c r="F32" s="5" t="s">
        <v>152</v>
      </c>
      <c r="G32" s="5" t="s">
        <v>292</v>
      </c>
      <c r="H32" s="5" t="s">
        <v>327</v>
      </c>
      <c r="I32" s="5"/>
      <c r="J32" s="12" t="str">
        <f t="shared" si="45"/>
        <v>Mosaics</v>
      </c>
      <c r="K32" s="12">
        <f t="shared" si="46"/>
        <v>6</v>
      </c>
      <c r="L32" s="12">
        <f t="shared" si="47"/>
        <v>6</v>
      </c>
      <c r="M32" s="12">
        <f t="shared" si="48"/>
        <v>6</v>
      </c>
      <c r="N32" s="12">
        <f t="shared" si="49"/>
        <v>6</v>
      </c>
      <c r="O32" s="14" t="str">
        <f t="shared" si="5"/>
        <v>JuliaR</v>
      </c>
      <c r="P32" s="14" t="str">
        <f t="shared" si="6"/>
        <v/>
      </c>
      <c r="Q32" s="14" t="str">
        <f t="shared" si="7"/>
        <v/>
      </c>
      <c r="R32" s="14" t="str">
        <f t="shared" si="8"/>
        <v/>
      </c>
      <c r="S32" s="14" t="str">
        <f t="shared" si="9"/>
        <v/>
      </c>
      <c r="T32" s="12" t="b">
        <f>IF(ISERROR(VLOOKUP(O32,People!$A$2:$A$113,1,FALSE)), IF(LEN(O32)=0,TRUE,FALSE),IF(ISERROR(VLOOKUP(Q32,People!$A$2:$A$113,1,FALSE)),IF(LEN(Q32)=0,TRUE,FALSE),IF(ISERROR(VLOOKUP(S32,People!$A$2:$A$113,1,FALSE)),IF(LEN(S32)=0,TRUE,FALSE),TRUE)))</f>
        <v>1</v>
      </c>
      <c r="U32" s="14" t="str">
        <f t="shared" si="10"/>
        <v>Cassie</v>
      </c>
      <c r="V32" s="14" t="str">
        <f t="shared" si="11"/>
        <v>Eilidh</v>
      </c>
      <c r="W32" s="14" t="str">
        <f t="shared" si="12"/>
        <v>Eilidh</v>
      </c>
      <c r="X32" s="14" t="str">
        <f t="shared" si="13"/>
        <v/>
      </c>
      <c r="Y32" s="14" t="str">
        <f t="shared" si="14"/>
        <v/>
      </c>
      <c r="Z32" s="12" t="b">
        <f>IF(ISERROR(VLOOKUP(U32,People!$A$2:$A$113,1,FALSE)), IF(LEN(U32)=0,TRUE,FALSE),IF(ISERROR(VLOOKUP(W32,People!$A$2:$A$113,1,FALSE)),IF(LEN(W32)=0,TRUE,FALSE),IF(ISERROR(VLOOKUP(Y32,People!$A$2:$A$113,1,FALSE)),IF(LEN(Y32)=0,TRUE,FALSE),TRUE)))</f>
        <v>1</v>
      </c>
      <c r="AA32" s="14" t="str">
        <f t="shared" si="15"/>
        <v>Emma</v>
      </c>
      <c r="AB32" s="14" t="str">
        <f t="shared" si="16"/>
        <v/>
      </c>
      <c r="AC32" s="14" t="str">
        <f t="shared" si="17"/>
        <v/>
      </c>
      <c r="AD32" s="14" t="str">
        <f t="shared" si="18"/>
        <v/>
      </c>
      <c r="AE32" s="14" t="str">
        <f t="shared" si="19"/>
        <v/>
      </c>
      <c r="AF32" s="12" t="b">
        <f>IF(ISERROR(VLOOKUP(AA32,People!$A$2:$A$113,1,FALSE)), IF(LEN(AA32)=0,TRUE,FALSE),IF(ISERROR(VLOOKUP(AC32,People!$A$2:$A$113,1,FALSE)),IF(LEN(AC32)=0,TRUE,FALSE),IF(ISERROR(VLOOKUP(AE32,People!$A$2:$A$113,1,FALSE)),IF(LEN(AE32)=0,TRUE,FALSE),TRUE)))</f>
        <v>1</v>
      </c>
      <c r="AG32" s="14" t="str">
        <f t="shared" si="20"/>
        <v>Rebecca</v>
      </c>
      <c r="AH32" s="14" t="str">
        <f t="shared" si="21"/>
        <v>Jenny</v>
      </c>
      <c r="AI32" s="14" t="str">
        <f t="shared" si="22"/>
        <v>Jenny</v>
      </c>
      <c r="AJ32" s="14" t="str">
        <f t="shared" si="23"/>
        <v/>
      </c>
      <c r="AK32" s="14" t="str">
        <f t="shared" si="24"/>
        <v/>
      </c>
      <c r="AL32" s="12" t="b">
        <f>IF(ISERROR(VLOOKUP(AG32,People!$A$2:$A$113,1,FALSE)), IF(LEN(AG32)=0,TRUE,FALSE),IF(ISERROR(VLOOKUP(AI32,People!$A$2:$A$113,1,FALSE)),IF(LEN(AI32)=0,TRUE,FALSE),IF(ISERROR(VLOOKUP(AK32,People!$A$2:$A$113,1,FALSE)),IF(LEN(AK32)=0,TRUE,FALSE),TRUE)))</f>
        <v>1</v>
      </c>
      <c r="AM32" s="14" t="str">
        <f t="shared" si="25"/>
        <v/>
      </c>
      <c r="AN32" s="14" t="str">
        <f t="shared" si="26"/>
        <v/>
      </c>
      <c r="AO32" s="14" t="str">
        <f t="shared" si="27"/>
        <v/>
      </c>
      <c r="AP32" s="14" t="str">
        <f t="shared" si="28"/>
        <v/>
      </c>
      <c r="AQ32" s="14" t="str">
        <f t="shared" si="29"/>
        <v/>
      </c>
      <c r="AR32" s="12" t="b">
        <f>IF(ISERROR(VLOOKUP(AM32,People!$A$2:$A$113,1,FALSE)), IF(LEN(AM32)=0,TRUE,FALSE),IF(ISERROR(VLOOKUP(AO32,People!$A$2:$A$113,1,FALSE)),IF(LEN(AO32)=0,TRUE,FALSE),IF(ISERROR(VLOOKUP(AQ32,People!$A$2:$A$113,1,FALSE)),IF(LEN(AQ32)=0,TRUE,FALSE),TRUE)))</f>
        <v>1</v>
      </c>
      <c r="AS32" s="12" t="str">
        <f t="shared" si="30"/>
        <v>14006632</v>
      </c>
      <c r="AT32" s="13">
        <f t="shared" si="50"/>
        <v>4</v>
      </c>
      <c r="AU32" s="13" t="str">
        <f t="shared" si="51"/>
        <v>14006632</v>
      </c>
      <c r="AV32" s="13" t="str">
        <f t="shared" si="52"/>
        <v>24006632</v>
      </c>
      <c r="AW32" s="13" t="str">
        <f t="shared" si="53"/>
        <v>34006632</v>
      </c>
      <c r="AX32" s="13" t="str">
        <f t="shared" si="54"/>
        <v>44006632</v>
      </c>
      <c r="AY32" s="13" t="str">
        <f t="shared" si="55"/>
        <v/>
      </c>
      <c r="AZ32" s="6" t="str">
        <f t="shared" si="56"/>
        <v>Mosaics,14006632,24006632,34006632,44006632</v>
      </c>
    </row>
    <row r="33" spans="1:52" ht="33" customHeight="1">
      <c r="A33" s="2" t="s">
        <v>154</v>
      </c>
      <c r="B33" s="2" t="s">
        <v>337</v>
      </c>
      <c r="C33" s="2" t="s">
        <v>147</v>
      </c>
      <c r="D33" s="3">
        <v>6</v>
      </c>
      <c r="E33" s="5" t="s">
        <v>348</v>
      </c>
      <c r="F33" s="5" t="s">
        <v>8</v>
      </c>
      <c r="G33" s="5" t="s">
        <v>293</v>
      </c>
      <c r="H33" s="5" t="s">
        <v>385</v>
      </c>
      <c r="I33" s="5"/>
      <c r="J33" s="12" t="str">
        <f t="shared" si="45"/>
        <v>Stained Glass</v>
      </c>
      <c r="K33" s="12">
        <f t="shared" si="46"/>
        <v>6</v>
      </c>
      <c r="L33" s="12">
        <f t="shared" si="47"/>
        <v>6</v>
      </c>
      <c r="M33" s="12">
        <f t="shared" si="48"/>
        <v>6</v>
      </c>
      <c r="N33" s="12">
        <f t="shared" si="49"/>
        <v>6</v>
      </c>
      <c r="O33" s="14" t="str">
        <f t="shared" si="5"/>
        <v>Alix</v>
      </c>
      <c r="P33" s="14" t="str">
        <f t="shared" si="6"/>
        <v>Sue</v>
      </c>
      <c r="Q33" s="14" t="str">
        <f t="shared" si="7"/>
        <v>Sue</v>
      </c>
      <c r="R33" s="14" t="str">
        <f t="shared" si="8"/>
        <v/>
      </c>
      <c r="S33" s="14" t="str">
        <f t="shared" si="9"/>
        <v/>
      </c>
      <c r="T33" s="12" t="b">
        <f>IF(ISERROR(VLOOKUP(O33,People!$A$2:$A$113,1,FALSE)), IF(LEN(O33)=0,TRUE,FALSE),IF(ISERROR(VLOOKUP(Q33,People!$A$2:$A$113,1,FALSE)),IF(LEN(Q33)=0,TRUE,FALSE),IF(ISERROR(VLOOKUP(S33,People!$A$2:$A$113,1,FALSE)),IF(LEN(S33)=0,TRUE,FALSE),TRUE)))</f>
        <v>1</v>
      </c>
      <c r="U33" s="14" t="str">
        <f t="shared" si="10"/>
        <v>Sue</v>
      </c>
      <c r="V33" s="14" t="str">
        <f t="shared" si="11"/>
        <v/>
      </c>
      <c r="W33" s="14" t="str">
        <f t="shared" si="12"/>
        <v/>
      </c>
      <c r="X33" s="14" t="str">
        <f t="shared" si="13"/>
        <v/>
      </c>
      <c r="Y33" s="14" t="str">
        <f t="shared" si="14"/>
        <v/>
      </c>
      <c r="Z33" s="12" t="b">
        <f>IF(ISERROR(VLOOKUP(U33,People!$A$2:$A$113,1,FALSE)), IF(LEN(U33)=0,TRUE,FALSE),IF(ISERROR(VLOOKUP(W33,People!$A$2:$A$113,1,FALSE)),IF(LEN(W33)=0,TRUE,FALSE),IF(ISERROR(VLOOKUP(Y33,People!$A$2:$A$113,1,FALSE)),IF(LEN(Y33)=0,TRUE,FALSE),TRUE)))</f>
        <v>1</v>
      </c>
      <c r="AA33" s="14" t="str">
        <f t="shared" si="15"/>
        <v>Sue</v>
      </c>
      <c r="AB33" s="14" t="str">
        <f t="shared" si="16"/>
        <v>Jenny</v>
      </c>
      <c r="AC33" s="14" t="str">
        <f t="shared" si="17"/>
        <v>Jenny</v>
      </c>
      <c r="AD33" s="14" t="str">
        <f t="shared" si="18"/>
        <v/>
      </c>
      <c r="AE33" s="14" t="str">
        <f t="shared" si="19"/>
        <v/>
      </c>
      <c r="AF33" s="12" t="b">
        <f>IF(ISERROR(VLOOKUP(AA33,People!$A$2:$A$113,1,FALSE)), IF(LEN(AA33)=0,TRUE,FALSE),IF(ISERROR(VLOOKUP(AC33,People!$A$2:$A$113,1,FALSE)),IF(LEN(AC33)=0,TRUE,FALSE),IF(ISERROR(VLOOKUP(AE33,People!$A$2:$A$113,1,FALSE)),IF(LEN(AE33)=0,TRUE,FALSE),TRUE)))</f>
        <v>1</v>
      </c>
      <c r="AG33" s="14" t="str">
        <f t="shared" si="20"/>
        <v>Sue</v>
      </c>
      <c r="AH33" s="14" t="str">
        <f t="shared" si="21"/>
        <v>HannahR</v>
      </c>
      <c r="AI33" s="14" t="str">
        <f t="shared" si="22"/>
        <v>HannahR</v>
      </c>
      <c r="AJ33" s="14" t="str">
        <f t="shared" si="23"/>
        <v/>
      </c>
      <c r="AK33" s="14" t="str">
        <f t="shared" si="24"/>
        <v/>
      </c>
      <c r="AL33" s="12" t="b">
        <f>IF(ISERROR(VLOOKUP(AG33,People!$A$2:$A$113,1,FALSE)), IF(LEN(AG33)=0,TRUE,FALSE),IF(ISERROR(VLOOKUP(AI33,People!$A$2:$A$113,1,FALSE)),IF(LEN(AI33)=0,TRUE,FALSE),IF(ISERROR(VLOOKUP(AK33,People!$A$2:$A$113,1,FALSE)),IF(LEN(AK33)=0,TRUE,FALSE),TRUE)))</f>
        <v>1</v>
      </c>
      <c r="AM33" s="14" t="str">
        <f t="shared" si="25"/>
        <v/>
      </c>
      <c r="AN33" s="14" t="str">
        <f t="shared" si="26"/>
        <v/>
      </c>
      <c r="AO33" s="14" t="str">
        <f t="shared" si="27"/>
        <v/>
      </c>
      <c r="AP33" s="14" t="str">
        <f t="shared" si="28"/>
        <v/>
      </c>
      <c r="AQ33" s="14" t="str">
        <f t="shared" si="29"/>
        <v/>
      </c>
      <c r="AR33" s="12" t="b">
        <f>IF(ISERROR(VLOOKUP(AM33,People!$A$2:$A$113,1,FALSE)), IF(LEN(AM33)=0,TRUE,FALSE),IF(ISERROR(VLOOKUP(AO33,People!$A$2:$A$113,1,FALSE)),IF(LEN(AO33)=0,TRUE,FALSE),IF(ISERROR(VLOOKUP(AQ33,People!$A$2:$A$113,1,FALSE)),IF(LEN(AQ33)=0,TRUE,FALSE),TRUE)))</f>
        <v>1</v>
      </c>
      <c r="AS33" s="12" t="str">
        <f t="shared" si="30"/>
        <v>14006631</v>
      </c>
      <c r="AT33" s="13">
        <f t="shared" si="50"/>
        <v>4</v>
      </c>
      <c r="AU33" s="13" t="str">
        <f t="shared" si="51"/>
        <v>14006631</v>
      </c>
      <c r="AV33" s="13" t="str">
        <f t="shared" si="52"/>
        <v>24006631</v>
      </c>
      <c r="AW33" s="13" t="str">
        <f t="shared" si="53"/>
        <v>34006631</v>
      </c>
      <c r="AX33" s="13" t="str">
        <f t="shared" si="54"/>
        <v>44006631</v>
      </c>
      <c r="AY33" s="13" t="str">
        <f t="shared" si="55"/>
        <v/>
      </c>
      <c r="AZ33" s="6" t="str">
        <f t="shared" si="56"/>
        <v>Stained Glass,14006631,24006631,34006631,44006631</v>
      </c>
    </row>
    <row r="34" spans="1:52" ht="33" customHeight="1">
      <c r="A34" s="2" t="s">
        <v>154</v>
      </c>
      <c r="B34" s="2" t="s">
        <v>27</v>
      </c>
      <c r="C34" s="2" t="s">
        <v>96</v>
      </c>
      <c r="D34" s="3">
        <v>6</v>
      </c>
      <c r="E34" s="5" t="s">
        <v>1</v>
      </c>
      <c r="F34" s="5"/>
      <c r="G34" s="5"/>
      <c r="H34" s="5"/>
      <c r="I34" s="5"/>
      <c r="J34" s="12" t="str">
        <f t="shared" si="45"/>
        <v>Stained Glass a</v>
      </c>
      <c r="K34" s="12">
        <f t="shared" si="46"/>
        <v>6</v>
      </c>
      <c r="L34" s="12">
        <f t="shared" si="47"/>
        <v>0</v>
      </c>
      <c r="M34" s="12">
        <f t="shared" si="48"/>
        <v>0</v>
      </c>
      <c r="N34" s="12">
        <f t="shared" si="49"/>
        <v>0</v>
      </c>
      <c r="O34" s="14" t="str">
        <f t="shared" si="5"/>
        <v>Jess</v>
      </c>
      <c r="P34" s="14" t="str">
        <f t="shared" si="6"/>
        <v>Kathryn</v>
      </c>
      <c r="Q34" s="14" t="str">
        <f t="shared" si="7"/>
        <v>Kathryn</v>
      </c>
      <c r="R34" s="14" t="str">
        <f t="shared" si="8"/>
        <v/>
      </c>
      <c r="S34" s="14" t="str">
        <f t="shared" si="9"/>
        <v/>
      </c>
      <c r="T34" s="12" t="b">
        <f>IF(ISERROR(VLOOKUP(O34,People!$A$2:$A$113,1,FALSE)), IF(LEN(O34)=0,TRUE,FALSE),IF(ISERROR(VLOOKUP(Q34,People!$A$2:$A$113,1,FALSE)),IF(LEN(Q34)=0,TRUE,FALSE),IF(ISERROR(VLOOKUP(S34,People!$A$2:$A$113,1,FALSE)),IF(LEN(S34)=0,TRUE,FALSE),TRUE)))</f>
        <v>1</v>
      </c>
      <c r="U34" s="14" t="str">
        <f t="shared" si="10"/>
        <v/>
      </c>
      <c r="V34" s="14" t="str">
        <f t="shared" si="11"/>
        <v/>
      </c>
      <c r="W34" s="14" t="str">
        <f t="shared" si="12"/>
        <v/>
      </c>
      <c r="X34" s="14" t="str">
        <f t="shared" si="13"/>
        <v/>
      </c>
      <c r="Y34" s="14" t="str">
        <f t="shared" si="14"/>
        <v/>
      </c>
      <c r="Z34" s="12" t="b">
        <f>IF(ISERROR(VLOOKUP(U34,People!$A$2:$A$113,1,FALSE)), IF(LEN(U34)=0,TRUE,FALSE),IF(ISERROR(VLOOKUP(W34,People!$A$2:$A$113,1,FALSE)),IF(LEN(W34)=0,TRUE,FALSE),IF(ISERROR(VLOOKUP(Y34,People!$A$2:$A$113,1,FALSE)),IF(LEN(Y34)=0,TRUE,FALSE),TRUE)))</f>
        <v>1</v>
      </c>
      <c r="AA34" s="14" t="str">
        <f t="shared" si="15"/>
        <v/>
      </c>
      <c r="AB34" s="14" t="str">
        <f t="shared" si="16"/>
        <v/>
      </c>
      <c r="AC34" s="14" t="str">
        <f t="shared" si="17"/>
        <v/>
      </c>
      <c r="AD34" s="14" t="str">
        <f t="shared" si="18"/>
        <v/>
      </c>
      <c r="AE34" s="14" t="str">
        <f t="shared" si="19"/>
        <v/>
      </c>
      <c r="AF34" s="12" t="b">
        <f>IF(ISERROR(VLOOKUP(AA34,People!$A$2:$A$113,1,FALSE)), IF(LEN(AA34)=0,TRUE,FALSE),IF(ISERROR(VLOOKUP(AC34,People!$A$2:$A$113,1,FALSE)),IF(LEN(AC34)=0,TRUE,FALSE),IF(ISERROR(VLOOKUP(AE34,People!$A$2:$A$113,1,FALSE)),IF(LEN(AE34)=0,TRUE,FALSE),TRUE)))</f>
        <v>1</v>
      </c>
      <c r="AG34" s="14" t="str">
        <f t="shared" si="20"/>
        <v/>
      </c>
      <c r="AH34" s="14" t="str">
        <f t="shared" si="21"/>
        <v/>
      </c>
      <c r="AI34" s="14" t="str">
        <f t="shared" si="22"/>
        <v/>
      </c>
      <c r="AJ34" s="14" t="str">
        <f t="shared" si="23"/>
        <v/>
      </c>
      <c r="AK34" s="14" t="str">
        <f t="shared" si="24"/>
        <v/>
      </c>
      <c r="AL34" s="12" t="b">
        <f>IF(ISERROR(VLOOKUP(AG34,People!$A$2:$A$113,1,FALSE)), IF(LEN(AG34)=0,TRUE,FALSE),IF(ISERROR(VLOOKUP(AI34,People!$A$2:$A$113,1,FALSE)),IF(LEN(AI34)=0,TRUE,FALSE),IF(ISERROR(VLOOKUP(AK34,People!$A$2:$A$113,1,FALSE)),IF(LEN(AK34)=0,TRUE,FALSE),TRUE)))</f>
        <v>1</v>
      </c>
      <c r="AM34" s="14" t="str">
        <f t="shared" si="25"/>
        <v/>
      </c>
      <c r="AN34" s="14" t="str">
        <f t="shared" si="26"/>
        <v/>
      </c>
      <c r="AO34" s="14" t="str">
        <f t="shared" si="27"/>
        <v/>
      </c>
      <c r="AP34" s="14" t="str">
        <f t="shared" si="28"/>
        <v/>
      </c>
      <c r="AQ34" s="14" t="str">
        <f t="shared" si="29"/>
        <v/>
      </c>
      <c r="AR34" s="12" t="b">
        <f>IF(ISERROR(VLOOKUP(AM34,People!$A$2:$A$113,1,FALSE)), IF(LEN(AM34)=0,TRUE,FALSE),IF(ISERROR(VLOOKUP(AO34,People!$A$2:$A$113,1,FALSE)),IF(LEN(AO34)=0,TRUE,FALSE),IF(ISERROR(VLOOKUP(AQ34,People!$A$2:$A$113,1,FALSE)),IF(LEN(AQ34)=0,TRUE,FALSE),TRUE)))</f>
        <v>1</v>
      </c>
      <c r="AS34" s="12" t="str">
        <f t="shared" si="30"/>
        <v>14006650</v>
      </c>
      <c r="AT34" s="13">
        <f t="shared" si="50"/>
        <v>1</v>
      </c>
      <c r="AU34" s="13" t="str">
        <f t="shared" si="51"/>
        <v>14006650</v>
      </c>
      <c r="AV34" s="13" t="str">
        <f t="shared" si="52"/>
        <v/>
      </c>
      <c r="AW34" s="13" t="str">
        <f t="shared" si="53"/>
        <v/>
      </c>
      <c r="AX34" s="13" t="str">
        <f t="shared" si="54"/>
        <v/>
      </c>
      <c r="AY34" s="13" t="str">
        <f t="shared" si="55"/>
        <v/>
      </c>
      <c r="AZ34" s="6" t="str">
        <f t="shared" si="56"/>
        <v>Stained Glass a,14006650</v>
      </c>
    </row>
    <row r="35" spans="1:52" ht="33" customHeight="1">
      <c r="A35" s="2" t="s">
        <v>319</v>
      </c>
      <c r="B35" s="2" t="s">
        <v>115</v>
      </c>
      <c r="C35" s="2" t="s">
        <v>309</v>
      </c>
      <c r="D35" s="3">
        <v>8</v>
      </c>
      <c r="E35" s="5"/>
      <c r="F35" s="5"/>
      <c r="G35" s="5"/>
      <c r="H35" s="5"/>
      <c r="I35" s="5"/>
      <c r="J35" s="12" t="str">
        <f t="shared" si="45"/>
        <v>Blodgett</v>
      </c>
      <c r="K35" s="12">
        <f t="shared" si="46"/>
        <v>0</v>
      </c>
      <c r="L35" s="12">
        <f t="shared" si="47"/>
        <v>0</v>
      </c>
      <c r="M35" s="12">
        <f t="shared" si="48"/>
        <v>0</v>
      </c>
      <c r="N35" s="12">
        <f t="shared" si="49"/>
        <v>0</v>
      </c>
      <c r="O35" s="14" t="str">
        <f t="shared" si="5"/>
        <v/>
      </c>
      <c r="P35" s="14" t="str">
        <f t="shared" si="6"/>
        <v/>
      </c>
      <c r="Q35" s="14" t="str">
        <f t="shared" si="7"/>
        <v/>
      </c>
      <c r="R35" s="14" t="str">
        <f t="shared" si="8"/>
        <v/>
      </c>
      <c r="S35" s="14" t="str">
        <f t="shared" si="9"/>
        <v/>
      </c>
      <c r="T35" s="12" t="b">
        <f>IF(ISERROR(VLOOKUP(O35,People!$A$2:$A$113,1,FALSE)), IF(LEN(O35)=0,TRUE,FALSE),IF(ISERROR(VLOOKUP(Q35,People!$A$2:$A$113,1,FALSE)),IF(LEN(Q35)=0,TRUE,FALSE),IF(ISERROR(VLOOKUP(S35,People!$A$2:$A$113,1,FALSE)),IF(LEN(S35)=0,TRUE,FALSE),TRUE)))</f>
        <v>1</v>
      </c>
      <c r="U35" s="14" t="str">
        <f t="shared" si="10"/>
        <v/>
      </c>
      <c r="V35" s="14" t="str">
        <f t="shared" si="11"/>
        <v/>
      </c>
      <c r="W35" s="14" t="str">
        <f t="shared" si="12"/>
        <v/>
      </c>
      <c r="X35" s="14" t="str">
        <f t="shared" si="13"/>
        <v/>
      </c>
      <c r="Y35" s="14" t="str">
        <f t="shared" si="14"/>
        <v/>
      </c>
      <c r="Z35" s="12" t="b">
        <f>IF(ISERROR(VLOOKUP(U35,People!$A$2:$A$113,1,FALSE)), IF(LEN(U35)=0,TRUE,FALSE),IF(ISERROR(VLOOKUP(W35,People!$A$2:$A$113,1,FALSE)),IF(LEN(W35)=0,TRUE,FALSE),IF(ISERROR(VLOOKUP(Y35,People!$A$2:$A$113,1,FALSE)),IF(LEN(Y35)=0,TRUE,FALSE),TRUE)))</f>
        <v>1</v>
      </c>
      <c r="AA35" s="14" t="str">
        <f t="shared" si="15"/>
        <v/>
      </c>
      <c r="AB35" s="14" t="str">
        <f t="shared" si="16"/>
        <v/>
      </c>
      <c r="AC35" s="14" t="str">
        <f t="shared" si="17"/>
        <v/>
      </c>
      <c r="AD35" s="14" t="str">
        <f t="shared" si="18"/>
        <v/>
      </c>
      <c r="AE35" s="14" t="str">
        <f t="shared" si="19"/>
        <v/>
      </c>
      <c r="AF35" s="12" t="b">
        <f>IF(ISERROR(VLOOKUP(AA35,People!$A$2:$A$113,1,FALSE)), IF(LEN(AA35)=0,TRUE,FALSE),IF(ISERROR(VLOOKUP(AC35,People!$A$2:$A$113,1,FALSE)),IF(LEN(AC35)=0,TRUE,FALSE),IF(ISERROR(VLOOKUP(AE35,People!$A$2:$A$113,1,FALSE)),IF(LEN(AE35)=0,TRUE,FALSE),TRUE)))</f>
        <v>1</v>
      </c>
      <c r="AG35" s="14" t="str">
        <f t="shared" si="20"/>
        <v/>
      </c>
      <c r="AH35" s="14" t="str">
        <f t="shared" si="21"/>
        <v/>
      </c>
      <c r="AI35" s="14" t="str">
        <f t="shared" si="22"/>
        <v/>
      </c>
      <c r="AJ35" s="14" t="str">
        <f t="shared" si="23"/>
        <v/>
      </c>
      <c r="AK35" s="14" t="str">
        <f t="shared" si="24"/>
        <v/>
      </c>
      <c r="AL35" s="12" t="b">
        <f>IF(ISERROR(VLOOKUP(AG35,People!$A$2:$A$113,1,FALSE)), IF(LEN(AG35)=0,TRUE,FALSE),IF(ISERROR(VLOOKUP(AI35,People!$A$2:$A$113,1,FALSE)),IF(LEN(AI35)=0,TRUE,FALSE),IF(ISERROR(VLOOKUP(AK35,People!$A$2:$A$113,1,FALSE)),IF(LEN(AK35)=0,TRUE,FALSE),TRUE)))</f>
        <v>1</v>
      </c>
      <c r="AM35" s="14" t="str">
        <f t="shared" si="25"/>
        <v/>
      </c>
      <c r="AN35" s="14" t="str">
        <f t="shared" si="26"/>
        <v/>
      </c>
      <c r="AO35" s="14" t="str">
        <f t="shared" si="27"/>
        <v/>
      </c>
      <c r="AP35" s="14" t="str">
        <f t="shared" si="28"/>
        <v/>
      </c>
      <c r="AQ35" s="14" t="str">
        <f t="shared" si="29"/>
        <v/>
      </c>
      <c r="AR35" s="12" t="b">
        <f>IF(ISERROR(VLOOKUP(AM35,People!$A$2:$A$113,1,FALSE)), IF(LEN(AM35)=0,TRUE,FALSE),IF(ISERROR(VLOOKUP(AO35,People!$A$2:$A$113,1,FALSE)),IF(LEN(AO35)=0,TRUE,FALSE),IF(ISERROR(VLOOKUP(AQ35,People!$A$2:$A$113,1,FALSE)),IF(LEN(AQ35)=0,TRUE,FALSE),TRUE)))</f>
        <v>1</v>
      </c>
      <c r="AS35" s="12" t="str">
        <f t="shared" si="30"/>
        <v>18008912</v>
      </c>
      <c r="AT35" s="13">
        <f t="shared" si="50"/>
        <v>0</v>
      </c>
      <c r="AU35" s="13" t="str">
        <f t="shared" si="51"/>
        <v/>
      </c>
      <c r="AV35" s="13" t="str">
        <f t="shared" si="52"/>
        <v/>
      </c>
      <c r="AW35" s="13" t="str">
        <f t="shared" si="53"/>
        <v/>
      </c>
      <c r="AX35" s="13" t="str">
        <f t="shared" si="54"/>
        <v/>
      </c>
      <c r="AY35" s="13" t="str">
        <f t="shared" si="55"/>
        <v/>
      </c>
      <c r="AZ35" s="6" t="str">
        <f t="shared" si="56"/>
        <v/>
      </c>
    </row>
    <row r="36" spans="1:52" ht="33" customHeight="1">
      <c r="A36" s="2" t="s">
        <v>319</v>
      </c>
      <c r="B36" s="2" t="s">
        <v>230</v>
      </c>
      <c r="C36" s="2" t="s">
        <v>308</v>
      </c>
      <c r="D36" s="3">
        <v>8</v>
      </c>
      <c r="E36" s="5" t="s">
        <v>2</v>
      </c>
      <c r="F36" s="5" t="s">
        <v>46</v>
      </c>
      <c r="G36" s="5" t="s">
        <v>289</v>
      </c>
      <c r="H36" s="5" t="s">
        <v>4</v>
      </c>
      <c r="I36" s="5"/>
      <c r="J36" s="12" t="str">
        <f t="shared" si="45"/>
        <v>Cooking</v>
      </c>
      <c r="K36" s="12">
        <f t="shared" si="46"/>
        <v>8</v>
      </c>
      <c r="L36" s="12">
        <f t="shared" si="47"/>
        <v>8</v>
      </c>
      <c r="M36" s="12">
        <f t="shared" si="48"/>
        <v>8</v>
      </c>
      <c r="N36" s="12">
        <f t="shared" si="49"/>
        <v>8</v>
      </c>
      <c r="O36" s="14" t="str">
        <f t="shared" si="5"/>
        <v>Christine</v>
      </c>
      <c r="P36" s="14" t="str">
        <f t="shared" si="6"/>
        <v>AmyR</v>
      </c>
      <c r="Q36" s="14" t="str">
        <f t="shared" si="7"/>
        <v>AmyR</v>
      </c>
      <c r="R36" s="14" t="str">
        <f t="shared" si="8"/>
        <v/>
      </c>
      <c r="S36" s="14" t="str">
        <f t="shared" si="9"/>
        <v/>
      </c>
      <c r="T36" s="12" t="b">
        <f>IF(ISERROR(VLOOKUP(O36,People!$A$2:$A$113,1,FALSE)), IF(LEN(O36)=0,TRUE,FALSE),IF(ISERROR(VLOOKUP(Q36,People!$A$2:$A$113,1,FALSE)),IF(LEN(Q36)=0,TRUE,FALSE),IF(ISERROR(VLOOKUP(S36,People!$A$2:$A$113,1,FALSE)),IF(LEN(S36)=0,TRUE,FALSE),TRUE)))</f>
        <v>1</v>
      </c>
      <c r="U36" s="14" t="str">
        <f t="shared" si="10"/>
        <v>JuliaK</v>
      </c>
      <c r="V36" s="14" t="str">
        <f t="shared" si="11"/>
        <v>M!</v>
      </c>
      <c r="W36" s="14" t="str">
        <f t="shared" si="12"/>
        <v>M!</v>
      </c>
      <c r="X36" s="14" t="str">
        <f t="shared" si="13"/>
        <v/>
      </c>
      <c r="Y36" s="14" t="str">
        <f t="shared" si="14"/>
        <v/>
      </c>
      <c r="Z36" s="12" t="b">
        <f>IF(ISERROR(VLOOKUP(U36,People!$A$2:$A$113,1,FALSE)), IF(LEN(U36)=0,TRUE,FALSE),IF(ISERROR(VLOOKUP(W36,People!$A$2:$A$113,1,FALSE)),IF(LEN(W36)=0,TRUE,FALSE),IF(ISERROR(VLOOKUP(Y36,People!$A$2:$A$113,1,FALSE)),IF(LEN(Y36)=0,TRUE,FALSE),TRUE)))</f>
        <v>1</v>
      </c>
      <c r="AA36" s="14" t="str">
        <f t="shared" si="15"/>
        <v/>
      </c>
      <c r="AB36" s="14" t="str">
        <f t="shared" si="16"/>
        <v>Louise M!</v>
      </c>
      <c r="AC36" s="14" t="str">
        <f t="shared" si="17"/>
        <v>Louise</v>
      </c>
      <c r="AD36" s="14" t="str">
        <f t="shared" si="18"/>
        <v>M!</v>
      </c>
      <c r="AE36" s="14" t="str">
        <f t="shared" si="19"/>
        <v>M!</v>
      </c>
      <c r="AF36" s="12" t="b">
        <f>IF(ISERROR(VLOOKUP(AA36,People!$A$2:$A$113,1,FALSE)), IF(LEN(AA36)=0,TRUE,FALSE),IF(ISERROR(VLOOKUP(AC36,People!$A$2:$A$113,1,FALSE)),IF(LEN(AC36)=0,TRUE,FALSE),IF(ISERROR(VLOOKUP(AE36,People!$A$2:$A$113,1,FALSE)),IF(LEN(AE36)=0,TRUE,FALSE),TRUE)))</f>
        <v>1</v>
      </c>
      <c r="AG36" s="14" t="str">
        <f t="shared" si="20"/>
        <v>Denise</v>
      </c>
      <c r="AH36" s="14" t="str">
        <f t="shared" si="21"/>
        <v>NatalieJ</v>
      </c>
      <c r="AI36" s="14" t="str">
        <f t="shared" si="22"/>
        <v>NatalieJ</v>
      </c>
      <c r="AJ36" s="14" t="str">
        <f t="shared" si="23"/>
        <v/>
      </c>
      <c r="AK36" s="14" t="str">
        <f t="shared" si="24"/>
        <v/>
      </c>
      <c r="AL36" s="12" t="b">
        <f>IF(ISERROR(VLOOKUP(AG36,People!$A$2:$A$113,1,FALSE)), IF(LEN(AG36)=0,TRUE,FALSE),IF(ISERROR(VLOOKUP(AI36,People!$A$2:$A$113,1,FALSE)),IF(LEN(AI36)=0,TRUE,FALSE),IF(ISERROR(VLOOKUP(AK36,People!$A$2:$A$113,1,FALSE)),IF(LEN(AK36)=0,TRUE,FALSE),TRUE)))</f>
        <v>1</v>
      </c>
      <c r="AM36" s="14" t="str">
        <f t="shared" si="25"/>
        <v/>
      </c>
      <c r="AN36" s="14" t="str">
        <f t="shared" si="26"/>
        <v/>
      </c>
      <c r="AO36" s="14" t="str">
        <f t="shared" si="27"/>
        <v/>
      </c>
      <c r="AP36" s="14" t="str">
        <f t="shared" si="28"/>
        <v/>
      </c>
      <c r="AQ36" s="14" t="str">
        <f t="shared" si="29"/>
        <v/>
      </c>
      <c r="AR36" s="12" t="b">
        <f>IF(ISERROR(VLOOKUP(AM36,People!$A$2:$A$113,1,FALSE)), IF(LEN(AM36)=0,TRUE,FALSE),IF(ISERROR(VLOOKUP(AO36,People!$A$2:$A$113,1,FALSE)),IF(LEN(AO36)=0,TRUE,FALSE),IF(ISERROR(VLOOKUP(AQ36,People!$A$2:$A$113,1,FALSE)),IF(LEN(AQ36)=0,TRUE,FALSE),TRUE)))</f>
        <v>1</v>
      </c>
      <c r="AS36" s="12" t="str">
        <f t="shared" si="30"/>
        <v>18008911</v>
      </c>
      <c r="AT36" s="13">
        <f t="shared" si="50"/>
        <v>4</v>
      </c>
      <c r="AU36" s="13" t="str">
        <f t="shared" si="51"/>
        <v>18008911</v>
      </c>
      <c r="AV36" s="13" t="str">
        <f t="shared" si="52"/>
        <v>28108911</v>
      </c>
      <c r="AW36" s="13" t="str">
        <f t="shared" si="53"/>
        <v>38108911</v>
      </c>
      <c r="AX36" s="13" t="str">
        <f t="shared" si="54"/>
        <v>48008911</v>
      </c>
      <c r="AY36" s="13" t="str">
        <f t="shared" si="55"/>
        <v/>
      </c>
      <c r="AZ36" s="6" t="str">
        <f t="shared" si="56"/>
        <v>Cooking,18008911,28108911,38108911,48008911</v>
      </c>
    </row>
    <row r="37" spans="1:52" ht="33" customHeight="1">
      <c r="A37" s="2" t="s">
        <v>319</v>
      </c>
      <c r="B37" s="2" t="s">
        <v>419</v>
      </c>
      <c r="C37" s="2" t="s">
        <v>75</v>
      </c>
      <c r="D37" s="3">
        <v>8</v>
      </c>
      <c r="E37" s="5"/>
      <c r="F37" s="5"/>
      <c r="G37" s="5"/>
      <c r="H37" s="5"/>
      <c r="I37" s="5"/>
      <c r="J37" s="12" t="str">
        <f t="shared" si="45"/>
        <v>Creative Writing</v>
      </c>
      <c r="K37" s="12">
        <f t="shared" si="46"/>
        <v>0</v>
      </c>
      <c r="L37" s="12">
        <f t="shared" si="47"/>
        <v>0</v>
      </c>
      <c r="M37" s="12">
        <f t="shared" si="48"/>
        <v>0</v>
      </c>
      <c r="N37" s="12">
        <f t="shared" si="49"/>
        <v>0</v>
      </c>
      <c r="O37" s="14" t="str">
        <f t="shared" si="5"/>
        <v/>
      </c>
      <c r="P37" s="14" t="str">
        <f t="shared" si="6"/>
        <v/>
      </c>
      <c r="Q37" s="14" t="str">
        <f t="shared" si="7"/>
        <v/>
      </c>
      <c r="R37" s="14" t="str">
        <f t="shared" si="8"/>
        <v/>
      </c>
      <c r="S37" s="14" t="str">
        <f t="shared" si="9"/>
        <v/>
      </c>
      <c r="T37" s="12" t="b">
        <f>IF(ISERROR(VLOOKUP(O37,People!$A$2:$A$113,1,FALSE)), IF(LEN(O37)=0,TRUE,FALSE),IF(ISERROR(VLOOKUP(Q37,People!$A$2:$A$113,1,FALSE)),IF(LEN(Q37)=0,TRUE,FALSE),IF(ISERROR(VLOOKUP(S37,People!$A$2:$A$113,1,FALSE)),IF(LEN(S37)=0,TRUE,FALSE),TRUE)))</f>
        <v>1</v>
      </c>
      <c r="U37" s="14" t="str">
        <f t="shared" si="10"/>
        <v/>
      </c>
      <c r="V37" s="14" t="str">
        <f t="shared" si="11"/>
        <v/>
      </c>
      <c r="W37" s="14" t="str">
        <f t="shared" si="12"/>
        <v/>
      </c>
      <c r="X37" s="14" t="str">
        <f t="shared" si="13"/>
        <v/>
      </c>
      <c r="Y37" s="14" t="str">
        <f t="shared" si="14"/>
        <v/>
      </c>
      <c r="Z37" s="12" t="b">
        <f>IF(ISERROR(VLOOKUP(U37,People!$A$2:$A$113,1,FALSE)), IF(LEN(U37)=0,TRUE,FALSE),IF(ISERROR(VLOOKUP(W37,People!$A$2:$A$113,1,FALSE)),IF(LEN(W37)=0,TRUE,FALSE),IF(ISERROR(VLOOKUP(Y37,People!$A$2:$A$113,1,FALSE)),IF(LEN(Y37)=0,TRUE,FALSE),TRUE)))</f>
        <v>1</v>
      </c>
      <c r="AA37" s="14" t="str">
        <f t="shared" si="15"/>
        <v/>
      </c>
      <c r="AB37" s="14" t="str">
        <f t="shared" si="16"/>
        <v/>
      </c>
      <c r="AC37" s="14" t="str">
        <f t="shared" si="17"/>
        <v/>
      </c>
      <c r="AD37" s="14" t="str">
        <f t="shared" si="18"/>
        <v/>
      </c>
      <c r="AE37" s="14" t="str">
        <f t="shared" si="19"/>
        <v/>
      </c>
      <c r="AF37" s="12" t="b">
        <f>IF(ISERROR(VLOOKUP(AA37,People!$A$2:$A$113,1,FALSE)), IF(LEN(AA37)=0,TRUE,FALSE),IF(ISERROR(VLOOKUP(AC37,People!$A$2:$A$113,1,FALSE)),IF(LEN(AC37)=0,TRUE,FALSE),IF(ISERROR(VLOOKUP(AE37,People!$A$2:$A$113,1,FALSE)),IF(LEN(AE37)=0,TRUE,FALSE),TRUE)))</f>
        <v>1</v>
      </c>
      <c r="AG37" s="14" t="str">
        <f t="shared" si="20"/>
        <v/>
      </c>
      <c r="AH37" s="14" t="str">
        <f t="shared" si="21"/>
        <v/>
      </c>
      <c r="AI37" s="14" t="str">
        <f t="shared" si="22"/>
        <v/>
      </c>
      <c r="AJ37" s="14" t="str">
        <f t="shared" si="23"/>
        <v/>
      </c>
      <c r="AK37" s="14" t="str">
        <f t="shared" si="24"/>
        <v/>
      </c>
      <c r="AL37" s="12" t="b">
        <f>IF(ISERROR(VLOOKUP(AG37,People!$A$2:$A$113,1,FALSE)), IF(LEN(AG37)=0,TRUE,FALSE),IF(ISERROR(VLOOKUP(AI37,People!$A$2:$A$113,1,FALSE)),IF(LEN(AI37)=0,TRUE,FALSE),IF(ISERROR(VLOOKUP(AK37,People!$A$2:$A$113,1,FALSE)),IF(LEN(AK37)=0,TRUE,FALSE),TRUE)))</f>
        <v>1</v>
      </c>
      <c r="AM37" s="14" t="str">
        <f t="shared" si="25"/>
        <v/>
      </c>
      <c r="AN37" s="14" t="str">
        <f t="shared" si="26"/>
        <v/>
      </c>
      <c r="AO37" s="14" t="str">
        <f t="shared" si="27"/>
        <v/>
      </c>
      <c r="AP37" s="14" t="str">
        <f t="shared" si="28"/>
        <v/>
      </c>
      <c r="AQ37" s="14" t="str">
        <f t="shared" si="29"/>
        <v/>
      </c>
      <c r="AR37" s="12" t="b">
        <f>IF(ISERROR(VLOOKUP(AM37,People!$A$2:$A$113,1,FALSE)), IF(LEN(AM37)=0,TRUE,FALSE),IF(ISERROR(VLOOKUP(AO37,People!$A$2:$A$113,1,FALSE)),IF(LEN(AO37)=0,TRUE,FALSE),IF(ISERROR(VLOOKUP(AQ37,People!$A$2:$A$113,1,FALSE)),IF(LEN(AQ37)=0,TRUE,FALSE),TRUE)))</f>
        <v>1</v>
      </c>
      <c r="AS37" s="12" t="str">
        <f t="shared" si="30"/>
        <v>18008955</v>
      </c>
      <c r="AT37" s="13">
        <f t="shared" si="50"/>
        <v>0</v>
      </c>
      <c r="AU37" s="13" t="str">
        <f t="shared" si="51"/>
        <v/>
      </c>
      <c r="AV37" s="13" t="str">
        <f t="shared" si="52"/>
        <v/>
      </c>
      <c r="AW37" s="13" t="str">
        <f t="shared" si="53"/>
        <v/>
      </c>
      <c r="AX37" s="13" t="str">
        <f t="shared" si="54"/>
        <v/>
      </c>
      <c r="AY37" s="13" t="str">
        <f t="shared" si="55"/>
        <v/>
      </c>
      <c r="AZ37" s="6" t="str">
        <f t="shared" si="56"/>
        <v/>
      </c>
    </row>
    <row r="38" spans="1:52" ht="33" customHeight="1">
      <c r="A38" s="2" t="s">
        <v>319</v>
      </c>
      <c r="B38" s="2" t="s">
        <v>73</v>
      </c>
      <c r="C38" s="2" t="s">
        <v>74</v>
      </c>
      <c r="D38" s="3">
        <v>8</v>
      </c>
      <c r="E38" s="5"/>
      <c r="F38" s="5" t="s">
        <v>325</v>
      </c>
      <c r="G38" s="5"/>
      <c r="H38" s="5"/>
      <c r="I38" s="5"/>
      <c r="J38" s="12" t="str">
        <f t="shared" si="45"/>
        <v>Fantasy Land</v>
      </c>
      <c r="K38" s="12">
        <f t="shared" si="46"/>
        <v>0</v>
      </c>
      <c r="L38" s="12">
        <f t="shared" si="47"/>
        <v>8</v>
      </c>
      <c r="M38" s="12">
        <f t="shared" si="48"/>
        <v>0</v>
      </c>
      <c r="N38" s="12">
        <f t="shared" si="49"/>
        <v>0</v>
      </c>
      <c r="O38" s="14" t="str">
        <f t="shared" si="5"/>
        <v/>
      </c>
      <c r="P38" s="14" t="str">
        <f t="shared" si="6"/>
        <v/>
      </c>
      <c r="Q38" s="14" t="str">
        <f t="shared" si="7"/>
        <v/>
      </c>
      <c r="R38" s="14" t="str">
        <f t="shared" si="8"/>
        <v/>
      </c>
      <c r="S38" s="14" t="str">
        <f t="shared" si="9"/>
        <v/>
      </c>
      <c r="T38" s="12" t="b">
        <f>IF(ISERROR(VLOOKUP(O38,People!$A$2:$A$113,1,FALSE)), IF(LEN(O38)=0,TRUE,FALSE),IF(ISERROR(VLOOKUP(Q38,People!$A$2:$A$113,1,FALSE)),IF(LEN(Q38)=0,TRUE,FALSE),IF(ISERROR(VLOOKUP(S38,People!$A$2:$A$113,1,FALSE)),IF(LEN(S38)=0,TRUE,FALSE),TRUE)))</f>
        <v>1</v>
      </c>
      <c r="U38" s="14" t="str">
        <f t="shared" si="10"/>
        <v>Jackie</v>
      </c>
      <c r="V38" s="14" t="str">
        <f t="shared" si="11"/>
        <v>M!</v>
      </c>
      <c r="W38" s="14" t="str">
        <f t="shared" si="12"/>
        <v>M!</v>
      </c>
      <c r="X38" s="14" t="str">
        <f t="shared" si="13"/>
        <v/>
      </c>
      <c r="Y38" s="14" t="str">
        <f t="shared" si="14"/>
        <v/>
      </c>
      <c r="Z38" s="12" t="b">
        <f>IF(ISERROR(VLOOKUP(U38,People!$A$2:$A$113,1,FALSE)), IF(LEN(U38)=0,TRUE,FALSE),IF(ISERROR(VLOOKUP(W38,People!$A$2:$A$113,1,FALSE)),IF(LEN(W38)=0,TRUE,FALSE),IF(ISERROR(VLOOKUP(Y38,People!$A$2:$A$113,1,FALSE)),IF(LEN(Y38)=0,TRUE,FALSE),TRUE)))</f>
        <v>1</v>
      </c>
      <c r="AA38" s="14" t="str">
        <f t="shared" si="15"/>
        <v/>
      </c>
      <c r="AB38" s="14" t="str">
        <f t="shared" si="16"/>
        <v/>
      </c>
      <c r="AC38" s="14" t="str">
        <f t="shared" si="17"/>
        <v/>
      </c>
      <c r="AD38" s="14" t="str">
        <f t="shared" si="18"/>
        <v/>
      </c>
      <c r="AE38" s="14" t="str">
        <f t="shared" si="19"/>
        <v/>
      </c>
      <c r="AF38" s="12" t="b">
        <f>IF(ISERROR(VLOOKUP(AA38,People!$A$2:$A$113,1,FALSE)), IF(LEN(AA38)=0,TRUE,FALSE),IF(ISERROR(VLOOKUP(AC38,People!$A$2:$A$113,1,FALSE)),IF(LEN(AC38)=0,TRUE,FALSE),IF(ISERROR(VLOOKUP(AE38,People!$A$2:$A$113,1,FALSE)),IF(LEN(AE38)=0,TRUE,FALSE),TRUE)))</f>
        <v>1</v>
      </c>
      <c r="AG38" s="14" t="str">
        <f t="shared" si="20"/>
        <v/>
      </c>
      <c r="AH38" s="14" t="str">
        <f t="shared" si="21"/>
        <v/>
      </c>
      <c r="AI38" s="14" t="str">
        <f t="shared" si="22"/>
        <v/>
      </c>
      <c r="AJ38" s="14" t="str">
        <f t="shared" si="23"/>
        <v/>
      </c>
      <c r="AK38" s="14" t="str">
        <f t="shared" si="24"/>
        <v/>
      </c>
      <c r="AL38" s="12" t="b">
        <f>IF(ISERROR(VLOOKUP(AG38,People!$A$2:$A$113,1,FALSE)), IF(LEN(AG38)=0,TRUE,FALSE),IF(ISERROR(VLOOKUP(AI38,People!$A$2:$A$113,1,FALSE)),IF(LEN(AI38)=0,TRUE,FALSE),IF(ISERROR(VLOOKUP(AK38,People!$A$2:$A$113,1,FALSE)),IF(LEN(AK38)=0,TRUE,FALSE),TRUE)))</f>
        <v>1</v>
      </c>
      <c r="AM38" s="14" t="str">
        <f t="shared" si="25"/>
        <v/>
      </c>
      <c r="AN38" s="14" t="str">
        <f t="shared" si="26"/>
        <v/>
      </c>
      <c r="AO38" s="14" t="str">
        <f t="shared" si="27"/>
        <v/>
      </c>
      <c r="AP38" s="14" t="str">
        <f t="shared" si="28"/>
        <v/>
      </c>
      <c r="AQ38" s="14" t="str">
        <f t="shared" si="29"/>
        <v/>
      </c>
      <c r="AR38" s="12" t="b">
        <f>IF(ISERROR(VLOOKUP(AM38,People!$A$2:$A$113,1,FALSE)), IF(LEN(AM38)=0,TRUE,FALSE),IF(ISERROR(VLOOKUP(AO38,People!$A$2:$A$113,1,FALSE)),IF(LEN(AO38)=0,TRUE,FALSE),IF(ISERROR(VLOOKUP(AQ38,People!$A$2:$A$113,1,FALSE)),IF(LEN(AQ38)=0,TRUE,FALSE),TRUE)))</f>
        <v>1</v>
      </c>
      <c r="AS38" s="12" t="str">
        <f t="shared" si="30"/>
        <v>18008902</v>
      </c>
      <c r="AT38" s="13">
        <f t="shared" si="50"/>
        <v>1</v>
      </c>
      <c r="AU38" s="13" t="str">
        <f t="shared" si="51"/>
        <v/>
      </c>
      <c r="AV38" s="13" t="str">
        <f t="shared" si="52"/>
        <v>28108902</v>
      </c>
      <c r="AW38" s="13" t="str">
        <f t="shared" si="53"/>
        <v/>
      </c>
      <c r="AX38" s="13" t="str">
        <f t="shared" si="54"/>
        <v/>
      </c>
      <c r="AY38" s="13" t="str">
        <f t="shared" si="55"/>
        <v/>
      </c>
      <c r="AZ38" s="6" t="str">
        <f t="shared" si="56"/>
        <v>Fantasy Land,28108902</v>
      </c>
    </row>
    <row r="39" spans="1:52" ht="33" customHeight="1">
      <c r="A39" s="2" t="s">
        <v>319</v>
      </c>
      <c r="B39" s="2" t="s">
        <v>416</v>
      </c>
      <c r="C39" s="2" t="s">
        <v>209</v>
      </c>
      <c r="D39" s="3">
        <v>12</v>
      </c>
      <c r="E39" s="5" t="s">
        <v>351</v>
      </c>
      <c r="F39" s="5"/>
      <c r="G39" s="5"/>
      <c r="H39" s="5"/>
      <c r="I39" s="5"/>
      <c r="J39" s="12" t="str">
        <f t="shared" si="45"/>
        <v>Fort Building</v>
      </c>
      <c r="K39" s="12">
        <f t="shared" si="46"/>
        <v>12</v>
      </c>
      <c r="L39" s="12">
        <f t="shared" si="47"/>
        <v>0</v>
      </c>
      <c r="M39" s="12">
        <f t="shared" si="48"/>
        <v>0</v>
      </c>
      <c r="N39" s="12">
        <f t="shared" si="49"/>
        <v>0</v>
      </c>
      <c r="O39" s="14" t="str">
        <f t="shared" si="5"/>
        <v>ChrisR</v>
      </c>
      <c r="P39" s="14" t="str">
        <f t="shared" si="6"/>
        <v>Seann</v>
      </c>
      <c r="Q39" s="14" t="str">
        <f t="shared" si="7"/>
        <v>Seann</v>
      </c>
      <c r="R39" s="14" t="str">
        <f t="shared" si="8"/>
        <v/>
      </c>
      <c r="S39" s="14" t="str">
        <f t="shared" si="9"/>
        <v/>
      </c>
      <c r="T39" s="12" t="b">
        <f>IF(ISERROR(VLOOKUP(O39,People!$A$2:$A$113,1,FALSE)), IF(LEN(O39)=0,TRUE,FALSE),IF(ISERROR(VLOOKUP(Q39,People!$A$2:$A$113,1,FALSE)),IF(LEN(Q39)=0,TRUE,FALSE),IF(ISERROR(VLOOKUP(S39,People!$A$2:$A$113,1,FALSE)),IF(LEN(S39)=0,TRUE,FALSE),TRUE)))</f>
        <v>1</v>
      </c>
      <c r="U39" s="14" t="str">
        <f t="shared" si="10"/>
        <v/>
      </c>
      <c r="V39" s="14" t="str">
        <f t="shared" si="11"/>
        <v/>
      </c>
      <c r="W39" s="14" t="str">
        <f t="shared" si="12"/>
        <v/>
      </c>
      <c r="X39" s="14" t="str">
        <f t="shared" si="13"/>
        <v/>
      </c>
      <c r="Y39" s="14" t="str">
        <f t="shared" si="14"/>
        <v/>
      </c>
      <c r="Z39" s="12" t="b">
        <f>IF(ISERROR(VLOOKUP(U39,People!$A$2:$A$113,1,FALSE)), IF(LEN(U39)=0,TRUE,FALSE),IF(ISERROR(VLOOKUP(W39,People!$A$2:$A$113,1,FALSE)),IF(LEN(W39)=0,TRUE,FALSE),IF(ISERROR(VLOOKUP(Y39,People!$A$2:$A$113,1,FALSE)),IF(LEN(Y39)=0,TRUE,FALSE),TRUE)))</f>
        <v>1</v>
      </c>
      <c r="AA39" s="14" t="str">
        <f t="shared" si="15"/>
        <v/>
      </c>
      <c r="AB39" s="14" t="str">
        <f t="shared" si="16"/>
        <v/>
      </c>
      <c r="AC39" s="14" t="str">
        <f t="shared" si="17"/>
        <v/>
      </c>
      <c r="AD39" s="14" t="str">
        <f t="shared" si="18"/>
        <v/>
      </c>
      <c r="AE39" s="14" t="str">
        <f t="shared" si="19"/>
        <v/>
      </c>
      <c r="AF39" s="12" t="b">
        <f>IF(ISERROR(VLOOKUP(AA39,People!$A$2:$A$113,1,FALSE)), IF(LEN(AA39)=0,TRUE,FALSE),IF(ISERROR(VLOOKUP(AC39,People!$A$2:$A$113,1,FALSE)),IF(LEN(AC39)=0,TRUE,FALSE),IF(ISERROR(VLOOKUP(AE39,People!$A$2:$A$113,1,FALSE)),IF(LEN(AE39)=0,TRUE,FALSE),TRUE)))</f>
        <v>1</v>
      </c>
      <c r="AG39" s="14" t="str">
        <f t="shared" si="20"/>
        <v/>
      </c>
      <c r="AH39" s="14" t="str">
        <f t="shared" si="21"/>
        <v/>
      </c>
      <c r="AI39" s="14" t="str">
        <f t="shared" si="22"/>
        <v/>
      </c>
      <c r="AJ39" s="14" t="str">
        <f t="shared" si="23"/>
        <v/>
      </c>
      <c r="AK39" s="14" t="str">
        <f t="shared" si="24"/>
        <v/>
      </c>
      <c r="AL39" s="12" t="b">
        <f>IF(ISERROR(VLOOKUP(AG39,People!$A$2:$A$113,1,FALSE)), IF(LEN(AG39)=0,TRUE,FALSE),IF(ISERROR(VLOOKUP(AI39,People!$A$2:$A$113,1,FALSE)),IF(LEN(AI39)=0,TRUE,FALSE),IF(ISERROR(VLOOKUP(AK39,People!$A$2:$A$113,1,FALSE)),IF(LEN(AK39)=0,TRUE,FALSE),TRUE)))</f>
        <v>1</v>
      </c>
      <c r="AM39" s="14" t="str">
        <f t="shared" si="25"/>
        <v/>
      </c>
      <c r="AN39" s="14" t="str">
        <f t="shared" si="26"/>
        <v/>
      </c>
      <c r="AO39" s="14" t="str">
        <f t="shared" si="27"/>
        <v/>
      </c>
      <c r="AP39" s="14" t="str">
        <f t="shared" si="28"/>
        <v/>
      </c>
      <c r="AQ39" s="14" t="str">
        <f t="shared" si="29"/>
        <v/>
      </c>
      <c r="AR39" s="12" t="b">
        <f>IF(ISERROR(VLOOKUP(AM39,People!$A$2:$A$113,1,FALSE)), IF(LEN(AM39)=0,TRUE,FALSE),IF(ISERROR(VLOOKUP(AO39,People!$A$2:$A$113,1,FALSE)),IF(LEN(AO39)=0,TRUE,FALSE),IF(ISERROR(VLOOKUP(AQ39,People!$A$2:$A$113,1,FALSE)),IF(LEN(AQ39)=0,TRUE,FALSE),TRUE)))</f>
        <v>1</v>
      </c>
      <c r="AS39" s="12" t="str">
        <f t="shared" si="30"/>
        <v>18012927</v>
      </c>
      <c r="AT39" s="13">
        <f t="shared" si="50"/>
        <v>1</v>
      </c>
      <c r="AU39" s="13" t="str">
        <f t="shared" si="51"/>
        <v>18012927</v>
      </c>
      <c r="AV39" s="13" t="str">
        <f t="shared" si="52"/>
        <v/>
      </c>
      <c r="AW39" s="13" t="str">
        <f t="shared" si="53"/>
        <v/>
      </c>
      <c r="AX39" s="13" t="str">
        <f t="shared" si="54"/>
        <v/>
      </c>
      <c r="AY39" s="13" t="str">
        <f t="shared" si="55"/>
        <v/>
      </c>
      <c r="AZ39" s="6" t="str">
        <f t="shared" si="56"/>
        <v>Fort Building,18012927</v>
      </c>
    </row>
    <row r="40" spans="1:52" ht="33" customHeight="1">
      <c r="A40" s="2" t="s">
        <v>319</v>
      </c>
      <c r="B40" s="2" t="s">
        <v>200</v>
      </c>
      <c r="C40" s="2" t="s">
        <v>307</v>
      </c>
      <c r="D40" s="3">
        <v>8</v>
      </c>
      <c r="E40" s="5"/>
      <c r="F40" s="5"/>
      <c r="G40" s="5" t="s">
        <v>14</v>
      </c>
      <c r="H40" s="5"/>
      <c r="I40" s="5"/>
      <c r="J40" s="12" t="str">
        <f t="shared" si="45"/>
        <v>Girl Power</v>
      </c>
      <c r="K40" s="12">
        <f t="shared" si="46"/>
        <v>0</v>
      </c>
      <c r="L40" s="12">
        <f t="shared" si="47"/>
        <v>0</v>
      </c>
      <c r="M40" s="12">
        <f t="shared" si="48"/>
        <v>8</v>
      </c>
      <c r="N40" s="12">
        <f t="shared" si="49"/>
        <v>0</v>
      </c>
      <c r="O40" s="14" t="str">
        <f t="shared" si="5"/>
        <v/>
      </c>
      <c r="P40" s="14" t="str">
        <f t="shared" si="6"/>
        <v/>
      </c>
      <c r="Q40" s="14" t="str">
        <f t="shared" si="7"/>
        <v/>
      </c>
      <c r="R40" s="14" t="str">
        <f t="shared" si="8"/>
        <v/>
      </c>
      <c r="S40" s="14" t="str">
        <f t="shared" si="9"/>
        <v/>
      </c>
      <c r="T40" s="12" t="b">
        <f>IF(ISERROR(VLOOKUP(O40,People!$A$2:$A$113,1,FALSE)), IF(LEN(O40)=0,TRUE,FALSE),IF(ISERROR(VLOOKUP(Q40,People!$A$2:$A$113,1,FALSE)),IF(LEN(Q40)=0,TRUE,FALSE),IF(ISERROR(VLOOKUP(S40,People!$A$2:$A$113,1,FALSE)),IF(LEN(S40)=0,TRUE,FALSE),TRUE)))</f>
        <v>1</v>
      </c>
      <c r="U40" s="14" t="str">
        <f t="shared" si="10"/>
        <v/>
      </c>
      <c r="V40" s="14" t="str">
        <f t="shared" si="11"/>
        <v/>
      </c>
      <c r="W40" s="14" t="str">
        <f t="shared" si="12"/>
        <v/>
      </c>
      <c r="X40" s="14" t="str">
        <f t="shared" si="13"/>
        <v/>
      </c>
      <c r="Y40" s="14" t="str">
        <f t="shared" si="14"/>
        <v/>
      </c>
      <c r="Z40" s="12" t="b">
        <f>IF(ISERROR(VLOOKUP(U40,People!$A$2:$A$113,1,FALSE)), IF(LEN(U40)=0,TRUE,FALSE),IF(ISERROR(VLOOKUP(W40,People!$A$2:$A$113,1,FALSE)),IF(LEN(W40)=0,TRUE,FALSE),IF(ISERROR(VLOOKUP(Y40,People!$A$2:$A$113,1,FALSE)),IF(LEN(Y40)=0,TRUE,FALSE),TRUE)))</f>
        <v>1</v>
      </c>
      <c r="AA40" s="14" t="str">
        <f t="shared" si="15"/>
        <v>HannahR</v>
      </c>
      <c r="AB40" s="14" t="str">
        <f t="shared" si="16"/>
        <v>LizO M!</v>
      </c>
      <c r="AC40" s="14" t="str">
        <f t="shared" si="17"/>
        <v>LizO</v>
      </c>
      <c r="AD40" s="14" t="str">
        <f t="shared" si="18"/>
        <v>M!</v>
      </c>
      <c r="AE40" s="14" t="str">
        <f t="shared" si="19"/>
        <v>M!</v>
      </c>
      <c r="AF40" s="12" t="b">
        <f>IF(ISERROR(VLOOKUP(AA40,People!$A$2:$A$113,1,FALSE)), IF(LEN(AA40)=0,TRUE,FALSE),IF(ISERROR(VLOOKUP(AC40,People!$A$2:$A$113,1,FALSE)),IF(LEN(AC40)=0,TRUE,FALSE),IF(ISERROR(VLOOKUP(AE40,People!$A$2:$A$113,1,FALSE)),IF(LEN(AE40)=0,TRUE,FALSE),TRUE)))</f>
        <v>1</v>
      </c>
      <c r="AG40" s="14" t="str">
        <f t="shared" si="20"/>
        <v/>
      </c>
      <c r="AH40" s="14" t="str">
        <f t="shared" si="21"/>
        <v/>
      </c>
      <c r="AI40" s="14" t="str">
        <f t="shared" si="22"/>
        <v/>
      </c>
      <c r="AJ40" s="14" t="str">
        <f t="shared" si="23"/>
        <v/>
      </c>
      <c r="AK40" s="14" t="str">
        <f t="shared" si="24"/>
        <v/>
      </c>
      <c r="AL40" s="12" t="b">
        <f>IF(ISERROR(VLOOKUP(AG40,People!$A$2:$A$113,1,FALSE)), IF(LEN(AG40)=0,TRUE,FALSE),IF(ISERROR(VLOOKUP(AI40,People!$A$2:$A$113,1,FALSE)),IF(LEN(AI40)=0,TRUE,FALSE),IF(ISERROR(VLOOKUP(AK40,People!$A$2:$A$113,1,FALSE)),IF(LEN(AK40)=0,TRUE,FALSE),TRUE)))</f>
        <v>1</v>
      </c>
      <c r="AM40" s="14" t="str">
        <f t="shared" si="25"/>
        <v/>
      </c>
      <c r="AN40" s="14" t="str">
        <f t="shared" si="26"/>
        <v/>
      </c>
      <c r="AO40" s="14" t="str">
        <f t="shared" si="27"/>
        <v/>
      </c>
      <c r="AP40" s="14" t="str">
        <f t="shared" si="28"/>
        <v/>
      </c>
      <c r="AQ40" s="14" t="str">
        <f t="shared" si="29"/>
        <v/>
      </c>
      <c r="AR40" s="12" t="b">
        <f>IF(ISERROR(VLOOKUP(AM40,People!$A$2:$A$113,1,FALSE)), IF(LEN(AM40)=0,TRUE,FALSE),IF(ISERROR(VLOOKUP(AO40,People!$A$2:$A$113,1,FALSE)),IF(LEN(AO40)=0,TRUE,FALSE),IF(ISERROR(VLOOKUP(AQ40,People!$A$2:$A$113,1,FALSE)),IF(LEN(AQ40)=0,TRUE,FALSE),TRUE)))</f>
        <v>1</v>
      </c>
      <c r="AS40" s="12" t="str">
        <f t="shared" si="30"/>
        <v>18008910</v>
      </c>
      <c r="AT40" s="13">
        <f t="shared" si="50"/>
        <v>1</v>
      </c>
      <c r="AU40" s="13" t="str">
        <f t="shared" si="51"/>
        <v/>
      </c>
      <c r="AV40" s="13" t="str">
        <f t="shared" si="52"/>
        <v/>
      </c>
      <c r="AW40" s="13" t="str">
        <f t="shared" si="53"/>
        <v>38108910</v>
      </c>
      <c r="AX40" s="13" t="str">
        <f t="shared" si="54"/>
        <v/>
      </c>
      <c r="AY40" s="13" t="str">
        <f t="shared" si="55"/>
        <v/>
      </c>
      <c r="AZ40" s="6" t="str">
        <f t="shared" si="56"/>
        <v>Girl Power,38108910</v>
      </c>
    </row>
    <row r="41" spans="1:52" ht="33" customHeight="1">
      <c r="A41" s="2" t="s">
        <v>319</v>
      </c>
      <c r="B41" s="2" t="s">
        <v>417</v>
      </c>
      <c r="C41" s="2" t="s">
        <v>307</v>
      </c>
      <c r="D41" s="3">
        <v>9</v>
      </c>
      <c r="E41" s="5"/>
      <c r="F41" s="5"/>
      <c r="G41" s="5"/>
      <c r="H41" s="5" t="s">
        <v>114</v>
      </c>
      <c r="I41" s="5" t="s">
        <v>114</v>
      </c>
      <c r="J41" s="12" t="str">
        <f t="shared" si="45"/>
        <v>Outreach Outdoors</v>
      </c>
      <c r="K41" s="12">
        <f t="shared" si="46"/>
        <v>0</v>
      </c>
      <c r="L41" s="12">
        <f t="shared" si="47"/>
        <v>0</v>
      </c>
      <c r="M41" s="12">
        <f t="shared" si="48"/>
        <v>0</v>
      </c>
      <c r="N41" s="12">
        <f t="shared" si="49"/>
        <v>9</v>
      </c>
      <c r="O41" s="14" t="str">
        <f t="shared" si="5"/>
        <v/>
      </c>
      <c r="P41" s="14" t="str">
        <f t="shared" si="6"/>
        <v/>
      </c>
      <c r="Q41" s="14" t="str">
        <f t="shared" si="7"/>
        <v/>
      </c>
      <c r="R41" s="14" t="str">
        <f t="shared" si="8"/>
        <v/>
      </c>
      <c r="S41" s="14" t="str">
        <f t="shared" si="9"/>
        <v/>
      </c>
      <c r="T41" s="12" t="b">
        <f>IF(ISERROR(VLOOKUP(O41,People!$A$2:$A$113,1,FALSE)), IF(LEN(O41)=0,TRUE,FALSE),IF(ISERROR(VLOOKUP(Q41,People!$A$2:$A$113,1,FALSE)),IF(LEN(Q41)=0,TRUE,FALSE),IF(ISERROR(VLOOKUP(S41,People!$A$2:$A$113,1,FALSE)),IF(LEN(S41)=0,TRUE,FALSE),TRUE)))</f>
        <v>1</v>
      </c>
      <c r="U41" s="14" t="str">
        <f t="shared" si="10"/>
        <v/>
      </c>
      <c r="V41" s="14" t="str">
        <f t="shared" si="11"/>
        <v/>
      </c>
      <c r="W41" s="14" t="str">
        <f t="shared" si="12"/>
        <v/>
      </c>
      <c r="X41" s="14" t="str">
        <f t="shared" si="13"/>
        <v/>
      </c>
      <c r="Y41" s="14" t="str">
        <f t="shared" si="14"/>
        <v/>
      </c>
      <c r="Z41" s="12" t="b">
        <f>IF(ISERROR(VLOOKUP(U41,People!$A$2:$A$113,1,FALSE)), IF(LEN(U41)=0,TRUE,FALSE),IF(ISERROR(VLOOKUP(W41,People!$A$2:$A$113,1,FALSE)),IF(LEN(W41)=0,TRUE,FALSE),IF(ISERROR(VLOOKUP(Y41,People!$A$2:$A$113,1,FALSE)),IF(LEN(Y41)=0,TRUE,FALSE),TRUE)))</f>
        <v>1</v>
      </c>
      <c r="AA41" s="14" t="str">
        <f t="shared" si="15"/>
        <v/>
      </c>
      <c r="AB41" s="14" t="str">
        <f t="shared" si="16"/>
        <v/>
      </c>
      <c r="AC41" s="14" t="str">
        <f t="shared" si="17"/>
        <v/>
      </c>
      <c r="AD41" s="14" t="str">
        <f t="shared" si="18"/>
        <v/>
      </c>
      <c r="AE41" s="14" t="str">
        <f t="shared" si="19"/>
        <v/>
      </c>
      <c r="AF41" s="12" t="b">
        <f>IF(ISERROR(VLOOKUP(AA41,People!$A$2:$A$113,1,FALSE)), IF(LEN(AA41)=0,TRUE,FALSE),IF(ISERROR(VLOOKUP(AC41,People!$A$2:$A$113,1,FALSE)),IF(LEN(AC41)=0,TRUE,FALSE),IF(ISERROR(VLOOKUP(AE41,People!$A$2:$A$113,1,FALSE)),IF(LEN(AE41)=0,TRUE,FALSE),TRUE)))</f>
        <v>1</v>
      </c>
      <c r="AG41" s="14" t="str">
        <f t="shared" si="20"/>
        <v>Holly</v>
      </c>
      <c r="AH41" s="14" t="str">
        <f t="shared" si="21"/>
        <v>Alix</v>
      </c>
      <c r="AI41" s="14" t="str">
        <f t="shared" si="22"/>
        <v>Alix</v>
      </c>
      <c r="AJ41" s="14" t="str">
        <f t="shared" si="23"/>
        <v/>
      </c>
      <c r="AK41" s="14" t="str">
        <f t="shared" si="24"/>
        <v/>
      </c>
      <c r="AL41" s="12" t="b">
        <f>IF(ISERROR(VLOOKUP(AG41,People!$A$2:$A$113,1,FALSE)), IF(LEN(AG41)=0,TRUE,FALSE),IF(ISERROR(VLOOKUP(AI41,People!$A$2:$A$113,1,FALSE)),IF(LEN(AI41)=0,TRUE,FALSE),IF(ISERROR(VLOOKUP(AK41,People!$A$2:$A$113,1,FALSE)),IF(LEN(AK41)=0,TRUE,FALSE),TRUE)))</f>
        <v>1</v>
      </c>
      <c r="AM41" s="14" t="str">
        <f t="shared" si="25"/>
        <v>Holly</v>
      </c>
      <c r="AN41" s="14" t="str">
        <f t="shared" si="26"/>
        <v>Alix</v>
      </c>
      <c r="AO41" s="14" t="str">
        <f t="shared" si="27"/>
        <v>Alix</v>
      </c>
      <c r="AP41" s="14" t="str">
        <f t="shared" si="28"/>
        <v/>
      </c>
      <c r="AQ41" s="14" t="str">
        <f t="shared" si="29"/>
        <v/>
      </c>
      <c r="AR41" s="12" t="b">
        <f>IF(ISERROR(VLOOKUP(AM41,People!$A$2:$A$113,1,FALSE)), IF(LEN(AM41)=0,TRUE,FALSE),IF(ISERROR(VLOOKUP(AO41,People!$A$2:$A$113,1,FALSE)),IF(LEN(AO41)=0,TRUE,FALSE),IF(ISERROR(VLOOKUP(AQ41,People!$A$2:$A$113,1,FALSE)),IF(LEN(AQ41)=0,TRUE,FALSE),TRUE)))</f>
        <v>1</v>
      </c>
      <c r="AS41" s="12" t="str">
        <f t="shared" si="30"/>
        <v>18009910</v>
      </c>
      <c r="AT41" s="13">
        <f t="shared" si="50"/>
        <v>2</v>
      </c>
      <c r="AU41" s="13" t="str">
        <f t="shared" si="51"/>
        <v/>
      </c>
      <c r="AV41" s="13" t="str">
        <f t="shared" si="52"/>
        <v/>
      </c>
      <c r="AW41" s="13" t="str">
        <f t="shared" si="53"/>
        <v/>
      </c>
      <c r="AX41" s="13" t="str">
        <f t="shared" si="54"/>
        <v>48009910</v>
      </c>
      <c r="AY41" s="13" t="str">
        <f t="shared" si="55"/>
        <v>50009910</v>
      </c>
      <c r="AZ41" s="6" t="str">
        <f t="shared" si="56"/>
        <v>Outreach Outdoors,48009910,50009910</v>
      </c>
    </row>
    <row r="42" spans="1:52" ht="33" customHeight="1">
      <c r="A42" s="2" t="s">
        <v>319</v>
      </c>
      <c r="B42" s="2" t="s">
        <v>184</v>
      </c>
      <c r="C42" s="2" t="s">
        <v>103</v>
      </c>
      <c r="D42" s="3">
        <v>8</v>
      </c>
      <c r="E42" s="5"/>
      <c r="F42" s="5"/>
      <c r="G42" s="5" t="s">
        <v>24</v>
      </c>
      <c r="H42" s="5"/>
      <c r="I42" s="5"/>
      <c r="J42" s="12" t="str">
        <f t="shared" si="45"/>
        <v>PK Crew</v>
      </c>
      <c r="K42" s="12">
        <f t="shared" si="46"/>
        <v>0</v>
      </c>
      <c r="L42" s="12">
        <f t="shared" si="47"/>
        <v>0</v>
      </c>
      <c r="M42" s="12">
        <f t="shared" si="48"/>
        <v>8</v>
      </c>
      <c r="N42" s="12">
        <f t="shared" si="49"/>
        <v>0</v>
      </c>
      <c r="O42" s="14" t="str">
        <f t="shared" si="5"/>
        <v/>
      </c>
      <c r="P42" s="14" t="str">
        <f t="shared" si="6"/>
        <v/>
      </c>
      <c r="Q42" s="14" t="str">
        <f t="shared" si="7"/>
        <v/>
      </c>
      <c r="R42" s="14" t="str">
        <f t="shared" si="8"/>
        <v/>
      </c>
      <c r="S42" s="14" t="str">
        <f t="shared" si="9"/>
        <v/>
      </c>
      <c r="T42" s="12" t="b">
        <f>IF(ISERROR(VLOOKUP(O42,People!$A$2:$A$113,1,FALSE)), IF(LEN(O42)=0,TRUE,FALSE),IF(ISERROR(VLOOKUP(Q42,People!$A$2:$A$113,1,FALSE)),IF(LEN(Q42)=0,TRUE,FALSE),IF(ISERROR(VLOOKUP(S42,People!$A$2:$A$113,1,FALSE)),IF(LEN(S42)=0,TRUE,FALSE),TRUE)))</f>
        <v>1</v>
      </c>
      <c r="U42" s="14" t="str">
        <f t="shared" si="10"/>
        <v/>
      </c>
      <c r="V42" s="14" t="str">
        <f t="shared" si="11"/>
        <v/>
      </c>
      <c r="W42" s="14" t="str">
        <f t="shared" si="12"/>
        <v/>
      </c>
      <c r="X42" s="14" t="str">
        <f t="shared" si="13"/>
        <v/>
      </c>
      <c r="Y42" s="14" t="str">
        <f t="shared" si="14"/>
        <v/>
      </c>
      <c r="Z42" s="12" t="b">
        <f>IF(ISERROR(VLOOKUP(U42,People!$A$2:$A$113,1,FALSE)), IF(LEN(U42)=0,TRUE,FALSE),IF(ISERROR(VLOOKUP(W42,People!$A$2:$A$113,1,FALSE)),IF(LEN(W42)=0,TRUE,FALSE),IF(ISERROR(VLOOKUP(Y42,People!$A$2:$A$113,1,FALSE)),IF(LEN(Y42)=0,TRUE,FALSE),TRUE)))</f>
        <v>1</v>
      </c>
      <c r="AA42" s="14" t="str">
        <f t="shared" si="15"/>
        <v>DanA</v>
      </c>
      <c r="AB42" s="14" t="str">
        <f t="shared" si="16"/>
        <v>M!</v>
      </c>
      <c r="AC42" s="14" t="str">
        <f t="shared" si="17"/>
        <v>M!</v>
      </c>
      <c r="AD42" s="14" t="str">
        <f t="shared" si="18"/>
        <v/>
      </c>
      <c r="AE42" s="14" t="str">
        <f t="shared" si="19"/>
        <v/>
      </c>
      <c r="AF42" s="12" t="b">
        <f>IF(ISERROR(VLOOKUP(AA42,People!$A$2:$A$113,1,FALSE)), IF(LEN(AA42)=0,TRUE,FALSE),IF(ISERROR(VLOOKUP(AC42,People!$A$2:$A$113,1,FALSE)),IF(LEN(AC42)=0,TRUE,FALSE),IF(ISERROR(VLOOKUP(AE42,People!$A$2:$A$113,1,FALSE)),IF(LEN(AE42)=0,TRUE,FALSE),TRUE)))</f>
        <v>1</v>
      </c>
      <c r="AG42" s="14" t="str">
        <f t="shared" si="20"/>
        <v/>
      </c>
      <c r="AH42" s="14" t="str">
        <f t="shared" si="21"/>
        <v/>
      </c>
      <c r="AI42" s="14" t="str">
        <f t="shared" si="22"/>
        <v/>
      </c>
      <c r="AJ42" s="14" t="str">
        <f t="shared" si="23"/>
        <v/>
      </c>
      <c r="AK42" s="14" t="str">
        <f t="shared" si="24"/>
        <v/>
      </c>
      <c r="AL42" s="12" t="b">
        <f>IF(ISERROR(VLOOKUP(AG42,People!$A$2:$A$113,1,FALSE)), IF(LEN(AG42)=0,TRUE,FALSE),IF(ISERROR(VLOOKUP(AI42,People!$A$2:$A$113,1,FALSE)),IF(LEN(AI42)=0,TRUE,FALSE),IF(ISERROR(VLOOKUP(AK42,People!$A$2:$A$113,1,FALSE)),IF(LEN(AK42)=0,TRUE,FALSE),TRUE)))</f>
        <v>1</v>
      </c>
      <c r="AM42" s="14" t="str">
        <f t="shared" si="25"/>
        <v/>
      </c>
      <c r="AN42" s="14" t="str">
        <f t="shared" si="26"/>
        <v/>
      </c>
      <c r="AO42" s="14" t="str">
        <f t="shared" si="27"/>
        <v/>
      </c>
      <c r="AP42" s="14" t="str">
        <f t="shared" si="28"/>
        <v/>
      </c>
      <c r="AQ42" s="14" t="str">
        <f t="shared" si="29"/>
        <v/>
      </c>
      <c r="AR42" s="12" t="b">
        <f>IF(ISERROR(VLOOKUP(AM42,People!$A$2:$A$113,1,FALSE)), IF(LEN(AM42)=0,TRUE,FALSE),IF(ISERROR(VLOOKUP(AO42,People!$A$2:$A$113,1,FALSE)),IF(LEN(AO42)=0,TRUE,FALSE),IF(ISERROR(VLOOKUP(AQ42,People!$A$2:$A$113,1,FALSE)),IF(LEN(AQ42)=0,TRUE,FALSE),TRUE)))</f>
        <v>1</v>
      </c>
      <c r="AS42" s="12" t="str">
        <f t="shared" si="30"/>
        <v>18008914</v>
      </c>
      <c r="AT42" s="13">
        <f t="shared" si="50"/>
        <v>1</v>
      </c>
      <c r="AU42" s="13" t="str">
        <f t="shared" si="51"/>
        <v/>
      </c>
      <c r="AV42" s="13" t="str">
        <f t="shared" si="52"/>
        <v/>
      </c>
      <c r="AW42" s="13" t="str">
        <f t="shared" si="53"/>
        <v>38108914</v>
      </c>
      <c r="AX42" s="13" t="str">
        <f t="shared" si="54"/>
        <v/>
      </c>
      <c r="AY42" s="13" t="str">
        <f t="shared" si="55"/>
        <v/>
      </c>
      <c r="AZ42" s="6" t="str">
        <f t="shared" si="56"/>
        <v>PK Crew,38108914</v>
      </c>
    </row>
    <row r="43" spans="1:52" ht="33" customHeight="1">
      <c r="A43" s="2" t="s">
        <v>319</v>
      </c>
      <c r="B43" s="2" t="s">
        <v>422</v>
      </c>
      <c r="C43" s="2" t="s">
        <v>204</v>
      </c>
      <c r="D43" s="3">
        <v>12</v>
      </c>
      <c r="E43" s="5"/>
      <c r="F43" s="5" t="s">
        <v>197</v>
      </c>
      <c r="G43" s="5"/>
      <c r="H43" s="5"/>
      <c r="I43" s="5"/>
      <c r="J43" s="12" t="str">
        <f t="shared" si="45"/>
        <v>Promos</v>
      </c>
      <c r="K43" s="12">
        <f t="shared" si="46"/>
        <v>0</v>
      </c>
      <c r="L43" s="12">
        <f t="shared" si="47"/>
        <v>12</v>
      </c>
      <c r="M43" s="12">
        <f t="shared" si="48"/>
        <v>0</v>
      </c>
      <c r="N43" s="12">
        <f t="shared" si="49"/>
        <v>0</v>
      </c>
      <c r="O43" s="14" t="str">
        <f t="shared" si="5"/>
        <v/>
      </c>
      <c r="P43" s="14" t="str">
        <f t="shared" si="6"/>
        <v/>
      </c>
      <c r="Q43" s="14" t="str">
        <f t="shared" si="7"/>
        <v/>
      </c>
      <c r="R43" s="14" t="str">
        <f t="shared" si="8"/>
        <v/>
      </c>
      <c r="S43" s="14" t="str">
        <f t="shared" si="9"/>
        <v/>
      </c>
      <c r="T43" s="12" t="b">
        <f>IF(ISERROR(VLOOKUP(O43,People!$A$2:$A$113,1,FALSE)), IF(LEN(O43)=0,TRUE,FALSE),IF(ISERROR(VLOOKUP(Q43,People!$A$2:$A$113,1,FALSE)),IF(LEN(Q43)=0,TRUE,FALSE),IF(ISERROR(VLOOKUP(S43,People!$A$2:$A$113,1,FALSE)),IF(LEN(S43)=0,TRUE,FALSE),TRUE)))</f>
        <v>1</v>
      </c>
      <c r="U43" s="14" t="str">
        <f t="shared" si="10"/>
        <v>PhilB</v>
      </c>
      <c r="V43" s="14" t="str">
        <f t="shared" si="11"/>
        <v>AmyR M!</v>
      </c>
      <c r="W43" s="14" t="str">
        <f t="shared" si="12"/>
        <v>AmyR</v>
      </c>
      <c r="X43" s="14" t="str">
        <f t="shared" si="13"/>
        <v>M!</v>
      </c>
      <c r="Y43" s="14" t="str">
        <f t="shared" si="14"/>
        <v>M!</v>
      </c>
      <c r="Z43" s="12" t="b">
        <f>IF(ISERROR(VLOOKUP(U43,People!$A$2:$A$113,1,FALSE)), IF(LEN(U43)=0,TRUE,FALSE),IF(ISERROR(VLOOKUP(W43,People!$A$2:$A$113,1,FALSE)),IF(LEN(W43)=0,TRUE,FALSE),IF(ISERROR(VLOOKUP(Y43,People!$A$2:$A$113,1,FALSE)),IF(LEN(Y43)=0,TRUE,FALSE),TRUE)))</f>
        <v>1</v>
      </c>
      <c r="AA43" s="14" t="str">
        <f t="shared" si="15"/>
        <v/>
      </c>
      <c r="AB43" s="14" t="str">
        <f t="shared" si="16"/>
        <v/>
      </c>
      <c r="AC43" s="14" t="str">
        <f t="shared" si="17"/>
        <v/>
      </c>
      <c r="AD43" s="14" t="str">
        <f t="shared" si="18"/>
        <v/>
      </c>
      <c r="AE43" s="14" t="str">
        <f t="shared" si="19"/>
        <v/>
      </c>
      <c r="AF43" s="12" t="b">
        <f>IF(ISERROR(VLOOKUP(AA43,People!$A$2:$A$113,1,FALSE)), IF(LEN(AA43)=0,TRUE,FALSE),IF(ISERROR(VLOOKUP(AC43,People!$A$2:$A$113,1,FALSE)),IF(LEN(AC43)=0,TRUE,FALSE),IF(ISERROR(VLOOKUP(AE43,People!$A$2:$A$113,1,FALSE)),IF(LEN(AE43)=0,TRUE,FALSE),TRUE)))</f>
        <v>1</v>
      </c>
      <c r="AG43" s="14" t="str">
        <f t="shared" si="20"/>
        <v/>
      </c>
      <c r="AH43" s="14" t="str">
        <f t="shared" si="21"/>
        <v/>
      </c>
      <c r="AI43" s="14" t="str">
        <f t="shared" si="22"/>
        <v/>
      </c>
      <c r="AJ43" s="14" t="str">
        <f t="shared" si="23"/>
        <v/>
      </c>
      <c r="AK43" s="14" t="str">
        <f t="shared" si="24"/>
        <v/>
      </c>
      <c r="AL43" s="12" t="b">
        <f>IF(ISERROR(VLOOKUP(AG43,People!$A$2:$A$113,1,FALSE)), IF(LEN(AG43)=0,TRUE,FALSE),IF(ISERROR(VLOOKUP(AI43,People!$A$2:$A$113,1,FALSE)),IF(LEN(AI43)=0,TRUE,FALSE),IF(ISERROR(VLOOKUP(AK43,People!$A$2:$A$113,1,FALSE)),IF(LEN(AK43)=0,TRUE,FALSE),TRUE)))</f>
        <v>1</v>
      </c>
      <c r="AM43" s="14" t="str">
        <f t="shared" si="25"/>
        <v/>
      </c>
      <c r="AN43" s="14" t="str">
        <f t="shared" si="26"/>
        <v/>
      </c>
      <c r="AO43" s="14" t="str">
        <f t="shared" si="27"/>
        <v/>
      </c>
      <c r="AP43" s="14" t="str">
        <f t="shared" si="28"/>
        <v/>
      </c>
      <c r="AQ43" s="14" t="str">
        <f t="shared" si="29"/>
        <v/>
      </c>
      <c r="AR43" s="12" t="b">
        <f>IF(ISERROR(VLOOKUP(AM43,People!$A$2:$A$113,1,FALSE)), IF(LEN(AM43)=0,TRUE,FALSE),IF(ISERROR(VLOOKUP(AO43,People!$A$2:$A$113,1,FALSE)),IF(LEN(AO43)=0,TRUE,FALSE),IF(ISERROR(VLOOKUP(AQ43,People!$A$2:$A$113,1,FALSE)),IF(LEN(AQ43)=0,TRUE,FALSE),TRUE)))</f>
        <v>1</v>
      </c>
      <c r="AS43" s="12" t="str">
        <f t="shared" si="30"/>
        <v>18012900</v>
      </c>
      <c r="AT43" s="13">
        <f t="shared" si="50"/>
        <v>1</v>
      </c>
      <c r="AU43" s="13" t="str">
        <f t="shared" si="51"/>
        <v/>
      </c>
      <c r="AV43" s="13" t="str">
        <f t="shared" si="52"/>
        <v>28112900</v>
      </c>
      <c r="AW43" s="13" t="str">
        <f t="shared" si="53"/>
        <v/>
      </c>
      <c r="AX43" s="13" t="str">
        <f t="shared" si="54"/>
        <v/>
      </c>
      <c r="AY43" s="13" t="str">
        <f t="shared" si="55"/>
        <v/>
      </c>
      <c r="AZ43" s="6" t="str">
        <f t="shared" si="56"/>
        <v>Promos,28112900</v>
      </c>
    </row>
    <row r="44" spans="1:52" ht="33" customHeight="1">
      <c r="A44" s="2" t="s">
        <v>319</v>
      </c>
      <c r="B44" s="2" t="s">
        <v>221</v>
      </c>
      <c r="C44" s="2" t="s">
        <v>98</v>
      </c>
      <c r="D44" s="3">
        <v>8</v>
      </c>
      <c r="E44" s="5"/>
      <c r="F44" s="5"/>
      <c r="G44" s="5"/>
      <c r="H44" s="5"/>
      <c r="I44" s="5"/>
      <c r="J44" s="12" t="str">
        <f t="shared" si="45"/>
        <v>Sign Language</v>
      </c>
      <c r="K44" s="12">
        <f t="shared" si="46"/>
        <v>0</v>
      </c>
      <c r="L44" s="12">
        <f t="shared" si="47"/>
        <v>0</v>
      </c>
      <c r="M44" s="12">
        <f t="shared" si="48"/>
        <v>0</v>
      </c>
      <c r="N44" s="12">
        <f t="shared" si="49"/>
        <v>0</v>
      </c>
      <c r="O44" s="14" t="str">
        <f t="shared" si="5"/>
        <v/>
      </c>
      <c r="P44" s="14" t="str">
        <f t="shared" si="6"/>
        <v/>
      </c>
      <c r="Q44" s="14" t="str">
        <f t="shared" si="7"/>
        <v/>
      </c>
      <c r="R44" s="14" t="str">
        <f t="shared" si="8"/>
        <v/>
      </c>
      <c r="S44" s="14" t="str">
        <f t="shared" si="9"/>
        <v/>
      </c>
      <c r="T44" s="12" t="b">
        <f>IF(ISERROR(VLOOKUP(O44,People!$A$2:$A$113,1,FALSE)), IF(LEN(O44)=0,TRUE,FALSE),IF(ISERROR(VLOOKUP(Q44,People!$A$2:$A$113,1,FALSE)),IF(LEN(Q44)=0,TRUE,FALSE),IF(ISERROR(VLOOKUP(S44,People!$A$2:$A$113,1,FALSE)),IF(LEN(S44)=0,TRUE,FALSE),TRUE)))</f>
        <v>1</v>
      </c>
      <c r="U44" s="14" t="str">
        <f t="shared" si="10"/>
        <v/>
      </c>
      <c r="V44" s="14" t="str">
        <f t="shared" si="11"/>
        <v/>
      </c>
      <c r="W44" s="14" t="str">
        <f t="shared" si="12"/>
        <v/>
      </c>
      <c r="X44" s="14" t="str">
        <f t="shared" si="13"/>
        <v/>
      </c>
      <c r="Y44" s="14" t="str">
        <f t="shared" si="14"/>
        <v/>
      </c>
      <c r="Z44" s="12" t="b">
        <f>IF(ISERROR(VLOOKUP(U44,People!$A$2:$A$113,1,FALSE)), IF(LEN(U44)=0,TRUE,FALSE),IF(ISERROR(VLOOKUP(W44,People!$A$2:$A$113,1,FALSE)),IF(LEN(W44)=0,TRUE,FALSE),IF(ISERROR(VLOOKUP(Y44,People!$A$2:$A$113,1,FALSE)),IF(LEN(Y44)=0,TRUE,FALSE),TRUE)))</f>
        <v>1</v>
      </c>
      <c r="AA44" s="14" t="str">
        <f t="shared" si="15"/>
        <v/>
      </c>
      <c r="AB44" s="14" t="str">
        <f t="shared" si="16"/>
        <v/>
      </c>
      <c r="AC44" s="14" t="str">
        <f t="shared" si="17"/>
        <v/>
      </c>
      <c r="AD44" s="14" t="str">
        <f t="shared" si="18"/>
        <v/>
      </c>
      <c r="AE44" s="14" t="str">
        <f t="shared" si="19"/>
        <v/>
      </c>
      <c r="AF44" s="12" t="b">
        <f>IF(ISERROR(VLOOKUP(AA44,People!$A$2:$A$113,1,FALSE)), IF(LEN(AA44)=0,TRUE,FALSE),IF(ISERROR(VLOOKUP(AC44,People!$A$2:$A$113,1,FALSE)),IF(LEN(AC44)=0,TRUE,FALSE),IF(ISERROR(VLOOKUP(AE44,People!$A$2:$A$113,1,FALSE)),IF(LEN(AE44)=0,TRUE,FALSE),TRUE)))</f>
        <v>1</v>
      </c>
      <c r="AG44" s="14" t="str">
        <f t="shared" si="20"/>
        <v/>
      </c>
      <c r="AH44" s="14" t="str">
        <f t="shared" si="21"/>
        <v/>
      </c>
      <c r="AI44" s="14" t="str">
        <f t="shared" si="22"/>
        <v/>
      </c>
      <c r="AJ44" s="14" t="str">
        <f t="shared" si="23"/>
        <v/>
      </c>
      <c r="AK44" s="14" t="str">
        <f t="shared" si="24"/>
        <v/>
      </c>
      <c r="AL44" s="12" t="b">
        <f>IF(ISERROR(VLOOKUP(AG44,People!$A$2:$A$113,1,FALSE)), IF(LEN(AG44)=0,TRUE,FALSE),IF(ISERROR(VLOOKUP(AI44,People!$A$2:$A$113,1,FALSE)),IF(LEN(AI44)=0,TRUE,FALSE),IF(ISERROR(VLOOKUP(AK44,People!$A$2:$A$113,1,FALSE)),IF(LEN(AK44)=0,TRUE,FALSE),TRUE)))</f>
        <v>1</v>
      </c>
      <c r="AM44" s="14" t="str">
        <f t="shared" si="25"/>
        <v/>
      </c>
      <c r="AN44" s="14" t="str">
        <f t="shared" si="26"/>
        <v/>
      </c>
      <c r="AO44" s="14" t="str">
        <f t="shared" si="27"/>
        <v/>
      </c>
      <c r="AP44" s="14" t="str">
        <f t="shared" si="28"/>
        <v/>
      </c>
      <c r="AQ44" s="14" t="str">
        <f t="shared" si="29"/>
        <v/>
      </c>
      <c r="AR44" s="12" t="b">
        <f>IF(ISERROR(VLOOKUP(AM44,People!$A$2:$A$113,1,FALSE)), IF(LEN(AM44)=0,TRUE,FALSE),IF(ISERROR(VLOOKUP(AO44,People!$A$2:$A$113,1,FALSE)),IF(LEN(AO44)=0,TRUE,FALSE),IF(ISERROR(VLOOKUP(AQ44,People!$A$2:$A$113,1,FALSE)),IF(LEN(AQ44)=0,TRUE,FALSE),TRUE)))</f>
        <v>1</v>
      </c>
      <c r="AS44" s="12" t="str">
        <f t="shared" si="30"/>
        <v>18008902</v>
      </c>
      <c r="AT44" s="13">
        <f t="shared" si="50"/>
        <v>0</v>
      </c>
      <c r="AU44" s="13" t="str">
        <f t="shared" si="51"/>
        <v/>
      </c>
      <c r="AV44" s="13" t="str">
        <f t="shared" si="52"/>
        <v/>
      </c>
      <c r="AW44" s="13" t="str">
        <f t="shared" si="53"/>
        <v/>
      </c>
      <c r="AX44" s="13" t="str">
        <f t="shared" si="54"/>
        <v/>
      </c>
      <c r="AY44" s="13" t="str">
        <f t="shared" si="55"/>
        <v/>
      </c>
      <c r="AZ44" s="6" t="str">
        <f t="shared" si="56"/>
        <v/>
      </c>
    </row>
    <row r="45" spans="1:52" ht="33" customHeight="1">
      <c r="A45" s="2" t="s">
        <v>319</v>
      </c>
      <c r="B45" s="2" t="s">
        <v>220</v>
      </c>
      <c r="C45" s="2" t="s">
        <v>103</v>
      </c>
      <c r="D45" s="3">
        <v>8</v>
      </c>
      <c r="E45" s="5" t="s">
        <v>239</v>
      </c>
      <c r="F45" s="5"/>
      <c r="G45" s="5"/>
      <c r="H45" s="5"/>
      <c r="I45" s="5"/>
      <c r="J45" s="12" t="str">
        <f t="shared" si="45"/>
        <v>Video</v>
      </c>
      <c r="K45" s="12">
        <f t="shared" si="46"/>
        <v>8</v>
      </c>
      <c r="L45" s="12">
        <f t="shared" si="47"/>
        <v>0</v>
      </c>
      <c r="M45" s="12">
        <f t="shared" si="48"/>
        <v>0</v>
      </c>
      <c r="N45" s="12">
        <f t="shared" si="49"/>
        <v>0</v>
      </c>
      <c r="O45" s="14" t="str">
        <f t="shared" si="5"/>
        <v>Jake</v>
      </c>
      <c r="P45" s="14" t="str">
        <f t="shared" si="6"/>
        <v/>
      </c>
      <c r="Q45" s="14" t="str">
        <f t="shared" si="7"/>
        <v/>
      </c>
      <c r="R45" s="14" t="str">
        <f t="shared" si="8"/>
        <v/>
      </c>
      <c r="S45" s="14" t="str">
        <f t="shared" si="9"/>
        <v/>
      </c>
      <c r="T45" s="12" t="b">
        <f>IF(ISERROR(VLOOKUP(O45,People!$A$2:$A$113,1,FALSE)), IF(LEN(O45)=0,TRUE,FALSE),IF(ISERROR(VLOOKUP(Q45,People!$A$2:$A$113,1,FALSE)),IF(LEN(Q45)=0,TRUE,FALSE),IF(ISERROR(VLOOKUP(S45,People!$A$2:$A$113,1,FALSE)),IF(LEN(S45)=0,TRUE,FALSE),TRUE)))</f>
        <v>1</v>
      </c>
      <c r="U45" s="14" t="str">
        <f t="shared" si="10"/>
        <v/>
      </c>
      <c r="V45" s="14" t="str">
        <f t="shared" si="11"/>
        <v/>
      </c>
      <c r="W45" s="14" t="str">
        <f t="shared" si="12"/>
        <v/>
      </c>
      <c r="X45" s="14" t="str">
        <f t="shared" si="13"/>
        <v/>
      </c>
      <c r="Y45" s="14" t="str">
        <f t="shared" si="14"/>
        <v/>
      </c>
      <c r="Z45" s="12" t="b">
        <f>IF(ISERROR(VLOOKUP(U45,People!$A$2:$A$113,1,FALSE)), IF(LEN(U45)=0,TRUE,FALSE),IF(ISERROR(VLOOKUP(W45,People!$A$2:$A$113,1,FALSE)),IF(LEN(W45)=0,TRUE,FALSE),IF(ISERROR(VLOOKUP(Y45,People!$A$2:$A$113,1,FALSE)),IF(LEN(Y45)=0,TRUE,FALSE),TRUE)))</f>
        <v>1</v>
      </c>
      <c r="AA45" s="14" t="str">
        <f t="shared" si="15"/>
        <v/>
      </c>
      <c r="AB45" s="14" t="str">
        <f t="shared" si="16"/>
        <v/>
      </c>
      <c r="AC45" s="14" t="str">
        <f t="shared" si="17"/>
        <v/>
      </c>
      <c r="AD45" s="14" t="str">
        <f t="shared" si="18"/>
        <v/>
      </c>
      <c r="AE45" s="14" t="str">
        <f t="shared" si="19"/>
        <v/>
      </c>
      <c r="AF45" s="12" t="b">
        <f>IF(ISERROR(VLOOKUP(AA45,People!$A$2:$A$113,1,FALSE)), IF(LEN(AA45)=0,TRUE,FALSE),IF(ISERROR(VLOOKUP(AC45,People!$A$2:$A$113,1,FALSE)),IF(LEN(AC45)=0,TRUE,FALSE),IF(ISERROR(VLOOKUP(AE45,People!$A$2:$A$113,1,FALSE)),IF(LEN(AE45)=0,TRUE,FALSE),TRUE)))</f>
        <v>1</v>
      </c>
      <c r="AG45" s="14" t="str">
        <f t="shared" si="20"/>
        <v/>
      </c>
      <c r="AH45" s="14" t="str">
        <f t="shared" si="21"/>
        <v/>
      </c>
      <c r="AI45" s="14" t="str">
        <f t="shared" si="22"/>
        <v/>
      </c>
      <c r="AJ45" s="14" t="str">
        <f t="shared" si="23"/>
        <v/>
      </c>
      <c r="AK45" s="14" t="str">
        <f t="shared" si="24"/>
        <v/>
      </c>
      <c r="AL45" s="12" t="b">
        <f>IF(ISERROR(VLOOKUP(AG45,People!$A$2:$A$113,1,FALSE)), IF(LEN(AG45)=0,TRUE,FALSE),IF(ISERROR(VLOOKUP(AI45,People!$A$2:$A$113,1,FALSE)),IF(LEN(AI45)=0,TRUE,FALSE),IF(ISERROR(VLOOKUP(AK45,People!$A$2:$A$113,1,FALSE)),IF(LEN(AK45)=0,TRUE,FALSE),TRUE)))</f>
        <v>1</v>
      </c>
      <c r="AM45" s="14" t="str">
        <f t="shared" si="25"/>
        <v/>
      </c>
      <c r="AN45" s="14" t="str">
        <f t="shared" si="26"/>
        <v/>
      </c>
      <c r="AO45" s="14" t="str">
        <f t="shared" si="27"/>
        <v/>
      </c>
      <c r="AP45" s="14" t="str">
        <f t="shared" si="28"/>
        <v/>
      </c>
      <c r="AQ45" s="14" t="str">
        <f t="shared" si="29"/>
        <v/>
      </c>
      <c r="AR45" s="12" t="b">
        <f>IF(ISERROR(VLOOKUP(AM45,People!$A$2:$A$113,1,FALSE)), IF(LEN(AM45)=0,TRUE,FALSE),IF(ISERROR(VLOOKUP(AO45,People!$A$2:$A$113,1,FALSE)),IF(LEN(AO45)=0,TRUE,FALSE),IF(ISERROR(VLOOKUP(AQ45,People!$A$2:$A$113,1,FALSE)),IF(LEN(AQ45)=0,TRUE,FALSE),TRUE)))</f>
        <v>1</v>
      </c>
      <c r="AS45" s="12" t="str">
        <f t="shared" si="30"/>
        <v>18008914</v>
      </c>
      <c r="AT45" s="13">
        <f t="shared" si="50"/>
        <v>1</v>
      </c>
      <c r="AU45" s="13" t="str">
        <f t="shared" si="51"/>
        <v>18008914</v>
      </c>
      <c r="AV45" s="13" t="str">
        <f t="shared" si="52"/>
        <v/>
      </c>
      <c r="AW45" s="13" t="str">
        <f t="shared" si="53"/>
        <v/>
      </c>
      <c r="AX45" s="13" t="str">
        <f t="shared" si="54"/>
        <v/>
      </c>
      <c r="AY45" s="13" t="str">
        <f t="shared" si="55"/>
        <v/>
      </c>
      <c r="AZ45" s="6" t="str">
        <f t="shared" si="56"/>
        <v>Video,18008914</v>
      </c>
    </row>
    <row r="46" spans="1:52" ht="33" customHeight="1">
      <c r="A46" s="2" t="s">
        <v>316</v>
      </c>
      <c r="B46" s="2" t="s">
        <v>172</v>
      </c>
      <c r="C46" s="2" t="s">
        <v>310</v>
      </c>
      <c r="D46" s="3">
        <v>6</v>
      </c>
      <c r="E46" s="5" t="s">
        <v>356</v>
      </c>
      <c r="F46" s="5"/>
      <c r="G46" s="5"/>
      <c r="H46" s="5"/>
      <c r="I46" s="5"/>
      <c r="J46" s="12" t="str">
        <f t="shared" si="45"/>
        <v>Guitar</v>
      </c>
      <c r="K46" s="12">
        <f t="shared" si="46"/>
        <v>6</v>
      </c>
      <c r="L46" s="12">
        <f t="shared" si="47"/>
        <v>0</v>
      </c>
      <c r="M46" s="12">
        <f t="shared" si="48"/>
        <v>0</v>
      </c>
      <c r="N46" s="12">
        <f t="shared" si="49"/>
        <v>0</v>
      </c>
      <c r="O46" s="14" t="str">
        <f t="shared" si="5"/>
        <v>DavidK</v>
      </c>
      <c r="P46" s="14" t="str">
        <f t="shared" si="6"/>
        <v/>
      </c>
      <c r="Q46" s="14" t="str">
        <f t="shared" si="7"/>
        <v/>
      </c>
      <c r="R46" s="14" t="str">
        <f t="shared" si="8"/>
        <v/>
      </c>
      <c r="S46" s="14" t="str">
        <f t="shared" si="9"/>
        <v/>
      </c>
      <c r="T46" s="12" t="b">
        <f>IF(ISERROR(VLOOKUP(O46,People!$A$2:$A$113,1,FALSE)), IF(LEN(O46)=0,TRUE,FALSE),IF(ISERROR(VLOOKUP(Q46,People!$A$2:$A$113,1,FALSE)),IF(LEN(Q46)=0,TRUE,FALSE),IF(ISERROR(VLOOKUP(S46,People!$A$2:$A$113,1,FALSE)),IF(LEN(S46)=0,TRUE,FALSE),TRUE)))</f>
        <v>1</v>
      </c>
      <c r="U46" s="14" t="str">
        <f t="shared" si="10"/>
        <v/>
      </c>
      <c r="V46" s="14" t="str">
        <f t="shared" si="11"/>
        <v/>
      </c>
      <c r="W46" s="14" t="str">
        <f t="shared" si="12"/>
        <v/>
      </c>
      <c r="X46" s="14" t="str">
        <f t="shared" si="13"/>
        <v/>
      </c>
      <c r="Y46" s="14" t="str">
        <f t="shared" si="14"/>
        <v/>
      </c>
      <c r="Z46" s="12" t="b">
        <f>IF(ISERROR(VLOOKUP(U46,People!$A$2:$A$113,1,FALSE)), IF(LEN(U46)=0,TRUE,FALSE),IF(ISERROR(VLOOKUP(W46,People!$A$2:$A$113,1,FALSE)),IF(LEN(W46)=0,TRUE,FALSE),IF(ISERROR(VLOOKUP(Y46,People!$A$2:$A$113,1,FALSE)),IF(LEN(Y46)=0,TRUE,FALSE),TRUE)))</f>
        <v>1</v>
      </c>
      <c r="AA46" s="14" t="str">
        <f t="shared" si="15"/>
        <v/>
      </c>
      <c r="AB46" s="14" t="str">
        <f t="shared" si="16"/>
        <v/>
      </c>
      <c r="AC46" s="14" t="str">
        <f t="shared" si="17"/>
        <v/>
      </c>
      <c r="AD46" s="14" t="str">
        <f t="shared" si="18"/>
        <v/>
      </c>
      <c r="AE46" s="14" t="str">
        <f t="shared" si="19"/>
        <v/>
      </c>
      <c r="AF46" s="12" t="b">
        <f>IF(ISERROR(VLOOKUP(AA46,People!$A$2:$A$113,1,FALSE)), IF(LEN(AA46)=0,TRUE,FALSE),IF(ISERROR(VLOOKUP(AC46,People!$A$2:$A$113,1,FALSE)),IF(LEN(AC46)=0,TRUE,FALSE),IF(ISERROR(VLOOKUP(AE46,People!$A$2:$A$113,1,FALSE)),IF(LEN(AE46)=0,TRUE,FALSE),TRUE)))</f>
        <v>1</v>
      </c>
      <c r="AG46" s="14" t="str">
        <f t="shared" si="20"/>
        <v/>
      </c>
      <c r="AH46" s="14" t="str">
        <f t="shared" si="21"/>
        <v/>
      </c>
      <c r="AI46" s="14" t="str">
        <f t="shared" si="22"/>
        <v/>
      </c>
      <c r="AJ46" s="14" t="str">
        <f t="shared" si="23"/>
        <v/>
      </c>
      <c r="AK46" s="14" t="str">
        <f t="shared" si="24"/>
        <v/>
      </c>
      <c r="AL46" s="12" t="b">
        <f>IF(ISERROR(VLOOKUP(AG46,People!$A$2:$A$113,1,FALSE)), IF(LEN(AG46)=0,TRUE,FALSE),IF(ISERROR(VLOOKUP(AI46,People!$A$2:$A$113,1,FALSE)),IF(LEN(AI46)=0,TRUE,FALSE),IF(ISERROR(VLOOKUP(AK46,People!$A$2:$A$113,1,FALSE)),IF(LEN(AK46)=0,TRUE,FALSE),TRUE)))</f>
        <v>1</v>
      </c>
      <c r="AM46" s="14" t="str">
        <f t="shared" si="25"/>
        <v/>
      </c>
      <c r="AN46" s="14" t="str">
        <f t="shared" si="26"/>
        <v/>
      </c>
      <c r="AO46" s="14" t="str">
        <f t="shared" si="27"/>
        <v/>
      </c>
      <c r="AP46" s="14" t="str">
        <f t="shared" si="28"/>
        <v/>
      </c>
      <c r="AQ46" s="14" t="str">
        <f t="shared" si="29"/>
        <v/>
      </c>
      <c r="AR46" s="12" t="b">
        <f>IF(ISERROR(VLOOKUP(AM46,People!$A$2:$A$113,1,FALSE)), IF(LEN(AM46)=0,TRUE,FALSE),IF(ISERROR(VLOOKUP(AO46,People!$A$2:$A$113,1,FALSE)),IF(LEN(AO46)=0,TRUE,FALSE),IF(ISERROR(VLOOKUP(AQ46,People!$A$2:$A$113,1,FALSE)),IF(LEN(AQ46)=0,TRUE,FALSE),TRUE)))</f>
        <v>1</v>
      </c>
      <c r="AS46" s="12" t="str">
        <f t="shared" si="30"/>
        <v>14006613</v>
      </c>
      <c r="AT46" s="13">
        <f t="shared" si="50"/>
        <v>1</v>
      </c>
      <c r="AU46" s="13" t="str">
        <f t="shared" si="51"/>
        <v>14006613</v>
      </c>
      <c r="AV46" s="13" t="str">
        <f t="shared" si="52"/>
        <v/>
      </c>
      <c r="AW46" s="13" t="str">
        <f t="shared" si="53"/>
        <v/>
      </c>
      <c r="AX46" s="13" t="str">
        <f t="shared" si="54"/>
        <v/>
      </c>
      <c r="AY46" s="13" t="str">
        <f t="shared" si="55"/>
        <v/>
      </c>
      <c r="AZ46" s="6" t="str">
        <f t="shared" si="56"/>
        <v>Guitar,14006613</v>
      </c>
    </row>
    <row r="47" spans="1:52" ht="33" customHeight="1">
      <c r="A47" s="2" t="s">
        <v>316</v>
      </c>
      <c r="B47" s="4" t="s">
        <v>141</v>
      </c>
      <c r="C47" s="4" t="s">
        <v>88</v>
      </c>
      <c r="D47" s="4">
        <v>7</v>
      </c>
      <c r="E47" s="5"/>
      <c r="F47" s="5" t="s">
        <v>282</v>
      </c>
      <c r="G47" s="5"/>
      <c r="H47" s="5" t="s">
        <v>360</v>
      </c>
      <c r="I47" s="5"/>
      <c r="J47" s="12" t="str">
        <f t="shared" si="45"/>
        <v>Rock Band</v>
      </c>
      <c r="K47" s="12">
        <f t="shared" si="46"/>
        <v>0</v>
      </c>
      <c r="L47" s="12">
        <f t="shared" si="47"/>
        <v>7</v>
      </c>
      <c r="M47" s="12">
        <f t="shared" si="48"/>
        <v>0</v>
      </c>
      <c r="N47" s="12">
        <f t="shared" si="49"/>
        <v>7</v>
      </c>
      <c r="O47" s="14" t="str">
        <f t="shared" si="5"/>
        <v/>
      </c>
      <c r="P47" s="14" t="str">
        <f t="shared" si="6"/>
        <v/>
      </c>
      <c r="Q47" s="14" t="str">
        <f t="shared" si="7"/>
        <v/>
      </c>
      <c r="R47" s="14" t="str">
        <f t="shared" si="8"/>
        <v/>
      </c>
      <c r="S47" s="14" t="str">
        <f t="shared" si="9"/>
        <v/>
      </c>
      <c r="T47" s="12" t="b">
        <f>IF(ISERROR(VLOOKUP(O47,People!$A$2:$A$113,1,FALSE)), IF(LEN(O47)=0,TRUE,FALSE),IF(ISERROR(VLOOKUP(Q47,People!$A$2:$A$113,1,FALSE)),IF(LEN(Q47)=0,TRUE,FALSE),IF(ISERROR(VLOOKUP(S47,People!$A$2:$A$113,1,FALSE)),IF(LEN(S47)=0,TRUE,FALSE),TRUE)))</f>
        <v>1</v>
      </c>
      <c r="U47" s="14" t="str">
        <f t="shared" si="10"/>
        <v>Seann</v>
      </c>
      <c r="V47" s="14" t="str">
        <f t="shared" si="11"/>
        <v>Adam</v>
      </c>
      <c r="W47" s="14" t="str">
        <f t="shared" si="12"/>
        <v>Adam</v>
      </c>
      <c r="X47" s="14" t="str">
        <f t="shared" si="13"/>
        <v/>
      </c>
      <c r="Y47" s="14" t="str">
        <f t="shared" si="14"/>
        <v/>
      </c>
      <c r="Z47" s="12" t="b">
        <f>IF(ISERROR(VLOOKUP(U47,People!$A$2:$A$113,1,FALSE)), IF(LEN(U47)=0,TRUE,FALSE),IF(ISERROR(VLOOKUP(W47,People!$A$2:$A$113,1,FALSE)),IF(LEN(W47)=0,TRUE,FALSE),IF(ISERROR(VLOOKUP(Y47,People!$A$2:$A$113,1,FALSE)),IF(LEN(Y47)=0,TRUE,FALSE),TRUE)))</f>
        <v>1</v>
      </c>
      <c r="AA47" s="14" t="str">
        <f t="shared" si="15"/>
        <v/>
      </c>
      <c r="AB47" s="14" t="str">
        <f t="shared" si="16"/>
        <v/>
      </c>
      <c r="AC47" s="14" t="str">
        <f t="shared" si="17"/>
        <v/>
      </c>
      <c r="AD47" s="14" t="str">
        <f t="shared" si="18"/>
        <v/>
      </c>
      <c r="AE47" s="14" t="str">
        <f t="shared" si="19"/>
        <v/>
      </c>
      <c r="AF47" s="12" t="b">
        <f>IF(ISERROR(VLOOKUP(AA47,People!$A$2:$A$113,1,FALSE)), IF(LEN(AA47)=0,TRUE,FALSE),IF(ISERROR(VLOOKUP(AC47,People!$A$2:$A$113,1,FALSE)),IF(LEN(AC47)=0,TRUE,FALSE),IF(ISERROR(VLOOKUP(AE47,People!$A$2:$A$113,1,FALSE)),IF(LEN(AE47)=0,TRUE,FALSE),TRUE)))</f>
        <v>1</v>
      </c>
      <c r="AG47" s="14" t="str">
        <f t="shared" si="20"/>
        <v>DavidK</v>
      </c>
      <c r="AH47" s="14" t="str">
        <f t="shared" si="21"/>
        <v>Ezra</v>
      </c>
      <c r="AI47" s="14" t="str">
        <f t="shared" si="22"/>
        <v>Ezra</v>
      </c>
      <c r="AJ47" s="14" t="str">
        <f t="shared" si="23"/>
        <v/>
      </c>
      <c r="AK47" s="14" t="str">
        <f t="shared" si="24"/>
        <v/>
      </c>
      <c r="AL47" s="12" t="b">
        <f>IF(ISERROR(VLOOKUP(AG47,People!$A$2:$A$113,1,FALSE)), IF(LEN(AG47)=0,TRUE,FALSE),IF(ISERROR(VLOOKUP(AI47,People!$A$2:$A$113,1,FALSE)),IF(LEN(AI47)=0,TRUE,FALSE),IF(ISERROR(VLOOKUP(AK47,People!$A$2:$A$113,1,FALSE)),IF(LEN(AK47)=0,TRUE,FALSE),TRUE)))</f>
        <v>1</v>
      </c>
      <c r="AM47" s="14" t="str">
        <f t="shared" si="25"/>
        <v/>
      </c>
      <c r="AN47" s="14" t="str">
        <f t="shared" si="26"/>
        <v/>
      </c>
      <c r="AO47" s="14" t="str">
        <f t="shared" si="27"/>
        <v/>
      </c>
      <c r="AP47" s="14" t="str">
        <f t="shared" si="28"/>
        <v/>
      </c>
      <c r="AQ47" s="14" t="str">
        <f t="shared" si="29"/>
        <v/>
      </c>
      <c r="AR47" s="12" t="b">
        <f>IF(ISERROR(VLOOKUP(AM47,People!$A$2:$A$113,1,FALSE)), IF(LEN(AM47)=0,TRUE,FALSE),IF(ISERROR(VLOOKUP(AO47,People!$A$2:$A$113,1,FALSE)),IF(LEN(AO47)=0,TRUE,FALSE),IF(ISERROR(VLOOKUP(AQ47,People!$A$2:$A$113,1,FALSE)),IF(LEN(AQ47)=0,TRUE,FALSE),TRUE)))</f>
        <v>1</v>
      </c>
      <c r="AS47" s="12" t="str">
        <f t="shared" si="30"/>
        <v>14007618</v>
      </c>
      <c r="AT47" s="13">
        <f t="shared" si="50"/>
        <v>2</v>
      </c>
      <c r="AU47" s="13" t="str">
        <f t="shared" si="51"/>
        <v/>
      </c>
      <c r="AV47" s="13" t="str">
        <f t="shared" si="52"/>
        <v>24007618</v>
      </c>
      <c r="AW47" s="13" t="str">
        <f t="shared" si="53"/>
        <v/>
      </c>
      <c r="AX47" s="13" t="str">
        <f t="shared" si="54"/>
        <v>44007618</v>
      </c>
      <c r="AY47" s="13" t="str">
        <f t="shared" si="55"/>
        <v/>
      </c>
      <c r="AZ47" s="6" t="str">
        <f t="shared" si="56"/>
        <v>Rock Band,24007618,44007618</v>
      </c>
    </row>
    <row r="48" spans="1:52" ht="33" customHeight="1">
      <c r="A48" s="2" t="s">
        <v>316</v>
      </c>
      <c r="B48" s="2" t="s">
        <v>52</v>
      </c>
      <c r="C48" s="2" t="s">
        <v>309</v>
      </c>
      <c r="D48" s="3">
        <v>8</v>
      </c>
      <c r="E48" s="5" t="s">
        <v>353</v>
      </c>
      <c r="F48" s="5"/>
      <c r="G48" s="5"/>
      <c r="H48" s="5"/>
      <c r="I48" s="5"/>
      <c r="J48" s="12" t="str">
        <f t="shared" si="45"/>
        <v>Singing</v>
      </c>
      <c r="K48" s="12">
        <f t="shared" si="46"/>
        <v>8</v>
      </c>
      <c r="L48" s="12">
        <f t="shared" si="47"/>
        <v>0</v>
      </c>
      <c r="M48" s="12">
        <f t="shared" si="48"/>
        <v>0</v>
      </c>
      <c r="N48" s="12">
        <f t="shared" si="49"/>
        <v>0</v>
      </c>
      <c r="O48" s="14" t="str">
        <f t="shared" si="5"/>
        <v>Ceisley</v>
      </c>
      <c r="P48" s="14" t="str">
        <f t="shared" si="6"/>
        <v/>
      </c>
      <c r="Q48" s="14" t="str">
        <f t="shared" si="7"/>
        <v/>
      </c>
      <c r="R48" s="14" t="str">
        <f t="shared" si="8"/>
        <v/>
      </c>
      <c r="S48" s="14" t="str">
        <f t="shared" si="9"/>
        <v/>
      </c>
      <c r="T48" s="12" t="b">
        <f>IF(ISERROR(VLOOKUP(O48,People!$A$2:$A$113,1,FALSE)), IF(LEN(O48)=0,TRUE,FALSE),IF(ISERROR(VLOOKUP(Q48,People!$A$2:$A$113,1,FALSE)),IF(LEN(Q48)=0,TRUE,FALSE),IF(ISERROR(VLOOKUP(S48,People!$A$2:$A$113,1,FALSE)),IF(LEN(S48)=0,TRUE,FALSE),TRUE)))</f>
        <v>1</v>
      </c>
      <c r="U48" s="14" t="str">
        <f t="shared" si="10"/>
        <v/>
      </c>
      <c r="V48" s="14" t="str">
        <f t="shared" si="11"/>
        <v/>
      </c>
      <c r="W48" s="14" t="str">
        <f t="shared" si="12"/>
        <v/>
      </c>
      <c r="X48" s="14" t="str">
        <f t="shared" si="13"/>
        <v/>
      </c>
      <c r="Y48" s="14" t="str">
        <f t="shared" si="14"/>
        <v/>
      </c>
      <c r="Z48" s="12" t="b">
        <f>IF(ISERROR(VLOOKUP(U48,People!$A$2:$A$113,1,FALSE)), IF(LEN(U48)=0,TRUE,FALSE),IF(ISERROR(VLOOKUP(W48,People!$A$2:$A$113,1,FALSE)),IF(LEN(W48)=0,TRUE,FALSE),IF(ISERROR(VLOOKUP(Y48,People!$A$2:$A$113,1,FALSE)),IF(LEN(Y48)=0,TRUE,FALSE),TRUE)))</f>
        <v>1</v>
      </c>
      <c r="AA48" s="14" t="str">
        <f t="shared" si="15"/>
        <v/>
      </c>
      <c r="AB48" s="14" t="str">
        <f t="shared" si="16"/>
        <v/>
      </c>
      <c r="AC48" s="14" t="str">
        <f t="shared" si="17"/>
        <v/>
      </c>
      <c r="AD48" s="14" t="str">
        <f t="shared" si="18"/>
        <v/>
      </c>
      <c r="AE48" s="14" t="str">
        <f t="shared" si="19"/>
        <v/>
      </c>
      <c r="AF48" s="12" t="b">
        <f>IF(ISERROR(VLOOKUP(AA48,People!$A$2:$A$113,1,FALSE)), IF(LEN(AA48)=0,TRUE,FALSE),IF(ISERROR(VLOOKUP(AC48,People!$A$2:$A$113,1,FALSE)),IF(LEN(AC48)=0,TRUE,FALSE),IF(ISERROR(VLOOKUP(AE48,People!$A$2:$A$113,1,FALSE)),IF(LEN(AE48)=0,TRUE,FALSE),TRUE)))</f>
        <v>1</v>
      </c>
      <c r="AG48" s="14" t="str">
        <f t="shared" si="20"/>
        <v/>
      </c>
      <c r="AH48" s="14" t="str">
        <f t="shared" si="21"/>
        <v/>
      </c>
      <c r="AI48" s="14" t="str">
        <f t="shared" si="22"/>
        <v/>
      </c>
      <c r="AJ48" s="14" t="str">
        <f t="shared" si="23"/>
        <v/>
      </c>
      <c r="AK48" s="14" t="str">
        <f t="shared" si="24"/>
        <v/>
      </c>
      <c r="AL48" s="12" t="b">
        <f>IF(ISERROR(VLOOKUP(AG48,People!$A$2:$A$113,1,FALSE)), IF(LEN(AG48)=0,TRUE,FALSE),IF(ISERROR(VLOOKUP(AI48,People!$A$2:$A$113,1,FALSE)),IF(LEN(AI48)=0,TRUE,FALSE),IF(ISERROR(VLOOKUP(AK48,People!$A$2:$A$113,1,FALSE)),IF(LEN(AK48)=0,TRUE,FALSE),TRUE)))</f>
        <v>1</v>
      </c>
      <c r="AM48" s="14" t="str">
        <f t="shared" si="25"/>
        <v/>
      </c>
      <c r="AN48" s="14" t="str">
        <f t="shared" si="26"/>
        <v/>
      </c>
      <c r="AO48" s="14" t="str">
        <f t="shared" si="27"/>
        <v/>
      </c>
      <c r="AP48" s="14" t="str">
        <f t="shared" si="28"/>
        <v/>
      </c>
      <c r="AQ48" s="14" t="str">
        <f t="shared" si="29"/>
        <v/>
      </c>
      <c r="AR48" s="12" t="b">
        <f>IF(ISERROR(VLOOKUP(AM48,People!$A$2:$A$113,1,FALSE)), IF(LEN(AM48)=0,TRUE,FALSE),IF(ISERROR(VLOOKUP(AO48,People!$A$2:$A$113,1,FALSE)),IF(LEN(AO48)=0,TRUE,FALSE),IF(ISERROR(VLOOKUP(AQ48,People!$A$2:$A$113,1,FALSE)),IF(LEN(AQ48)=0,TRUE,FALSE),TRUE)))</f>
        <v>1</v>
      </c>
      <c r="AS48" s="12" t="str">
        <f t="shared" si="30"/>
        <v>14008612</v>
      </c>
      <c r="AT48" s="13">
        <f t="shared" si="50"/>
        <v>1</v>
      </c>
      <c r="AU48" s="13" t="str">
        <f t="shared" si="51"/>
        <v>14008612</v>
      </c>
      <c r="AV48" s="13" t="str">
        <f t="shared" si="52"/>
        <v/>
      </c>
      <c r="AW48" s="13" t="str">
        <f t="shared" si="53"/>
        <v/>
      </c>
      <c r="AX48" s="13" t="str">
        <f t="shared" si="54"/>
        <v/>
      </c>
      <c r="AY48" s="13" t="str">
        <f t="shared" si="55"/>
        <v/>
      </c>
      <c r="AZ48" s="6" t="str">
        <f t="shared" si="56"/>
        <v>Singing,14008612</v>
      </c>
    </row>
    <row r="49" spans="1:52" ht="33" customHeight="1">
      <c r="A49" s="2" t="s">
        <v>316</v>
      </c>
      <c r="B49" s="2" t="s">
        <v>192</v>
      </c>
      <c r="C49" s="2" t="s">
        <v>307</v>
      </c>
      <c r="D49" s="3">
        <v>8</v>
      </c>
      <c r="E49" s="5"/>
      <c r="F49" s="5"/>
      <c r="G49" s="5"/>
      <c r="H49" s="5"/>
      <c r="I49" s="5"/>
      <c r="J49" s="12" t="str">
        <f t="shared" si="45"/>
        <v>Songwriting</v>
      </c>
      <c r="K49" s="12">
        <f t="shared" si="46"/>
        <v>0</v>
      </c>
      <c r="L49" s="12">
        <f t="shared" si="47"/>
        <v>0</v>
      </c>
      <c r="M49" s="12">
        <f t="shared" si="48"/>
        <v>0</v>
      </c>
      <c r="N49" s="12">
        <f t="shared" si="49"/>
        <v>0</v>
      </c>
      <c r="O49" s="14" t="str">
        <f t="shared" si="5"/>
        <v/>
      </c>
      <c r="P49" s="14" t="str">
        <f t="shared" si="6"/>
        <v/>
      </c>
      <c r="Q49" s="14" t="str">
        <f t="shared" si="7"/>
        <v/>
      </c>
      <c r="R49" s="14" t="str">
        <f t="shared" si="8"/>
        <v/>
      </c>
      <c r="S49" s="14" t="str">
        <f t="shared" si="9"/>
        <v/>
      </c>
      <c r="T49" s="12" t="b">
        <f>IF(ISERROR(VLOOKUP(O49,People!$A$2:$A$113,1,FALSE)), IF(LEN(O49)=0,TRUE,FALSE),IF(ISERROR(VLOOKUP(Q49,People!$A$2:$A$113,1,FALSE)),IF(LEN(Q49)=0,TRUE,FALSE),IF(ISERROR(VLOOKUP(S49,People!$A$2:$A$113,1,FALSE)),IF(LEN(S49)=0,TRUE,FALSE),TRUE)))</f>
        <v>1</v>
      </c>
      <c r="U49" s="14" t="str">
        <f t="shared" si="10"/>
        <v/>
      </c>
      <c r="V49" s="14" t="str">
        <f t="shared" si="11"/>
        <v/>
      </c>
      <c r="W49" s="14" t="str">
        <f t="shared" si="12"/>
        <v/>
      </c>
      <c r="X49" s="14" t="str">
        <f t="shared" si="13"/>
        <v/>
      </c>
      <c r="Y49" s="14" t="str">
        <f t="shared" si="14"/>
        <v/>
      </c>
      <c r="Z49" s="12" t="b">
        <f>IF(ISERROR(VLOOKUP(U49,People!$A$2:$A$113,1,FALSE)), IF(LEN(U49)=0,TRUE,FALSE),IF(ISERROR(VLOOKUP(W49,People!$A$2:$A$113,1,FALSE)),IF(LEN(W49)=0,TRUE,FALSE),IF(ISERROR(VLOOKUP(Y49,People!$A$2:$A$113,1,FALSE)),IF(LEN(Y49)=0,TRUE,FALSE),TRUE)))</f>
        <v>1</v>
      </c>
      <c r="AA49" s="14" t="str">
        <f t="shared" si="15"/>
        <v/>
      </c>
      <c r="AB49" s="14" t="str">
        <f t="shared" si="16"/>
        <v/>
      </c>
      <c r="AC49" s="14" t="str">
        <f t="shared" si="17"/>
        <v/>
      </c>
      <c r="AD49" s="14" t="str">
        <f t="shared" si="18"/>
        <v/>
      </c>
      <c r="AE49" s="14" t="str">
        <f t="shared" si="19"/>
        <v/>
      </c>
      <c r="AF49" s="12" t="b">
        <f>IF(ISERROR(VLOOKUP(AA49,People!$A$2:$A$113,1,FALSE)), IF(LEN(AA49)=0,TRUE,FALSE),IF(ISERROR(VLOOKUP(AC49,People!$A$2:$A$113,1,FALSE)),IF(LEN(AC49)=0,TRUE,FALSE),IF(ISERROR(VLOOKUP(AE49,People!$A$2:$A$113,1,FALSE)),IF(LEN(AE49)=0,TRUE,FALSE),TRUE)))</f>
        <v>1</v>
      </c>
      <c r="AG49" s="14" t="str">
        <f t="shared" si="20"/>
        <v/>
      </c>
      <c r="AH49" s="14" t="str">
        <f t="shared" si="21"/>
        <v/>
      </c>
      <c r="AI49" s="14" t="str">
        <f t="shared" si="22"/>
        <v/>
      </c>
      <c r="AJ49" s="14" t="str">
        <f t="shared" si="23"/>
        <v/>
      </c>
      <c r="AK49" s="14" t="str">
        <f t="shared" si="24"/>
        <v/>
      </c>
      <c r="AL49" s="12" t="b">
        <f>IF(ISERROR(VLOOKUP(AG49,People!$A$2:$A$113,1,FALSE)), IF(LEN(AG49)=0,TRUE,FALSE),IF(ISERROR(VLOOKUP(AI49,People!$A$2:$A$113,1,FALSE)),IF(LEN(AI49)=0,TRUE,FALSE),IF(ISERROR(VLOOKUP(AK49,People!$A$2:$A$113,1,FALSE)),IF(LEN(AK49)=0,TRUE,FALSE),TRUE)))</f>
        <v>1</v>
      </c>
      <c r="AM49" s="14" t="str">
        <f t="shared" si="25"/>
        <v/>
      </c>
      <c r="AN49" s="14" t="str">
        <f t="shared" si="26"/>
        <v/>
      </c>
      <c r="AO49" s="14" t="str">
        <f t="shared" si="27"/>
        <v/>
      </c>
      <c r="AP49" s="14" t="str">
        <f t="shared" si="28"/>
        <v/>
      </c>
      <c r="AQ49" s="14" t="str">
        <f t="shared" si="29"/>
        <v/>
      </c>
      <c r="AR49" s="12" t="b">
        <f>IF(ISERROR(VLOOKUP(AM49,People!$A$2:$A$113,1,FALSE)), IF(LEN(AM49)=0,TRUE,FALSE),IF(ISERROR(VLOOKUP(AO49,People!$A$2:$A$113,1,FALSE)),IF(LEN(AO49)=0,TRUE,FALSE),IF(ISERROR(VLOOKUP(AQ49,People!$A$2:$A$113,1,FALSE)),IF(LEN(AQ49)=0,TRUE,FALSE),TRUE)))</f>
        <v>1</v>
      </c>
      <c r="AS49" s="12" t="str">
        <f t="shared" si="30"/>
        <v>14008610</v>
      </c>
      <c r="AT49" s="13">
        <f t="shared" si="50"/>
        <v>0</v>
      </c>
      <c r="AU49" s="13" t="str">
        <f t="shared" si="51"/>
        <v/>
      </c>
      <c r="AV49" s="13" t="str">
        <f t="shared" si="52"/>
        <v/>
      </c>
      <c r="AW49" s="13" t="str">
        <f t="shared" si="53"/>
        <v/>
      </c>
      <c r="AX49" s="13" t="str">
        <f t="shared" si="54"/>
        <v/>
      </c>
      <c r="AY49" s="13" t="str">
        <f t="shared" si="55"/>
        <v/>
      </c>
      <c r="AZ49" s="6" t="str">
        <f t="shared" si="56"/>
        <v/>
      </c>
    </row>
    <row r="50" spans="1:52" ht="33" customHeight="1">
      <c r="A50" s="2" t="s">
        <v>321</v>
      </c>
      <c r="B50" s="2" t="s">
        <v>130</v>
      </c>
      <c r="C50" s="2" t="s">
        <v>70</v>
      </c>
      <c r="D50" s="3">
        <v>0</v>
      </c>
      <c r="E50" s="5" t="s">
        <v>163</v>
      </c>
      <c r="F50" s="5" t="s">
        <v>159</v>
      </c>
      <c r="G50" s="5" t="s">
        <v>384</v>
      </c>
      <c r="H50" s="5"/>
      <c r="I50" s="5"/>
      <c r="J50" s="12" t="str">
        <f t="shared" si="45"/>
        <v>Alive</v>
      </c>
      <c r="K50" s="12">
        <f t="shared" si="46"/>
        <v>0</v>
      </c>
      <c r="L50" s="12">
        <f t="shared" si="47"/>
        <v>0</v>
      </c>
      <c r="M50" s="12">
        <f t="shared" si="48"/>
        <v>0</v>
      </c>
      <c r="N50" s="12">
        <f t="shared" si="49"/>
        <v>0</v>
      </c>
      <c r="O50" s="14" t="str">
        <f t="shared" si="5"/>
        <v>Luke</v>
      </c>
      <c r="P50" s="14" t="str">
        <f t="shared" si="6"/>
        <v>AJ BethD Alison Ezra HannahR</v>
      </c>
      <c r="Q50" s="14" t="str">
        <f t="shared" si="7"/>
        <v>AJ</v>
      </c>
      <c r="R50" s="14" t="str">
        <f t="shared" si="8"/>
        <v>BethD Alison Ezra HannahR</v>
      </c>
      <c r="S50" s="14" t="str">
        <f t="shared" si="9"/>
        <v>BethD</v>
      </c>
      <c r="T50" s="12" t="b">
        <f>IF(ISERROR(VLOOKUP(O50,People!$A$2:$A$113,1,FALSE)), IF(LEN(O50)=0,TRUE,FALSE),IF(ISERROR(VLOOKUP(Q50,People!$A$2:$A$113,1,FALSE)),IF(LEN(Q50)=0,TRUE,FALSE),IF(ISERROR(VLOOKUP(S50,People!$A$2:$A$113,1,FALSE)),IF(LEN(S50)=0,TRUE,FALSE),TRUE)))</f>
        <v>1</v>
      </c>
      <c r="U50" s="14" t="str">
        <f t="shared" si="10"/>
        <v>Christine</v>
      </c>
      <c r="V50" s="14" t="str">
        <f t="shared" si="11"/>
        <v/>
      </c>
      <c r="W50" s="14" t="str">
        <f t="shared" si="12"/>
        <v/>
      </c>
      <c r="X50" s="14" t="str">
        <f t="shared" si="13"/>
        <v/>
      </c>
      <c r="Y50" s="14" t="str">
        <f t="shared" si="14"/>
        <v/>
      </c>
      <c r="Z50" s="12" t="b">
        <f>IF(ISERROR(VLOOKUP(U50,People!$A$2:$A$113,1,FALSE)), IF(LEN(U50)=0,TRUE,FALSE),IF(ISERROR(VLOOKUP(W50,People!$A$2:$A$113,1,FALSE)),IF(LEN(W50)=0,TRUE,FALSE),IF(ISERROR(VLOOKUP(Y50,People!$A$2:$A$113,1,FALSE)),IF(LEN(Y50)=0,TRUE,FALSE),TRUE)))</f>
        <v>1</v>
      </c>
      <c r="AA50" s="14" t="str">
        <f t="shared" si="15"/>
        <v>Carmi</v>
      </c>
      <c r="AB50" s="14" t="str">
        <f t="shared" si="16"/>
        <v>AJ</v>
      </c>
      <c r="AC50" s="14" t="str">
        <f t="shared" si="17"/>
        <v>AJ</v>
      </c>
      <c r="AD50" s="14" t="str">
        <f t="shared" si="18"/>
        <v/>
      </c>
      <c r="AE50" s="14" t="str">
        <f t="shared" si="19"/>
        <v/>
      </c>
      <c r="AF50" s="12" t="b">
        <f>IF(ISERROR(VLOOKUP(AA50,People!$A$2:$A$113,1,FALSE)), IF(LEN(AA50)=0,TRUE,FALSE),IF(ISERROR(VLOOKUP(AC50,People!$A$2:$A$113,1,FALSE)),IF(LEN(AC50)=0,TRUE,FALSE),IF(ISERROR(VLOOKUP(AE50,People!$A$2:$A$113,1,FALSE)),IF(LEN(AE50)=0,TRUE,FALSE),TRUE)))</f>
        <v>1</v>
      </c>
      <c r="AG50" s="14" t="str">
        <f t="shared" si="20"/>
        <v/>
      </c>
      <c r="AH50" s="14" t="str">
        <f t="shared" si="21"/>
        <v/>
      </c>
      <c r="AI50" s="14" t="str">
        <f t="shared" si="22"/>
        <v/>
      </c>
      <c r="AJ50" s="14" t="str">
        <f t="shared" si="23"/>
        <v/>
      </c>
      <c r="AK50" s="14" t="str">
        <f t="shared" si="24"/>
        <v/>
      </c>
      <c r="AL50" s="12" t="b">
        <f>IF(ISERROR(VLOOKUP(AG50,People!$A$2:$A$113,1,FALSE)), IF(LEN(AG50)=0,TRUE,FALSE),IF(ISERROR(VLOOKUP(AI50,People!$A$2:$A$113,1,FALSE)),IF(LEN(AI50)=0,TRUE,FALSE),IF(ISERROR(VLOOKUP(AK50,People!$A$2:$A$113,1,FALSE)),IF(LEN(AK50)=0,TRUE,FALSE),TRUE)))</f>
        <v>1</v>
      </c>
      <c r="AM50" s="14" t="str">
        <f t="shared" si="25"/>
        <v/>
      </c>
      <c r="AN50" s="14" t="str">
        <f t="shared" si="26"/>
        <v/>
      </c>
      <c r="AO50" s="14" t="str">
        <f t="shared" si="27"/>
        <v/>
      </c>
      <c r="AP50" s="14" t="str">
        <f t="shared" si="28"/>
        <v/>
      </c>
      <c r="AQ50" s="14" t="str">
        <f t="shared" si="29"/>
        <v/>
      </c>
      <c r="AR50" s="12" t="b">
        <f>IF(ISERROR(VLOOKUP(AM50,People!$A$2:$A$113,1,FALSE)), IF(LEN(AM50)=0,TRUE,FALSE),IF(ISERROR(VLOOKUP(AO50,People!$A$2:$A$113,1,FALSE)),IF(LEN(AO50)=0,TRUE,FALSE),IF(ISERROR(VLOOKUP(AQ50,People!$A$2:$A$113,1,FALSE)),IF(LEN(AQ50)=0,TRUE,FALSE),TRUE)))</f>
        <v>1</v>
      </c>
      <c r="AS50" s="12" t="str">
        <f t="shared" si="30"/>
        <v>19000935</v>
      </c>
      <c r="AT50" s="13">
        <f t="shared" si="50"/>
        <v>3</v>
      </c>
      <c r="AU50" s="13" t="str">
        <f t="shared" si="51"/>
        <v>19000935</v>
      </c>
      <c r="AV50" s="13" t="str">
        <f t="shared" si="52"/>
        <v>29000935</v>
      </c>
      <c r="AW50" s="13" t="str">
        <f t="shared" si="53"/>
        <v>39000935</v>
      </c>
      <c r="AX50" s="13" t="str">
        <f t="shared" si="54"/>
        <v/>
      </c>
      <c r="AY50" s="13" t="str">
        <f t="shared" si="55"/>
        <v/>
      </c>
      <c r="AZ50" s="6" t="str">
        <f t="shared" si="56"/>
        <v>Alive,19000935,29000935,39000935</v>
      </c>
    </row>
    <row r="51" spans="1:52" ht="33" customHeight="1">
      <c r="A51" s="2" t="s">
        <v>321</v>
      </c>
      <c r="B51" s="2" t="s">
        <v>257</v>
      </c>
      <c r="C51" s="2" t="s">
        <v>157</v>
      </c>
      <c r="D51" s="3">
        <v>0</v>
      </c>
      <c r="E51" s="5"/>
      <c r="F51" s="5"/>
      <c r="G51" s="5"/>
      <c r="H51" s="5"/>
      <c r="I51" s="5" t="s">
        <v>48</v>
      </c>
      <c r="J51" s="12" t="str">
        <f t="shared" ref="J51:J73" si="57">B51</f>
        <v>Camp Store</v>
      </c>
      <c r="K51" s="12">
        <f t="shared" ref="K51:K73" si="58">IF(ISBLANK(E51),0,+(D51))</f>
        <v>0</v>
      </c>
      <c r="L51" s="12">
        <f t="shared" ref="L51:L74" si="59">IF(ISBLANK(F51),0,+(D51))</f>
        <v>0</v>
      </c>
      <c r="M51" s="12">
        <f t="shared" ref="M51:M74" si="60">IF(ISBLANK(G51),0,+(D51))</f>
        <v>0</v>
      </c>
      <c r="N51" s="12">
        <f t="shared" ref="N51:N74" si="61">IF(ISBLANK(H51),0,+(D51))</f>
        <v>0</v>
      </c>
      <c r="O51" s="14" t="str">
        <f t="shared" si="5"/>
        <v/>
      </c>
      <c r="P51" s="14" t="str">
        <f t="shared" si="6"/>
        <v/>
      </c>
      <c r="Q51" s="14" t="str">
        <f t="shared" si="7"/>
        <v/>
      </c>
      <c r="R51" s="14" t="str">
        <f t="shared" si="8"/>
        <v/>
      </c>
      <c r="S51" s="14" t="str">
        <f t="shared" si="9"/>
        <v/>
      </c>
      <c r="T51" s="12" t="b">
        <f>IF(ISERROR(VLOOKUP(O51,People!$A$2:$A$113,1,FALSE)), IF(LEN(O51)=0,TRUE,FALSE),IF(ISERROR(VLOOKUP(Q51,People!$A$2:$A$113,1,FALSE)),IF(LEN(Q51)=0,TRUE,FALSE),IF(ISERROR(VLOOKUP(S51,People!$A$2:$A$113,1,FALSE)),IF(LEN(S51)=0,TRUE,FALSE),TRUE)))</f>
        <v>1</v>
      </c>
      <c r="U51" s="14" t="str">
        <f t="shared" si="10"/>
        <v/>
      </c>
      <c r="V51" s="14" t="str">
        <f t="shared" si="11"/>
        <v/>
      </c>
      <c r="W51" s="14" t="str">
        <f t="shared" si="12"/>
        <v/>
      </c>
      <c r="X51" s="14" t="str">
        <f t="shared" si="13"/>
        <v/>
      </c>
      <c r="Y51" s="14" t="str">
        <f t="shared" si="14"/>
        <v/>
      </c>
      <c r="Z51" s="12" t="b">
        <f>IF(ISERROR(VLOOKUP(U51,People!$A$2:$A$113,1,FALSE)), IF(LEN(U51)=0,TRUE,FALSE),IF(ISERROR(VLOOKUP(W51,People!$A$2:$A$113,1,FALSE)),IF(LEN(W51)=0,TRUE,FALSE),IF(ISERROR(VLOOKUP(Y51,People!$A$2:$A$113,1,FALSE)),IF(LEN(Y51)=0,TRUE,FALSE),TRUE)))</f>
        <v>1</v>
      </c>
      <c r="AA51" s="14" t="str">
        <f t="shared" si="15"/>
        <v/>
      </c>
      <c r="AB51" s="14" t="str">
        <f t="shared" si="16"/>
        <v/>
      </c>
      <c r="AC51" s="14" t="str">
        <f t="shared" si="17"/>
        <v/>
      </c>
      <c r="AD51" s="14" t="str">
        <f t="shared" si="18"/>
        <v/>
      </c>
      <c r="AE51" s="14" t="str">
        <f t="shared" si="19"/>
        <v/>
      </c>
      <c r="AF51" s="12" t="b">
        <f>IF(ISERROR(VLOOKUP(AA51,People!$A$2:$A$113,1,FALSE)), IF(LEN(AA51)=0,TRUE,FALSE),IF(ISERROR(VLOOKUP(AC51,People!$A$2:$A$113,1,FALSE)),IF(LEN(AC51)=0,TRUE,FALSE),IF(ISERROR(VLOOKUP(AE51,People!$A$2:$A$113,1,FALSE)),IF(LEN(AE51)=0,TRUE,FALSE),TRUE)))</f>
        <v>1</v>
      </c>
      <c r="AG51" s="14" t="str">
        <f t="shared" si="20"/>
        <v/>
      </c>
      <c r="AH51" s="14" t="str">
        <f t="shared" si="21"/>
        <v/>
      </c>
      <c r="AI51" s="14" t="str">
        <f t="shared" si="22"/>
        <v/>
      </c>
      <c r="AJ51" s="14" t="str">
        <f t="shared" si="23"/>
        <v/>
      </c>
      <c r="AK51" s="14" t="str">
        <f t="shared" si="24"/>
        <v/>
      </c>
      <c r="AL51" s="12" t="b">
        <f>IF(ISERROR(VLOOKUP(AG51,People!$A$2:$A$113,1,FALSE)), IF(LEN(AG51)=0,TRUE,FALSE),IF(ISERROR(VLOOKUP(AI51,People!$A$2:$A$113,1,FALSE)),IF(LEN(AI51)=0,TRUE,FALSE),IF(ISERROR(VLOOKUP(AK51,People!$A$2:$A$113,1,FALSE)),IF(LEN(AK51)=0,TRUE,FALSE),TRUE)))</f>
        <v>1</v>
      </c>
      <c r="AM51" s="14" t="str">
        <f t="shared" si="25"/>
        <v>JuliaR</v>
      </c>
      <c r="AN51" s="14" t="str">
        <f t="shared" si="26"/>
        <v>HannahR</v>
      </c>
      <c r="AO51" s="14" t="str">
        <f t="shared" si="27"/>
        <v>HannahR</v>
      </c>
      <c r="AP51" s="14" t="str">
        <f t="shared" si="28"/>
        <v/>
      </c>
      <c r="AQ51" s="14" t="str">
        <f t="shared" si="29"/>
        <v/>
      </c>
      <c r="AR51" s="12" t="b">
        <f>IF(ISERROR(VLOOKUP(AM51,People!$A$2:$A$113,1,FALSE)), IF(LEN(AM51)=0,TRUE,FALSE),IF(ISERROR(VLOOKUP(AO51,People!$A$2:$A$113,1,FALSE)),IF(LEN(AO51)=0,TRUE,FALSE),IF(ISERROR(VLOOKUP(AQ51,People!$A$2:$A$113,1,FALSE)),IF(LEN(AQ51)=0,TRUE,FALSE),TRUE)))</f>
        <v>1</v>
      </c>
      <c r="AS51" s="12" t="str">
        <f t="shared" si="30"/>
        <v>19000998</v>
      </c>
      <c r="AT51" s="13">
        <f t="shared" si="50"/>
        <v>1</v>
      </c>
      <c r="AU51" s="13" t="str">
        <f t="shared" si="51"/>
        <v/>
      </c>
      <c r="AV51" s="13" t="str">
        <f t="shared" si="52"/>
        <v/>
      </c>
      <c r="AW51" s="13" t="str">
        <f t="shared" si="53"/>
        <v/>
      </c>
      <c r="AX51" s="13" t="str">
        <f t="shared" si="54"/>
        <v/>
      </c>
      <c r="AY51" s="13" t="str">
        <f t="shared" si="55"/>
        <v>50000998</v>
      </c>
      <c r="AZ51" s="6" t="str">
        <f t="shared" si="56"/>
        <v>Camp Store,50000998</v>
      </c>
    </row>
    <row r="52" spans="1:52" ht="33" customHeight="1">
      <c r="A52" s="2" t="s">
        <v>321</v>
      </c>
      <c r="B52" s="2" t="s">
        <v>80</v>
      </c>
      <c r="C52" s="2" t="s">
        <v>155</v>
      </c>
      <c r="D52" s="3">
        <v>0</v>
      </c>
      <c r="E52" s="5"/>
      <c r="F52" s="5"/>
      <c r="G52" s="5"/>
      <c r="H52" s="5"/>
      <c r="I52" s="24" t="s">
        <v>0</v>
      </c>
      <c r="J52" s="12" t="str">
        <f t="shared" si="57"/>
        <v>IG</v>
      </c>
      <c r="K52" s="12">
        <f t="shared" si="58"/>
        <v>0</v>
      </c>
      <c r="L52" s="12">
        <f t="shared" si="59"/>
        <v>0</v>
      </c>
      <c r="M52" s="12">
        <f t="shared" si="60"/>
        <v>0</v>
      </c>
      <c r="N52" s="12">
        <f t="shared" si="61"/>
        <v>0</v>
      </c>
      <c r="O52" s="14" t="str">
        <f t="shared" si="5"/>
        <v/>
      </c>
      <c r="P52" s="14" t="str">
        <f t="shared" si="6"/>
        <v/>
      </c>
      <c r="Q52" s="14" t="str">
        <f t="shared" si="7"/>
        <v/>
      </c>
      <c r="R52" s="14" t="str">
        <f t="shared" si="8"/>
        <v/>
      </c>
      <c r="S52" s="14" t="str">
        <f t="shared" si="9"/>
        <v/>
      </c>
      <c r="T52" s="12" t="b">
        <f>IF(ISERROR(VLOOKUP(O52,People!$A$2:$A$113,1,FALSE)), IF(LEN(O52)=0,TRUE,FALSE),IF(ISERROR(VLOOKUP(Q52,People!$A$2:$A$113,1,FALSE)),IF(LEN(Q52)=0,TRUE,FALSE),IF(ISERROR(VLOOKUP(S52,People!$A$2:$A$113,1,FALSE)),IF(LEN(S52)=0,TRUE,FALSE),TRUE)))</f>
        <v>1</v>
      </c>
      <c r="U52" s="14" t="str">
        <f t="shared" si="10"/>
        <v/>
      </c>
      <c r="V52" s="14" t="str">
        <f t="shared" si="11"/>
        <v/>
      </c>
      <c r="W52" s="14" t="str">
        <f t="shared" si="12"/>
        <v/>
      </c>
      <c r="X52" s="14" t="str">
        <f t="shared" si="13"/>
        <v/>
      </c>
      <c r="Y52" s="14" t="str">
        <f t="shared" si="14"/>
        <v/>
      </c>
      <c r="Z52" s="12" t="b">
        <f>IF(ISERROR(VLOOKUP(U52,People!$A$2:$A$113,1,FALSE)), IF(LEN(U52)=0,TRUE,FALSE),IF(ISERROR(VLOOKUP(W52,People!$A$2:$A$113,1,FALSE)),IF(LEN(W52)=0,TRUE,FALSE),IF(ISERROR(VLOOKUP(Y52,People!$A$2:$A$113,1,FALSE)),IF(LEN(Y52)=0,TRUE,FALSE),TRUE)))</f>
        <v>1</v>
      </c>
      <c r="AA52" s="14" t="str">
        <f t="shared" si="15"/>
        <v/>
      </c>
      <c r="AB52" s="14" t="str">
        <f t="shared" si="16"/>
        <v/>
      </c>
      <c r="AC52" s="14" t="str">
        <f t="shared" si="17"/>
        <v/>
      </c>
      <c r="AD52" s="14" t="str">
        <f t="shared" si="18"/>
        <v/>
      </c>
      <c r="AE52" s="14" t="str">
        <f t="shared" si="19"/>
        <v/>
      </c>
      <c r="AF52" s="12" t="b">
        <f>IF(ISERROR(VLOOKUP(AA52,People!$A$2:$A$113,1,FALSE)), IF(LEN(AA52)=0,TRUE,FALSE),IF(ISERROR(VLOOKUP(AC52,People!$A$2:$A$113,1,FALSE)),IF(LEN(AC52)=0,TRUE,FALSE),IF(ISERROR(VLOOKUP(AE52,People!$A$2:$A$113,1,FALSE)),IF(LEN(AE52)=0,TRUE,FALSE),TRUE)))</f>
        <v>1</v>
      </c>
      <c r="AG52" s="14" t="str">
        <f t="shared" si="20"/>
        <v/>
      </c>
      <c r="AH52" s="14" t="str">
        <f t="shared" si="21"/>
        <v/>
      </c>
      <c r="AI52" s="14" t="str">
        <f t="shared" si="22"/>
        <v/>
      </c>
      <c r="AJ52" s="14" t="str">
        <f t="shared" si="23"/>
        <v/>
      </c>
      <c r="AK52" s="14" t="str">
        <f t="shared" si="24"/>
        <v/>
      </c>
      <c r="AL52" s="12" t="b">
        <f>IF(ISERROR(VLOOKUP(AG52,People!$A$2:$A$113,1,FALSE)), IF(LEN(AG52)=0,TRUE,FALSE),IF(ISERROR(VLOOKUP(AI52,People!$A$2:$A$113,1,FALSE)),IF(LEN(AI52)=0,TRUE,FALSE),IF(ISERROR(VLOOKUP(AK52,People!$A$2:$A$113,1,FALSE)),IF(LEN(AK52)=0,TRUE,FALSE),TRUE)))</f>
        <v>1</v>
      </c>
      <c r="AM52" s="14" t="str">
        <f t="shared" si="25"/>
        <v>Grace</v>
      </c>
      <c r="AN52" s="14" t="str">
        <f t="shared" si="26"/>
        <v>Isobel Jenny Eilidh Meg Jess DanA Ashley Seann Jackie AceR Daniel JuliaF BethD Sue Katie</v>
      </c>
      <c r="AO52" s="14" t="str">
        <f t="shared" si="27"/>
        <v>Isobel</v>
      </c>
      <c r="AP52" s="14" t="str">
        <f t="shared" si="28"/>
        <v>Jenny Eilidh Meg Jess DanA Ashley Seann Jackie AceR Daniel JuliaF BethD Sue Katie</v>
      </c>
      <c r="AQ52" s="14" t="str">
        <f t="shared" si="29"/>
        <v>Jenny</v>
      </c>
      <c r="AR52" s="12" t="b">
        <f>IF(ISERROR(VLOOKUP(AM52,People!$A$2:$A$113,1,FALSE)), IF(LEN(AM52)=0,TRUE,FALSE),IF(ISERROR(VLOOKUP(AO52,People!$A$2:$A$113,1,FALSE)),IF(LEN(AO52)=0,TRUE,FALSE),IF(ISERROR(VLOOKUP(AQ52,People!$A$2:$A$113,1,FALSE)),IF(LEN(AQ52)=0,TRUE,FALSE),TRUE)))</f>
        <v>1</v>
      </c>
      <c r="AS52" s="12" t="str">
        <f t="shared" si="30"/>
        <v>19000996</v>
      </c>
      <c r="AT52" s="13">
        <f t="shared" si="50"/>
        <v>1</v>
      </c>
      <c r="AU52" s="13" t="str">
        <f t="shared" si="51"/>
        <v/>
      </c>
      <c r="AV52" s="13" t="str">
        <f t="shared" si="52"/>
        <v/>
      </c>
      <c r="AW52" s="13" t="str">
        <f t="shared" si="53"/>
        <v/>
      </c>
      <c r="AX52" s="13" t="str">
        <f t="shared" si="54"/>
        <v/>
      </c>
      <c r="AY52" s="13" t="str">
        <f t="shared" si="55"/>
        <v>50000996</v>
      </c>
      <c r="AZ52" s="6" t="str">
        <f t="shared" si="56"/>
        <v>IG,50000996</v>
      </c>
    </row>
    <row r="53" spans="1:52" ht="33" customHeight="1">
      <c r="A53" s="2" t="s">
        <v>321</v>
      </c>
      <c r="B53" s="2" t="s">
        <v>418</v>
      </c>
      <c r="C53" s="2" t="s">
        <v>156</v>
      </c>
      <c r="D53" s="3">
        <v>0</v>
      </c>
      <c r="E53" s="5" t="s">
        <v>51</v>
      </c>
      <c r="F53" s="5"/>
      <c r="G53" s="5"/>
      <c r="H53" s="5"/>
      <c r="I53" s="5"/>
      <c r="J53" s="12" t="str">
        <f t="shared" si="57"/>
        <v>Mail Driver</v>
      </c>
      <c r="K53" s="12">
        <f t="shared" si="58"/>
        <v>0</v>
      </c>
      <c r="L53" s="12">
        <f t="shared" si="59"/>
        <v>0</v>
      </c>
      <c r="M53" s="12">
        <f t="shared" si="60"/>
        <v>0</v>
      </c>
      <c r="N53" s="12">
        <f t="shared" si="61"/>
        <v>0</v>
      </c>
      <c r="O53" s="14" t="str">
        <f t="shared" si="5"/>
        <v>Tessa</v>
      </c>
      <c r="P53" s="14" t="str">
        <f t="shared" si="6"/>
        <v/>
      </c>
      <c r="Q53" s="14" t="str">
        <f t="shared" si="7"/>
        <v/>
      </c>
      <c r="R53" s="14" t="str">
        <f t="shared" si="8"/>
        <v/>
      </c>
      <c r="S53" s="14" t="str">
        <f t="shared" si="9"/>
        <v/>
      </c>
      <c r="T53" s="12" t="b">
        <f>IF(ISERROR(VLOOKUP(O53,People!$A$2:$A$113,1,FALSE)), IF(LEN(O53)=0,TRUE,FALSE),IF(ISERROR(VLOOKUP(Q53,People!$A$2:$A$113,1,FALSE)),IF(LEN(Q53)=0,TRUE,FALSE),IF(ISERROR(VLOOKUP(S53,People!$A$2:$A$113,1,FALSE)),IF(LEN(S53)=0,TRUE,FALSE),TRUE)))</f>
        <v>1</v>
      </c>
      <c r="U53" s="14" t="str">
        <f t="shared" si="10"/>
        <v/>
      </c>
      <c r="V53" s="14" t="str">
        <f t="shared" si="11"/>
        <v/>
      </c>
      <c r="W53" s="14" t="str">
        <f t="shared" si="12"/>
        <v/>
      </c>
      <c r="X53" s="14" t="str">
        <f t="shared" si="13"/>
        <v/>
      </c>
      <c r="Y53" s="14" t="str">
        <f t="shared" si="14"/>
        <v/>
      </c>
      <c r="Z53" s="12" t="b">
        <f>IF(ISERROR(VLOOKUP(U53,People!$A$2:$A$113,1,FALSE)), IF(LEN(U53)=0,TRUE,FALSE),IF(ISERROR(VLOOKUP(W53,People!$A$2:$A$113,1,FALSE)),IF(LEN(W53)=0,TRUE,FALSE),IF(ISERROR(VLOOKUP(Y53,People!$A$2:$A$113,1,FALSE)),IF(LEN(Y53)=0,TRUE,FALSE),TRUE)))</f>
        <v>1</v>
      </c>
      <c r="AA53" s="14" t="str">
        <f t="shared" si="15"/>
        <v/>
      </c>
      <c r="AB53" s="14" t="str">
        <f t="shared" si="16"/>
        <v/>
      </c>
      <c r="AC53" s="14" t="str">
        <f t="shared" si="17"/>
        <v/>
      </c>
      <c r="AD53" s="14" t="str">
        <f t="shared" si="18"/>
        <v/>
      </c>
      <c r="AE53" s="14" t="str">
        <f t="shared" si="19"/>
        <v/>
      </c>
      <c r="AF53" s="12" t="b">
        <f>IF(ISERROR(VLOOKUP(AA53,People!$A$2:$A$113,1,FALSE)), IF(LEN(AA53)=0,TRUE,FALSE),IF(ISERROR(VLOOKUP(AC53,People!$A$2:$A$113,1,FALSE)),IF(LEN(AC53)=0,TRUE,FALSE),IF(ISERROR(VLOOKUP(AE53,People!$A$2:$A$113,1,FALSE)),IF(LEN(AE53)=0,TRUE,FALSE),TRUE)))</f>
        <v>1</v>
      </c>
      <c r="AG53" s="14" t="str">
        <f t="shared" si="20"/>
        <v/>
      </c>
      <c r="AH53" s="14" t="str">
        <f t="shared" si="21"/>
        <v/>
      </c>
      <c r="AI53" s="14" t="str">
        <f t="shared" si="22"/>
        <v/>
      </c>
      <c r="AJ53" s="14" t="str">
        <f t="shared" si="23"/>
        <v/>
      </c>
      <c r="AK53" s="14" t="str">
        <f t="shared" si="24"/>
        <v/>
      </c>
      <c r="AL53" s="12" t="b">
        <f>IF(ISERROR(VLOOKUP(AG53,People!$A$2:$A$113,1,FALSE)), IF(LEN(AG53)=0,TRUE,FALSE),IF(ISERROR(VLOOKUP(AI53,People!$A$2:$A$113,1,FALSE)),IF(LEN(AI53)=0,TRUE,FALSE),IF(ISERROR(VLOOKUP(AK53,People!$A$2:$A$113,1,FALSE)),IF(LEN(AK53)=0,TRUE,FALSE),TRUE)))</f>
        <v>1</v>
      </c>
      <c r="AM53" s="14" t="str">
        <f t="shared" si="25"/>
        <v/>
      </c>
      <c r="AN53" s="14" t="str">
        <f t="shared" si="26"/>
        <v/>
      </c>
      <c r="AO53" s="14" t="str">
        <f t="shared" si="27"/>
        <v/>
      </c>
      <c r="AP53" s="14" t="str">
        <f t="shared" si="28"/>
        <v/>
      </c>
      <c r="AQ53" s="14" t="str">
        <f t="shared" si="29"/>
        <v/>
      </c>
      <c r="AR53" s="12" t="b">
        <f>IF(ISERROR(VLOOKUP(AM53,People!$A$2:$A$113,1,FALSE)), IF(LEN(AM53)=0,TRUE,FALSE),IF(ISERROR(VLOOKUP(AO53,People!$A$2:$A$113,1,FALSE)),IF(LEN(AO53)=0,TRUE,FALSE),IF(ISERROR(VLOOKUP(AQ53,People!$A$2:$A$113,1,FALSE)),IF(LEN(AQ53)=0,TRUE,FALSE),TRUE)))</f>
        <v>1</v>
      </c>
      <c r="AS53" s="12" t="str">
        <f t="shared" si="30"/>
        <v>19000997</v>
      </c>
      <c r="AT53" s="13">
        <f t="shared" si="50"/>
        <v>1</v>
      </c>
      <c r="AU53" s="13" t="str">
        <f t="shared" si="51"/>
        <v>19000997</v>
      </c>
      <c r="AV53" s="13" t="str">
        <f t="shared" si="52"/>
        <v/>
      </c>
      <c r="AW53" s="13" t="str">
        <f t="shared" si="53"/>
        <v/>
      </c>
      <c r="AX53" s="13" t="str">
        <f t="shared" si="54"/>
        <v/>
      </c>
      <c r="AY53" s="13" t="str">
        <f t="shared" si="55"/>
        <v/>
      </c>
      <c r="AZ53" s="6" t="str">
        <f t="shared" si="56"/>
        <v>Mail Driver,19000997</v>
      </c>
    </row>
    <row r="54" spans="1:52" ht="33" customHeight="1">
      <c r="A54" s="2" t="s">
        <v>321</v>
      </c>
      <c r="B54" s="2" t="s">
        <v>176</v>
      </c>
      <c r="C54" s="2" t="s">
        <v>76</v>
      </c>
      <c r="D54" s="3">
        <v>0</v>
      </c>
      <c r="E54" s="5" t="s">
        <v>177</v>
      </c>
      <c r="F54" s="5" t="s">
        <v>178</v>
      </c>
      <c r="G54" s="5" t="s">
        <v>177</v>
      </c>
      <c r="H54" s="5" t="s">
        <v>177</v>
      </c>
      <c r="I54" s="5" t="s">
        <v>177</v>
      </c>
      <c r="J54" s="12" t="str">
        <f t="shared" si="57"/>
        <v>OFF</v>
      </c>
      <c r="K54" s="12">
        <f t="shared" si="58"/>
        <v>0</v>
      </c>
      <c r="L54" s="12">
        <f t="shared" si="59"/>
        <v>0</v>
      </c>
      <c r="M54" s="12">
        <f t="shared" si="60"/>
        <v>0</v>
      </c>
      <c r="N54" s="12">
        <f t="shared" si="61"/>
        <v>0</v>
      </c>
      <c r="O54" s="14" t="str">
        <f t="shared" si="5"/>
        <v>XX</v>
      </c>
      <c r="P54" s="14" t="str">
        <f t="shared" si="6"/>
        <v/>
      </c>
      <c r="Q54" s="14" t="str">
        <f t="shared" si="7"/>
        <v/>
      </c>
      <c r="R54" s="14" t="str">
        <f t="shared" si="8"/>
        <v/>
      </c>
      <c r="S54" s="14" t="str">
        <f t="shared" si="9"/>
        <v/>
      </c>
      <c r="T54" s="12" t="b">
        <f>IF(ISERROR(VLOOKUP(O54,People!$A$2:$A$113,1,FALSE)), IF(LEN(O54)=0,TRUE,FALSE),IF(ISERROR(VLOOKUP(Q54,People!$A$2:$A$113,1,FALSE)),IF(LEN(Q54)=0,TRUE,FALSE),IF(ISERROR(VLOOKUP(S54,People!$A$2:$A$113,1,FALSE)),IF(LEN(S54)=0,TRUE,FALSE),TRUE)))</f>
        <v>0</v>
      </c>
      <c r="U54" s="14" t="str">
        <f t="shared" si="10"/>
        <v>XX</v>
      </c>
      <c r="V54" s="14" t="str">
        <f t="shared" si="11"/>
        <v/>
      </c>
      <c r="W54" s="14" t="str">
        <f t="shared" si="12"/>
        <v/>
      </c>
      <c r="X54" s="14" t="str">
        <f t="shared" si="13"/>
        <v/>
      </c>
      <c r="Y54" s="14" t="str">
        <f t="shared" si="14"/>
        <v/>
      </c>
      <c r="Z54" s="12" t="b">
        <f>IF(ISERROR(VLOOKUP(U54,People!$A$2:$A$113,1,FALSE)), IF(LEN(U54)=0,TRUE,FALSE),IF(ISERROR(VLOOKUP(W54,People!$A$2:$A$113,1,FALSE)),IF(LEN(W54)=0,TRUE,FALSE),IF(ISERROR(VLOOKUP(Y54,People!$A$2:$A$113,1,FALSE)),IF(LEN(Y54)=0,TRUE,FALSE),TRUE)))</f>
        <v>0</v>
      </c>
      <c r="AA54" s="14" t="str">
        <f t="shared" si="15"/>
        <v>XX</v>
      </c>
      <c r="AB54" s="14" t="str">
        <f t="shared" si="16"/>
        <v/>
      </c>
      <c r="AC54" s="14" t="str">
        <f t="shared" si="17"/>
        <v/>
      </c>
      <c r="AD54" s="14" t="str">
        <f t="shared" si="18"/>
        <v/>
      </c>
      <c r="AE54" s="14" t="str">
        <f t="shared" si="19"/>
        <v/>
      </c>
      <c r="AF54" s="12" t="b">
        <f>IF(ISERROR(VLOOKUP(AA54,People!$A$2:$A$113,1,FALSE)), IF(LEN(AA54)=0,TRUE,FALSE),IF(ISERROR(VLOOKUP(AC54,People!$A$2:$A$113,1,FALSE)),IF(LEN(AC54)=0,TRUE,FALSE),IF(ISERROR(VLOOKUP(AE54,People!$A$2:$A$113,1,FALSE)),IF(LEN(AE54)=0,TRUE,FALSE),TRUE)))</f>
        <v>0</v>
      </c>
      <c r="AG54" s="14" t="str">
        <f t="shared" si="20"/>
        <v>XX</v>
      </c>
      <c r="AH54" s="14" t="str">
        <f t="shared" si="21"/>
        <v/>
      </c>
      <c r="AI54" s="14" t="str">
        <f t="shared" si="22"/>
        <v/>
      </c>
      <c r="AJ54" s="14" t="str">
        <f t="shared" si="23"/>
        <v/>
      </c>
      <c r="AK54" s="14" t="str">
        <f t="shared" si="24"/>
        <v/>
      </c>
      <c r="AL54" s="12" t="b">
        <f>IF(ISERROR(VLOOKUP(AG54,People!$A$2:$A$113,1,FALSE)), IF(LEN(AG54)=0,TRUE,FALSE),IF(ISERROR(VLOOKUP(AI54,People!$A$2:$A$113,1,FALSE)),IF(LEN(AI54)=0,TRUE,FALSE),IF(ISERROR(VLOOKUP(AK54,People!$A$2:$A$113,1,FALSE)),IF(LEN(AK54)=0,TRUE,FALSE),TRUE)))</f>
        <v>0</v>
      </c>
      <c r="AM54" s="14" t="str">
        <f t="shared" si="25"/>
        <v>XX</v>
      </c>
      <c r="AN54" s="14" t="str">
        <f t="shared" si="26"/>
        <v/>
      </c>
      <c r="AO54" s="14" t="str">
        <f t="shared" si="27"/>
        <v/>
      </c>
      <c r="AP54" s="14" t="str">
        <f t="shared" si="28"/>
        <v/>
      </c>
      <c r="AQ54" s="14" t="str">
        <f t="shared" si="29"/>
        <v/>
      </c>
      <c r="AR54" s="12" t="b">
        <f>IF(ISERROR(VLOOKUP(AM54,People!$A$2:$A$113,1,FALSE)), IF(LEN(AM54)=0,TRUE,FALSE),IF(ISERROR(VLOOKUP(AO54,People!$A$2:$A$113,1,FALSE)),IF(LEN(AO54)=0,TRUE,FALSE),IF(ISERROR(VLOOKUP(AQ54,People!$A$2:$A$113,1,FALSE)),IF(LEN(AQ54)=0,TRUE,FALSE),TRUE)))</f>
        <v>0</v>
      </c>
      <c r="AS54" s="12" t="str">
        <f t="shared" si="30"/>
        <v>19000990</v>
      </c>
      <c r="AT54" s="13">
        <f t="shared" si="50"/>
        <v>5</v>
      </c>
      <c r="AU54" s="13" t="str">
        <f t="shared" si="51"/>
        <v>19000990</v>
      </c>
      <c r="AV54" s="13" t="str">
        <f t="shared" si="52"/>
        <v>29000990</v>
      </c>
      <c r="AW54" s="13" t="str">
        <f t="shared" si="53"/>
        <v>39000990</v>
      </c>
      <c r="AX54" s="13" t="str">
        <f t="shared" si="54"/>
        <v>49000990</v>
      </c>
      <c r="AY54" s="13" t="str">
        <f t="shared" si="55"/>
        <v>50000990</v>
      </c>
      <c r="AZ54" s="6" t="str">
        <f t="shared" si="56"/>
        <v>OFF,19000990,29000990,39000990,49000990,50000990</v>
      </c>
    </row>
    <row r="55" spans="1:52" ht="33" customHeight="1">
      <c r="A55" s="2" t="s">
        <v>321</v>
      </c>
      <c r="B55" s="2" t="s">
        <v>258</v>
      </c>
      <c r="C55" s="2" t="s">
        <v>78</v>
      </c>
      <c r="D55" s="3">
        <v>0</v>
      </c>
      <c r="E55" s="5" t="s">
        <v>326</v>
      </c>
      <c r="F55" s="5" t="s">
        <v>345</v>
      </c>
      <c r="G55" s="5" t="s">
        <v>15</v>
      </c>
      <c r="H55" s="5" t="s">
        <v>355</v>
      </c>
      <c r="I55" s="5" t="s">
        <v>387</v>
      </c>
      <c r="J55" s="12" t="str">
        <f t="shared" si="57"/>
        <v>Office</v>
      </c>
      <c r="K55" s="12">
        <f t="shared" si="58"/>
        <v>0</v>
      </c>
      <c r="L55" s="12">
        <f t="shared" si="59"/>
        <v>0</v>
      </c>
      <c r="M55" s="12">
        <f t="shared" si="60"/>
        <v>0</v>
      </c>
      <c r="N55" s="12">
        <f t="shared" si="61"/>
        <v>0</v>
      </c>
      <c r="O55" s="14" t="str">
        <f t="shared" si="5"/>
        <v>NatalieJ</v>
      </c>
      <c r="P55" s="14" t="str">
        <f t="shared" si="6"/>
        <v>LaurenM</v>
      </c>
      <c r="Q55" s="14" t="str">
        <f t="shared" si="7"/>
        <v>LaurenM</v>
      </c>
      <c r="R55" s="14" t="str">
        <f t="shared" si="8"/>
        <v/>
      </c>
      <c r="S55" s="14" t="str">
        <f t="shared" si="9"/>
        <v/>
      </c>
      <c r="T55" s="12" t="b">
        <f>IF(ISERROR(VLOOKUP(O55,People!$A$2:$A$113,1,FALSE)), IF(LEN(O55)=0,TRUE,FALSE),IF(ISERROR(VLOOKUP(Q55,People!$A$2:$A$113,1,FALSE)),IF(LEN(Q55)=0,TRUE,FALSE),IF(ISERROR(VLOOKUP(S55,People!$A$2:$A$113,1,FALSE)),IF(LEN(S55)=0,TRUE,FALSE),TRUE)))</f>
        <v>1</v>
      </c>
      <c r="U55" s="14" t="str">
        <f t="shared" si="10"/>
        <v>NatalieJ</v>
      </c>
      <c r="V55" s="14" t="str">
        <f t="shared" si="11"/>
        <v>HannaM</v>
      </c>
      <c r="W55" s="14" t="str">
        <f t="shared" si="12"/>
        <v>HannaM</v>
      </c>
      <c r="X55" s="14" t="str">
        <f t="shared" si="13"/>
        <v/>
      </c>
      <c r="Y55" s="14" t="str">
        <f t="shared" si="14"/>
        <v/>
      </c>
      <c r="Z55" s="12" t="b">
        <f>IF(ISERROR(VLOOKUP(U55,People!$A$2:$A$113,1,FALSE)), IF(LEN(U55)=0,TRUE,FALSE),IF(ISERROR(VLOOKUP(W55,People!$A$2:$A$113,1,FALSE)),IF(LEN(W55)=0,TRUE,FALSE),IF(ISERROR(VLOOKUP(Y55,People!$A$2:$A$113,1,FALSE)),IF(LEN(Y55)=0,TRUE,FALSE),TRUE)))</f>
        <v>1</v>
      </c>
      <c r="AA55" s="14" t="str">
        <f t="shared" si="15"/>
        <v>Denise</v>
      </c>
      <c r="AB55" s="14" t="str">
        <f t="shared" si="16"/>
        <v>Rebecca</v>
      </c>
      <c r="AC55" s="14" t="str">
        <f t="shared" si="17"/>
        <v>Rebecca</v>
      </c>
      <c r="AD55" s="14" t="str">
        <f t="shared" si="18"/>
        <v/>
      </c>
      <c r="AE55" s="14" t="str">
        <f t="shared" si="19"/>
        <v/>
      </c>
      <c r="AF55" s="12" t="b">
        <f>IF(ISERROR(VLOOKUP(AA55,People!$A$2:$A$113,1,FALSE)), IF(LEN(AA55)=0,TRUE,FALSE),IF(ISERROR(VLOOKUP(AC55,People!$A$2:$A$113,1,FALSE)),IF(LEN(AC55)=0,TRUE,FALSE),IF(ISERROR(VLOOKUP(AE55,People!$A$2:$A$113,1,FALSE)),IF(LEN(AE55)=0,TRUE,FALSE),TRUE)))</f>
        <v>1</v>
      </c>
      <c r="AG55" s="14" t="str">
        <f t="shared" si="20"/>
        <v>Maxine</v>
      </c>
      <c r="AH55" s="14" t="str">
        <f t="shared" si="21"/>
        <v>Louise</v>
      </c>
      <c r="AI55" s="14" t="str">
        <f t="shared" si="22"/>
        <v>Louise</v>
      </c>
      <c r="AJ55" s="14" t="str">
        <f t="shared" si="23"/>
        <v/>
      </c>
      <c r="AK55" s="14" t="str">
        <f t="shared" si="24"/>
        <v/>
      </c>
      <c r="AL55" s="12" t="b">
        <f>IF(ISERROR(VLOOKUP(AG55,People!$A$2:$A$113,1,FALSE)), IF(LEN(AG55)=0,TRUE,FALSE),IF(ISERROR(VLOOKUP(AI55,People!$A$2:$A$113,1,FALSE)),IF(LEN(AI55)=0,TRUE,FALSE),IF(ISERROR(VLOOKUP(AK55,People!$A$2:$A$113,1,FALSE)),IF(LEN(AK55)=0,TRUE,FALSE),TRUE)))</f>
        <v>1</v>
      </c>
      <c r="AM55" s="14" t="str">
        <f t="shared" si="25"/>
        <v>Rebecca</v>
      </c>
      <c r="AN55" s="14" t="str">
        <f t="shared" si="26"/>
        <v>LaurenM</v>
      </c>
      <c r="AO55" s="14" t="str">
        <f t="shared" si="27"/>
        <v>LaurenM</v>
      </c>
      <c r="AP55" s="14" t="str">
        <f t="shared" si="28"/>
        <v/>
      </c>
      <c r="AQ55" s="14" t="str">
        <f t="shared" si="29"/>
        <v/>
      </c>
      <c r="AR55" s="12" t="b">
        <f>IF(ISERROR(VLOOKUP(AM55,People!$A$2:$A$113,1,FALSE)), IF(LEN(AM55)=0,TRUE,FALSE),IF(ISERROR(VLOOKUP(AO55,People!$A$2:$A$113,1,FALSE)),IF(LEN(AO55)=0,TRUE,FALSE),IF(ISERROR(VLOOKUP(AQ55,People!$A$2:$A$113,1,FALSE)),IF(LEN(AQ55)=0,TRUE,FALSE),TRUE)))</f>
        <v>1</v>
      </c>
      <c r="AS55" s="12" t="str">
        <f t="shared" si="30"/>
        <v>19000992</v>
      </c>
      <c r="AT55" s="13">
        <f t="shared" si="50"/>
        <v>5</v>
      </c>
      <c r="AU55" s="13" t="str">
        <f t="shared" si="51"/>
        <v>19000992</v>
      </c>
      <c r="AV55" s="13" t="str">
        <f t="shared" si="52"/>
        <v>29000992</v>
      </c>
      <c r="AW55" s="13" t="str">
        <f t="shared" si="53"/>
        <v>39000992</v>
      </c>
      <c r="AX55" s="13" t="str">
        <f t="shared" si="54"/>
        <v>49000992</v>
      </c>
      <c r="AY55" s="13" t="str">
        <f t="shared" si="55"/>
        <v>50000992</v>
      </c>
      <c r="AZ55" s="6" t="str">
        <f t="shared" si="56"/>
        <v>Office,19000992,29000992,39000992,49000992,50000992</v>
      </c>
    </row>
    <row r="56" spans="1:52" ht="33" customHeight="1">
      <c r="A56" s="2" t="s">
        <v>321</v>
      </c>
      <c r="B56" s="2" t="s">
        <v>135</v>
      </c>
      <c r="C56" s="2" t="s">
        <v>77</v>
      </c>
      <c r="D56" s="3">
        <v>0</v>
      </c>
      <c r="E56" s="19" t="s">
        <v>160</v>
      </c>
      <c r="F56" s="23" t="s">
        <v>161</v>
      </c>
      <c r="G56" s="23" t="s">
        <v>207</v>
      </c>
      <c r="H56" s="23" t="s">
        <v>244</v>
      </c>
      <c r="I56" s="19" t="s">
        <v>158</v>
      </c>
      <c r="J56" s="12" t="str">
        <f t="shared" si="57"/>
        <v>Planning</v>
      </c>
      <c r="K56" s="12">
        <f t="shared" si="58"/>
        <v>0</v>
      </c>
      <c r="L56" s="12">
        <f t="shared" si="59"/>
        <v>0</v>
      </c>
      <c r="M56" s="12">
        <f t="shared" si="60"/>
        <v>0</v>
      </c>
      <c r="N56" s="12">
        <f t="shared" si="61"/>
        <v>0</v>
      </c>
      <c r="O56" s="14" t="str">
        <f t="shared" si="5"/>
        <v>BrianS</v>
      </c>
      <c r="P56" s="14" t="str">
        <f t="shared" si="6"/>
        <v>PhillieL JuliaK Jackie PhilB Scotty</v>
      </c>
      <c r="Q56" s="14" t="str">
        <f t="shared" si="7"/>
        <v>PhillieL</v>
      </c>
      <c r="R56" s="14" t="str">
        <f t="shared" si="8"/>
        <v>JuliaK Jackie PhilB Scotty</v>
      </c>
      <c r="S56" s="14" t="str">
        <f t="shared" si="9"/>
        <v>JuliaK</v>
      </c>
      <c r="T56" s="12" t="b">
        <f>IF(ISERROR(VLOOKUP(O56,People!$A$2:$A$113,1,FALSE)), IF(LEN(O56)=0,TRUE,FALSE),IF(ISERROR(VLOOKUP(Q56,People!$A$2:$A$113,1,FALSE)),IF(LEN(Q56)=0,TRUE,FALSE),IF(ISERROR(VLOOKUP(S56,People!$A$2:$A$113,1,FALSE)),IF(LEN(S56)=0,TRUE,FALSE),TRUE)))</f>
        <v>1</v>
      </c>
      <c r="U56" s="14" t="str">
        <f t="shared" si="10"/>
        <v>BrianS</v>
      </c>
      <c r="V56" s="14" t="str">
        <f t="shared" si="11"/>
        <v>Jake Ollie Scotty</v>
      </c>
      <c r="W56" s="14" t="str">
        <f t="shared" si="12"/>
        <v>Jake</v>
      </c>
      <c r="X56" s="14" t="str">
        <f t="shared" si="13"/>
        <v>Ollie Scotty</v>
      </c>
      <c r="Y56" s="14" t="str">
        <f t="shared" si="14"/>
        <v>Ollie</v>
      </c>
      <c r="Z56" s="12" t="b">
        <f>IF(ISERROR(VLOOKUP(U56,People!$A$2:$A$113,1,FALSE)), IF(LEN(U56)=0,TRUE,FALSE),IF(ISERROR(VLOOKUP(W56,People!$A$2:$A$113,1,FALSE)),IF(LEN(W56)=0,TRUE,FALSE),IF(ISERROR(VLOOKUP(Y56,People!$A$2:$A$113,1,FALSE)),IF(LEN(Y56)=0,TRUE,FALSE),TRUE)))</f>
        <v>1</v>
      </c>
      <c r="AA56" s="14" t="str">
        <f t="shared" si="15"/>
        <v>BrianS</v>
      </c>
      <c r="AB56" s="14" t="str">
        <f t="shared" si="16"/>
        <v>Shannon Galen Clare Jake</v>
      </c>
      <c r="AC56" s="14" t="str">
        <f t="shared" si="17"/>
        <v>Shannon</v>
      </c>
      <c r="AD56" s="14" t="str">
        <f t="shared" si="18"/>
        <v>Galen Clare Jake</v>
      </c>
      <c r="AE56" s="14" t="str">
        <f t="shared" si="19"/>
        <v>Galen</v>
      </c>
      <c r="AF56" s="12" t="b">
        <f>IF(ISERROR(VLOOKUP(AA56,People!$A$2:$A$113,1,FALSE)), IF(LEN(AA56)=0,TRUE,FALSE),IF(ISERROR(VLOOKUP(AC56,People!$A$2:$A$113,1,FALSE)),IF(LEN(AC56)=0,TRUE,FALSE),IF(ISERROR(VLOOKUP(AE56,People!$A$2:$A$113,1,FALSE)),IF(LEN(AE56)=0,TRUE,FALSE),TRUE)))</f>
        <v>1</v>
      </c>
      <c r="AG56" s="14" t="str">
        <f t="shared" si="20"/>
        <v>BrianS</v>
      </c>
      <c r="AH56" s="14" t="str">
        <f t="shared" si="21"/>
        <v xml:space="preserve">HannaM Alison </v>
      </c>
      <c r="AI56" s="14" t="str">
        <f t="shared" si="22"/>
        <v>HannaM</v>
      </c>
      <c r="AJ56" s="14" t="str">
        <f t="shared" si="23"/>
        <v xml:space="preserve">Alison </v>
      </c>
      <c r="AK56" s="14" t="str">
        <f t="shared" si="24"/>
        <v>Alison</v>
      </c>
      <c r="AL56" s="12" t="b">
        <f>IF(ISERROR(VLOOKUP(AG56,People!$A$2:$A$113,1,FALSE)), IF(LEN(AG56)=0,TRUE,FALSE),IF(ISERROR(VLOOKUP(AI56,People!$A$2:$A$113,1,FALSE)),IF(LEN(AI56)=0,TRUE,FALSE),IF(ISERROR(VLOOKUP(AK56,People!$A$2:$A$113,1,FALSE)),IF(LEN(AK56)=0,TRUE,FALSE),TRUE)))</f>
        <v>1</v>
      </c>
      <c r="AM56" s="14" t="str">
        <f t="shared" si="25"/>
        <v>AmyR</v>
      </c>
      <c r="AN56" s="14" t="str">
        <f t="shared" si="26"/>
        <v>BrianS Shannon Kim Jake Clare Galen Alison Carmi AJ NatalieJ</v>
      </c>
      <c r="AO56" s="14" t="str">
        <f t="shared" si="27"/>
        <v>BrianS</v>
      </c>
      <c r="AP56" s="14" t="str">
        <f t="shared" si="28"/>
        <v>Shannon Kim Jake Clare Galen Alison Carmi AJ NatalieJ</v>
      </c>
      <c r="AQ56" s="14" t="str">
        <f t="shared" si="29"/>
        <v>Shannon</v>
      </c>
      <c r="AR56" s="12" t="b">
        <f>IF(ISERROR(VLOOKUP(AM56,People!$A$2:$A$113,1,FALSE)), IF(LEN(AM56)=0,TRUE,FALSE),IF(ISERROR(VLOOKUP(AO56,People!$A$2:$A$113,1,FALSE)),IF(LEN(AO56)=0,TRUE,FALSE),IF(ISERROR(VLOOKUP(AQ56,People!$A$2:$A$113,1,FALSE)),IF(LEN(AQ56)=0,TRUE,FALSE),TRUE)))</f>
        <v>1</v>
      </c>
      <c r="AS56" s="12" t="str">
        <f t="shared" si="30"/>
        <v>19000991</v>
      </c>
      <c r="AT56" s="13">
        <f t="shared" si="50"/>
        <v>5</v>
      </c>
      <c r="AU56" s="13" t="str">
        <f t="shared" si="51"/>
        <v>19000991</v>
      </c>
      <c r="AV56" s="13" t="str">
        <f t="shared" si="52"/>
        <v>29000991</v>
      </c>
      <c r="AW56" s="13" t="str">
        <f t="shared" si="53"/>
        <v>39000991</v>
      </c>
      <c r="AX56" s="13" t="str">
        <f t="shared" si="54"/>
        <v>49000991</v>
      </c>
      <c r="AY56" s="13" t="str">
        <f t="shared" si="55"/>
        <v>50000991</v>
      </c>
      <c r="AZ56" s="6" t="str">
        <f t="shared" si="56"/>
        <v>Planning,19000991,29000991,39000991,49000991,50000991</v>
      </c>
    </row>
    <row r="57" spans="1:52" ht="33" customHeight="1">
      <c r="A57" s="2" t="s">
        <v>321</v>
      </c>
      <c r="B57" s="2" t="s">
        <v>225</v>
      </c>
      <c r="C57" s="2" t="s">
        <v>30</v>
      </c>
      <c r="D57" s="3">
        <v>0</v>
      </c>
      <c r="E57" s="5" t="s">
        <v>194</v>
      </c>
      <c r="F57" s="5"/>
      <c r="G57" s="5"/>
      <c r="H57" s="5"/>
      <c r="I57" s="5"/>
      <c r="J57" s="12" t="str">
        <f t="shared" si="57"/>
        <v>Pool Maintenance</v>
      </c>
      <c r="K57" s="12">
        <f t="shared" si="58"/>
        <v>0</v>
      </c>
      <c r="L57" s="12">
        <f t="shared" si="59"/>
        <v>0</v>
      </c>
      <c r="M57" s="12">
        <f t="shared" si="60"/>
        <v>0</v>
      </c>
      <c r="N57" s="12">
        <f t="shared" si="61"/>
        <v>0</v>
      </c>
      <c r="O57" s="14" t="str">
        <f t="shared" si="5"/>
        <v>John</v>
      </c>
      <c r="P57" s="14" t="str">
        <f t="shared" si="6"/>
        <v/>
      </c>
      <c r="Q57" s="14" t="str">
        <f t="shared" si="7"/>
        <v/>
      </c>
      <c r="R57" s="14" t="str">
        <f t="shared" si="8"/>
        <v/>
      </c>
      <c r="S57" s="14" t="str">
        <f t="shared" si="9"/>
        <v/>
      </c>
      <c r="T57" s="12" t="b">
        <f>IF(ISERROR(VLOOKUP(O57,People!$A$2:$A$113,1,FALSE)), IF(LEN(O57)=0,TRUE,FALSE),IF(ISERROR(VLOOKUP(Q57,People!$A$2:$A$113,1,FALSE)),IF(LEN(Q57)=0,TRUE,FALSE),IF(ISERROR(VLOOKUP(S57,People!$A$2:$A$113,1,FALSE)),IF(LEN(S57)=0,TRUE,FALSE),TRUE)))</f>
        <v>1</v>
      </c>
      <c r="U57" s="14" t="str">
        <f t="shared" si="10"/>
        <v/>
      </c>
      <c r="V57" s="14" t="str">
        <f t="shared" si="11"/>
        <v/>
      </c>
      <c r="W57" s="14" t="str">
        <f t="shared" si="12"/>
        <v/>
      </c>
      <c r="X57" s="14" t="str">
        <f t="shared" si="13"/>
        <v/>
      </c>
      <c r="Y57" s="14" t="str">
        <f t="shared" si="14"/>
        <v/>
      </c>
      <c r="Z57" s="12" t="b">
        <f>IF(ISERROR(VLOOKUP(U57,People!$A$2:$A$113,1,FALSE)), IF(LEN(U57)=0,TRUE,FALSE),IF(ISERROR(VLOOKUP(W57,People!$A$2:$A$113,1,FALSE)),IF(LEN(W57)=0,TRUE,FALSE),IF(ISERROR(VLOOKUP(Y57,People!$A$2:$A$113,1,FALSE)),IF(LEN(Y57)=0,TRUE,FALSE),TRUE)))</f>
        <v>1</v>
      </c>
      <c r="AA57" s="14" t="str">
        <f t="shared" si="15"/>
        <v/>
      </c>
      <c r="AB57" s="14" t="str">
        <f t="shared" si="16"/>
        <v/>
      </c>
      <c r="AC57" s="14" t="str">
        <f t="shared" si="17"/>
        <v/>
      </c>
      <c r="AD57" s="14" t="str">
        <f t="shared" si="18"/>
        <v/>
      </c>
      <c r="AE57" s="14" t="str">
        <f t="shared" si="19"/>
        <v/>
      </c>
      <c r="AF57" s="12" t="b">
        <f>IF(ISERROR(VLOOKUP(AA57,People!$A$2:$A$113,1,FALSE)), IF(LEN(AA57)=0,TRUE,FALSE),IF(ISERROR(VLOOKUP(AC57,People!$A$2:$A$113,1,FALSE)),IF(LEN(AC57)=0,TRUE,FALSE),IF(ISERROR(VLOOKUP(AE57,People!$A$2:$A$113,1,FALSE)),IF(LEN(AE57)=0,TRUE,FALSE),TRUE)))</f>
        <v>1</v>
      </c>
      <c r="AG57" s="14" t="str">
        <f t="shared" si="20"/>
        <v/>
      </c>
      <c r="AH57" s="14" t="str">
        <f t="shared" si="21"/>
        <v/>
      </c>
      <c r="AI57" s="14" t="str">
        <f t="shared" si="22"/>
        <v/>
      </c>
      <c r="AJ57" s="14" t="str">
        <f t="shared" si="23"/>
        <v/>
      </c>
      <c r="AK57" s="14" t="str">
        <f t="shared" si="24"/>
        <v/>
      </c>
      <c r="AL57" s="12" t="b">
        <f>IF(ISERROR(VLOOKUP(AG57,People!$A$2:$A$113,1,FALSE)), IF(LEN(AG57)=0,TRUE,FALSE),IF(ISERROR(VLOOKUP(AI57,People!$A$2:$A$113,1,FALSE)),IF(LEN(AI57)=0,TRUE,FALSE),IF(ISERROR(VLOOKUP(AK57,People!$A$2:$A$113,1,FALSE)),IF(LEN(AK57)=0,TRUE,FALSE),TRUE)))</f>
        <v>1</v>
      </c>
      <c r="AM57" s="14" t="str">
        <f t="shared" si="25"/>
        <v/>
      </c>
      <c r="AN57" s="14" t="str">
        <f t="shared" si="26"/>
        <v/>
      </c>
      <c r="AO57" s="14" t="str">
        <f t="shared" si="27"/>
        <v/>
      </c>
      <c r="AP57" s="14" t="str">
        <f t="shared" si="28"/>
        <v/>
      </c>
      <c r="AQ57" s="14" t="str">
        <f t="shared" si="29"/>
        <v/>
      </c>
      <c r="AR57" s="12" t="b">
        <f>IF(ISERROR(VLOOKUP(AM57,People!$A$2:$A$113,1,FALSE)), IF(LEN(AM57)=0,TRUE,FALSE),IF(ISERROR(VLOOKUP(AO57,People!$A$2:$A$113,1,FALSE)),IF(LEN(AO57)=0,TRUE,FALSE),IF(ISERROR(VLOOKUP(AQ57,People!$A$2:$A$113,1,FALSE)),IF(LEN(AQ57)=0,TRUE,FALSE),TRUE)))</f>
        <v>1</v>
      </c>
      <c r="AS57" s="12" t="str">
        <f t="shared" si="30"/>
        <v>19000925</v>
      </c>
      <c r="AT57" s="13">
        <f t="shared" si="50"/>
        <v>1</v>
      </c>
      <c r="AU57" s="13" t="str">
        <f t="shared" si="51"/>
        <v>19000925</v>
      </c>
      <c r="AV57" s="13" t="str">
        <f t="shared" si="52"/>
        <v/>
      </c>
      <c r="AW57" s="13" t="str">
        <f t="shared" si="53"/>
        <v/>
      </c>
      <c r="AX57" s="13" t="str">
        <f t="shared" si="54"/>
        <v/>
      </c>
      <c r="AY57" s="13" t="str">
        <f t="shared" si="55"/>
        <v/>
      </c>
      <c r="AZ57" s="6" t="str">
        <f t="shared" si="56"/>
        <v>Pool Maintenance,19000925</v>
      </c>
    </row>
    <row r="58" spans="1:52" ht="33" customHeight="1">
      <c r="A58" s="2" t="s">
        <v>182</v>
      </c>
      <c r="B58" s="2" t="s">
        <v>86</v>
      </c>
      <c r="C58" s="2" t="s">
        <v>95</v>
      </c>
      <c r="D58" s="3">
        <v>8</v>
      </c>
      <c r="E58" s="5" t="s">
        <v>350</v>
      </c>
      <c r="F58" s="5"/>
      <c r="G58" s="5"/>
      <c r="H58" s="5"/>
      <c r="I58" s="5"/>
      <c r="J58" s="12" t="str">
        <f t="shared" si="57"/>
        <v>Advanced Ropes</v>
      </c>
      <c r="K58" s="12">
        <f t="shared" si="58"/>
        <v>8</v>
      </c>
      <c r="L58" s="12">
        <f t="shared" si="59"/>
        <v>0</v>
      </c>
      <c r="M58" s="12">
        <f t="shared" si="60"/>
        <v>0</v>
      </c>
      <c r="N58" s="12">
        <f t="shared" si="61"/>
        <v>0</v>
      </c>
      <c r="O58" s="14" t="str">
        <f t="shared" si="5"/>
        <v>Rory</v>
      </c>
      <c r="P58" s="14" t="str">
        <f t="shared" si="6"/>
        <v>Daniel</v>
      </c>
      <c r="Q58" s="14" t="str">
        <f t="shared" si="7"/>
        <v>Daniel</v>
      </c>
      <c r="R58" s="14" t="str">
        <f t="shared" si="8"/>
        <v/>
      </c>
      <c r="S58" s="14" t="str">
        <f t="shared" si="9"/>
        <v/>
      </c>
      <c r="T58" s="12" t="b">
        <f>IF(ISERROR(VLOOKUP(O58,People!$A$2:$A$113,1,FALSE)), IF(LEN(O58)=0,TRUE,FALSE),IF(ISERROR(VLOOKUP(Q58,People!$A$2:$A$113,1,FALSE)),IF(LEN(Q58)=0,TRUE,FALSE),IF(ISERROR(VLOOKUP(S58,People!$A$2:$A$113,1,FALSE)),IF(LEN(S58)=0,TRUE,FALSE),TRUE)))</f>
        <v>1</v>
      </c>
      <c r="U58" s="14" t="str">
        <f t="shared" si="10"/>
        <v/>
      </c>
      <c r="V58" s="14" t="str">
        <f t="shared" si="11"/>
        <v/>
      </c>
      <c r="W58" s="14" t="str">
        <f t="shared" si="12"/>
        <v/>
      </c>
      <c r="X58" s="14" t="str">
        <f t="shared" si="13"/>
        <v/>
      </c>
      <c r="Y58" s="14" t="str">
        <f t="shared" si="14"/>
        <v/>
      </c>
      <c r="Z58" s="12" t="b">
        <f>IF(ISERROR(VLOOKUP(U58,People!$A$2:$A$113,1,FALSE)), IF(LEN(U58)=0,TRUE,FALSE),IF(ISERROR(VLOOKUP(W58,People!$A$2:$A$113,1,FALSE)),IF(LEN(W58)=0,TRUE,FALSE),IF(ISERROR(VLOOKUP(Y58,People!$A$2:$A$113,1,FALSE)),IF(LEN(Y58)=0,TRUE,FALSE),TRUE)))</f>
        <v>1</v>
      </c>
      <c r="AA58" s="14" t="str">
        <f t="shared" si="15"/>
        <v/>
      </c>
      <c r="AB58" s="14" t="str">
        <f t="shared" si="16"/>
        <v/>
      </c>
      <c r="AC58" s="14" t="str">
        <f t="shared" si="17"/>
        <v/>
      </c>
      <c r="AD58" s="14" t="str">
        <f t="shared" si="18"/>
        <v/>
      </c>
      <c r="AE58" s="14" t="str">
        <f t="shared" si="19"/>
        <v/>
      </c>
      <c r="AF58" s="12" t="b">
        <f>IF(ISERROR(VLOOKUP(AA58,People!$A$2:$A$113,1,FALSE)), IF(LEN(AA58)=0,TRUE,FALSE),IF(ISERROR(VLOOKUP(AC58,People!$A$2:$A$113,1,FALSE)),IF(LEN(AC58)=0,TRUE,FALSE),IF(ISERROR(VLOOKUP(AE58,People!$A$2:$A$113,1,FALSE)),IF(LEN(AE58)=0,TRUE,FALSE),TRUE)))</f>
        <v>1</v>
      </c>
      <c r="AG58" s="14" t="str">
        <f t="shared" si="20"/>
        <v/>
      </c>
      <c r="AH58" s="14" t="str">
        <f t="shared" si="21"/>
        <v/>
      </c>
      <c r="AI58" s="14" t="str">
        <f t="shared" si="22"/>
        <v/>
      </c>
      <c r="AJ58" s="14" t="str">
        <f t="shared" si="23"/>
        <v/>
      </c>
      <c r="AK58" s="14" t="str">
        <f t="shared" si="24"/>
        <v/>
      </c>
      <c r="AL58" s="12" t="b">
        <f>IF(ISERROR(VLOOKUP(AG58,People!$A$2:$A$113,1,FALSE)), IF(LEN(AG58)=0,TRUE,FALSE),IF(ISERROR(VLOOKUP(AI58,People!$A$2:$A$113,1,FALSE)),IF(LEN(AI58)=0,TRUE,FALSE),IF(ISERROR(VLOOKUP(AK58,People!$A$2:$A$113,1,FALSE)),IF(LEN(AK58)=0,TRUE,FALSE),TRUE)))</f>
        <v>1</v>
      </c>
      <c r="AM58" s="14" t="str">
        <f t="shared" si="25"/>
        <v/>
      </c>
      <c r="AN58" s="14" t="str">
        <f t="shared" si="26"/>
        <v/>
      </c>
      <c r="AO58" s="14" t="str">
        <f t="shared" si="27"/>
        <v/>
      </c>
      <c r="AP58" s="14" t="str">
        <f t="shared" si="28"/>
        <v/>
      </c>
      <c r="AQ58" s="14" t="str">
        <f t="shared" si="29"/>
        <v/>
      </c>
      <c r="AR58" s="12" t="b">
        <f>IF(ISERROR(VLOOKUP(AM58,People!$A$2:$A$113,1,FALSE)), IF(LEN(AM58)=0,TRUE,FALSE),IF(ISERROR(VLOOKUP(AO58,People!$A$2:$A$113,1,FALSE)),IF(LEN(AO58)=0,TRUE,FALSE),IF(ISERROR(VLOOKUP(AQ58,People!$A$2:$A$113,1,FALSE)),IF(LEN(AQ58)=0,TRUE,FALSE),TRUE)))</f>
        <v>1</v>
      </c>
      <c r="AS58" s="12" t="str">
        <f t="shared" si="30"/>
        <v>13008646</v>
      </c>
      <c r="AT58" s="13">
        <f t="shared" si="50"/>
        <v>1</v>
      </c>
      <c r="AU58" s="13" t="str">
        <f t="shared" si="51"/>
        <v>13008646</v>
      </c>
      <c r="AV58" s="13" t="str">
        <f t="shared" si="52"/>
        <v/>
      </c>
      <c r="AW58" s="13" t="str">
        <f t="shared" si="53"/>
        <v/>
      </c>
      <c r="AX58" s="13" t="str">
        <f t="shared" si="54"/>
        <v/>
      </c>
      <c r="AY58" s="13" t="str">
        <f t="shared" si="55"/>
        <v/>
      </c>
      <c r="AZ58" s="6" t="str">
        <f t="shared" si="56"/>
        <v>Advanced Ropes,13008646</v>
      </c>
    </row>
    <row r="59" spans="1:52" ht="33" customHeight="1">
      <c r="A59" s="2" t="s">
        <v>182</v>
      </c>
      <c r="B59" s="2" t="s">
        <v>334</v>
      </c>
      <c r="C59" s="2" t="s">
        <v>93</v>
      </c>
      <c r="D59" s="3">
        <v>15</v>
      </c>
      <c r="E59" s="5"/>
      <c r="F59" s="5" t="s">
        <v>16</v>
      </c>
      <c r="G59" s="5"/>
      <c r="H59" s="5"/>
      <c r="I59" s="5"/>
      <c r="J59" s="12" t="str">
        <f t="shared" si="57"/>
        <v>Basketball Fun</v>
      </c>
      <c r="K59" s="12">
        <f t="shared" si="58"/>
        <v>0</v>
      </c>
      <c r="L59" s="12">
        <f t="shared" si="59"/>
        <v>15</v>
      </c>
      <c r="M59" s="12">
        <f t="shared" si="60"/>
        <v>0</v>
      </c>
      <c r="N59" s="12">
        <f t="shared" si="61"/>
        <v>0</v>
      </c>
      <c r="O59" s="14" t="str">
        <f t="shared" si="5"/>
        <v/>
      </c>
      <c r="P59" s="14" t="str">
        <f t="shared" si="6"/>
        <v/>
      </c>
      <c r="Q59" s="14" t="str">
        <f t="shared" si="7"/>
        <v/>
      </c>
      <c r="R59" s="14" t="str">
        <f t="shared" si="8"/>
        <v/>
      </c>
      <c r="S59" s="14" t="str">
        <f t="shared" si="9"/>
        <v/>
      </c>
      <c r="T59" s="12" t="b">
        <f>IF(ISERROR(VLOOKUP(O59,People!$A$2:$A$113,1,FALSE)), IF(LEN(O59)=0,TRUE,FALSE),IF(ISERROR(VLOOKUP(Q59,People!$A$2:$A$113,1,FALSE)),IF(LEN(Q59)=0,TRUE,FALSE),IF(ISERROR(VLOOKUP(S59,People!$A$2:$A$113,1,FALSE)),IF(LEN(S59)=0,TRUE,FALSE),TRUE)))</f>
        <v>1</v>
      </c>
      <c r="U59" s="14" t="str">
        <f t="shared" si="10"/>
        <v>Ashley</v>
      </c>
      <c r="V59" s="14" t="str">
        <f t="shared" si="11"/>
        <v>AceR M!</v>
      </c>
      <c r="W59" s="14" t="str">
        <f t="shared" si="12"/>
        <v>AceR</v>
      </c>
      <c r="X59" s="14" t="str">
        <f t="shared" si="13"/>
        <v>M!</v>
      </c>
      <c r="Y59" s="14" t="str">
        <f t="shared" si="14"/>
        <v>M!</v>
      </c>
      <c r="Z59" s="12" t="b">
        <f>IF(ISERROR(VLOOKUP(U59,People!$A$2:$A$113,1,FALSE)), IF(LEN(U59)=0,TRUE,FALSE),IF(ISERROR(VLOOKUP(W59,People!$A$2:$A$113,1,FALSE)),IF(LEN(W59)=0,TRUE,FALSE),IF(ISERROR(VLOOKUP(Y59,People!$A$2:$A$113,1,FALSE)),IF(LEN(Y59)=0,TRUE,FALSE),TRUE)))</f>
        <v>1</v>
      </c>
      <c r="AA59" s="14" t="str">
        <f t="shared" si="15"/>
        <v/>
      </c>
      <c r="AB59" s="14" t="str">
        <f t="shared" si="16"/>
        <v/>
      </c>
      <c r="AC59" s="14" t="str">
        <f t="shared" si="17"/>
        <v/>
      </c>
      <c r="AD59" s="14" t="str">
        <f t="shared" si="18"/>
        <v/>
      </c>
      <c r="AE59" s="14" t="str">
        <f t="shared" si="19"/>
        <v/>
      </c>
      <c r="AF59" s="12" t="b">
        <f>IF(ISERROR(VLOOKUP(AA59,People!$A$2:$A$113,1,FALSE)), IF(LEN(AA59)=0,TRUE,FALSE),IF(ISERROR(VLOOKUP(AC59,People!$A$2:$A$113,1,FALSE)),IF(LEN(AC59)=0,TRUE,FALSE),IF(ISERROR(VLOOKUP(AE59,People!$A$2:$A$113,1,FALSE)),IF(LEN(AE59)=0,TRUE,FALSE),TRUE)))</f>
        <v>1</v>
      </c>
      <c r="AG59" s="14" t="str">
        <f t="shared" si="20"/>
        <v/>
      </c>
      <c r="AH59" s="14" t="str">
        <f t="shared" si="21"/>
        <v/>
      </c>
      <c r="AI59" s="14" t="str">
        <f t="shared" si="22"/>
        <v/>
      </c>
      <c r="AJ59" s="14" t="str">
        <f t="shared" si="23"/>
        <v/>
      </c>
      <c r="AK59" s="14" t="str">
        <f t="shared" si="24"/>
        <v/>
      </c>
      <c r="AL59" s="12" t="b">
        <f>IF(ISERROR(VLOOKUP(AG59,People!$A$2:$A$113,1,FALSE)), IF(LEN(AG59)=0,TRUE,FALSE),IF(ISERROR(VLOOKUP(AI59,People!$A$2:$A$113,1,FALSE)),IF(LEN(AI59)=0,TRUE,FALSE),IF(ISERROR(VLOOKUP(AK59,People!$A$2:$A$113,1,FALSE)),IF(LEN(AK59)=0,TRUE,FALSE),TRUE)))</f>
        <v>1</v>
      </c>
      <c r="AM59" s="14" t="str">
        <f t="shared" si="25"/>
        <v/>
      </c>
      <c r="AN59" s="14" t="str">
        <f t="shared" si="26"/>
        <v/>
      </c>
      <c r="AO59" s="14" t="str">
        <f t="shared" si="27"/>
        <v/>
      </c>
      <c r="AP59" s="14" t="str">
        <f t="shared" si="28"/>
        <v/>
      </c>
      <c r="AQ59" s="14" t="str">
        <f t="shared" si="29"/>
        <v/>
      </c>
      <c r="AR59" s="12" t="b">
        <f>IF(ISERROR(VLOOKUP(AM59,People!$A$2:$A$113,1,FALSE)), IF(LEN(AM59)=0,TRUE,FALSE),IF(ISERROR(VLOOKUP(AO59,People!$A$2:$A$113,1,FALSE)),IF(LEN(AO59)=0,TRUE,FALSE),IF(ISERROR(VLOOKUP(AQ59,People!$A$2:$A$113,1,FALSE)),IF(LEN(AQ59)=0,TRUE,FALSE),TRUE)))</f>
        <v>1</v>
      </c>
      <c r="AS59" s="12" t="str">
        <f t="shared" si="30"/>
        <v>13015643</v>
      </c>
      <c r="AT59" s="13">
        <f t="shared" si="50"/>
        <v>1</v>
      </c>
      <c r="AU59" s="13" t="str">
        <f t="shared" si="51"/>
        <v/>
      </c>
      <c r="AV59" s="13" t="str">
        <f t="shared" si="52"/>
        <v>23115643</v>
      </c>
      <c r="AW59" s="13" t="str">
        <f t="shared" si="53"/>
        <v/>
      </c>
      <c r="AX59" s="13" t="str">
        <f t="shared" si="54"/>
        <v/>
      </c>
      <c r="AY59" s="13" t="str">
        <f t="shared" si="55"/>
        <v/>
      </c>
      <c r="AZ59" s="6" t="str">
        <f t="shared" si="56"/>
        <v>Basketball Fun,23115643</v>
      </c>
    </row>
    <row r="60" spans="1:52" ht="33" customHeight="1">
      <c r="A60" s="2" t="s">
        <v>182</v>
      </c>
      <c r="B60" s="2" t="s">
        <v>202</v>
      </c>
      <c r="C60" s="2" t="s">
        <v>93</v>
      </c>
      <c r="D60" s="3">
        <v>15</v>
      </c>
      <c r="E60" s="5"/>
      <c r="F60" s="5"/>
      <c r="G60" s="5" t="s">
        <v>400</v>
      </c>
      <c r="H60" s="5"/>
      <c r="I60" s="5"/>
      <c r="J60" s="12" t="str">
        <f t="shared" si="57"/>
        <v>Basketball Team</v>
      </c>
      <c r="K60" s="12">
        <f t="shared" si="58"/>
        <v>0</v>
      </c>
      <c r="L60" s="12">
        <f t="shared" si="59"/>
        <v>0</v>
      </c>
      <c r="M60" s="12">
        <f t="shared" si="60"/>
        <v>15</v>
      </c>
      <c r="N60" s="12">
        <f t="shared" si="61"/>
        <v>0</v>
      </c>
      <c r="O60" s="14" t="str">
        <f t="shared" si="5"/>
        <v/>
      </c>
      <c r="P60" s="14" t="str">
        <f t="shared" si="6"/>
        <v/>
      </c>
      <c r="Q60" s="14" t="str">
        <f t="shared" si="7"/>
        <v/>
      </c>
      <c r="R60" s="14" t="str">
        <f t="shared" si="8"/>
        <v/>
      </c>
      <c r="S60" s="14" t="str">
        <f t="shared" si="9"/>
        <v/>
      </c>
      <c r="T60" s="12" t="b">
        <f>IF(ISERROR(VLOOKUP(O60,People!$A$2:$A$113,1,FALSE)), IF(LEN(O60)=0,TRUE,FALSE),IF(ISERROR(VLOOKUP(Q60,People!$A$2:$A$113,1,FALSE)),IF(LEN(Q60)=0,TRUE,FALSE),IF(ISERROR(VLOOKUP(S60,People!$A$2:$A$113,1,FALSE)),IF(LEN(S60)=0,TRUE,FALSE),TRUE)))</f>
        <v>1</v>
      </c>
      <c r="U60" s="14" t="str">
        <f t="shared" si="10"/>
        <v/>
      </c>
      <c r="V60" s="14" t="str">
        <f t="shared" si="11"/>
        <v/>
      </c>
      <c r="W60" s="14" t="str">
        <f t="shared" si="12"/>
        <v/>
      </c>
      <c r="X60" s="14" t="str">
        <f t="shared" si="13"/>
        <v/>
      </c>
      <c r="Y60" s="14" t="str">
        <f t="shared" si="14"/>
        <v/>
      </c>
      <c r="Z60" s="12" t="b">
        <f>IF(ISERROR(VLOOKUP(U60,People!$A$2:$A$113,1,FALSE)), IF(LEN(U60)=0,TRUE,FALSE),IF(ISERROR(VLOOKUP(W60,People!$A$2:$A$113,1,FALSE)),IF(LEN(W60)=0,TRUE,FALSE),IF(ISERROR(VLOOKUP(Y60,People!$A$2:$A$113,1,FALSE)),IF(LEN(Y60)=0,TRUE,FALSE),TRUE)))</f>
        <v>1</v>
      </c>
      <c r="AA60" s="14" t="str">
        <f t="shared" si="15"/>
        <v>Adam</v>
      </c>
      <c r="AB60" s="14" t="str">
        <f t="shared" si="16"/>
        <v>Katie</v>
      </c>
      <c r="AC60" s="14" t="str">
        <f t="shared" si="17"/>
        <v>Katie</v>
      </c>
      <c r="AD60" s="14" t="str">
        <f t="shared" si="18"/>
        <v/>
      </c>
      <c r="AE60" s="14" t="str">
        <f t="shared" si="19"/>
        <v/>
      </c>
      <c r="AF60" s="12" t="b">
        <f>IF(ISERROR(VLOOKUP(AA60,People!$A$2:$A$113,1,FALSE)), IF(LEN(AA60)=0,TRUE,FALSE),IF(ISERROR(VLOOKUP(AC60,People!$A$2:$A$113,1,FALSE)),IF(LEN(AC60)=0,TRUE,FALSE),IF(ISERROR(VLOOKUP(AE60,People!$A$2:$A$113,1,FALSE)),IF(LEN(AE60)=0,TRUE,FALSE),TRUE)))</f>
        <v>1</v>
      </c>
      <c r="AG60" s="14" t="str">
        <f t="shared" si="20"/>
        <v/>
      </c>
      <c r="AH60" s="14" t="str">
        <f t="shared" si="21"/>
        <v/>
      </c>
      <c r="AI60" s="14" t="str">
        <f t="shared" si="22"/>
        <v/>
      </c>
      <c r="AJ60" s="14" t="str">
        <f t="shared" si="23"/>
        <v/>
      </c>
      <c r="AK60" s="14" t="str">
        <f t="shared" si="24"/>
        <v/>
      </c>
      <c r="AL60" s="12" t="b">
        <f>IF(ISERROR(VLOOKUP(AG60,People!$A$2:$A$113,1,FALSE)), IF(LEN(AG60)=0,TRUE,FALSE),IF(ISERROR(VLOOKUP(AI60,People!$A$2:$A$113,1,FALSE)),IF(LEN(AI60)=0,TRUE,FALSE),IF(ISERROR(VLOOKUP(AK60,People!$A$2:$A$113,1,FALSE)),IF(LEN(AK60)=0,TRUE,FALSE),TRUE)))</f>
        <v>1</v>
      </c>
      <c r="AM60" s="14" t="str">
        <f t="shared" si="25"/>
        <v/>
      </c>
      <c r="AN60" s="14" t="str">
        <f t="shared" si="26"/>
        <v/>
      </c>
      <c r="AO60" s="14" t="str">
        <f t="shared" si="27"/>
        <v/>
      </c>
      <c r="AP60" s="14" t="str">
        <f t="shared" si="28"/>
        <v/>
      </c>
      <c r="AQ60" s="14" t="str">
        <f t="shared" si="29"/>
        <v/>
      </c>
      <c r="AR60" s="12" t="b">
        <f>IF(ISERROR(VLOOKUP(AM60,People!$A$2:$A$113,1,FALSE)), IF(LEN(AM60)=0,TRUE,FALSE),IF(ISERROR(VLOOKUP(AO60,People!$A$2:$A$113,1,FALSE)),IF(LEN(AO60)=0,TRUE,FALSE),IF(ISERROR(VLOOKUP(AQ60,People!$A$2:$A$113,1,FALSE)),IF(LEN(AQ60)=0,TRUE,FALSE),TRUE)))</f>
        <v>1</v>
      </c>
      <c r="AS60" s="12" t="str">
        <f t="shared" si="30"/>
        <v>13015643</v>
      </c>
      <c r="AT60" s="13">
        <f t="shared" si="50"/>
        <v>1</v>
      </c>
      <c r="AU60" s="13" t="str">
        <f t="shared" si="51"/>
        <v/>
      </c>
      <c r="AV60" s="13" t="str">
        <f t="shared" si="52"/>
        <v/>
      </c>
      <c r="AW60" s="13" t="str">
        <f t="shared" si="53"/>
        <v>33015643</v>
      </c>
      <c r="AX60" s="13" t="str">
        <f t="shared" si="54"/>
        <v/>
      </c>
      <c r="AY60" s="13" t="str">
        <f t="shared" si="55"/>
        <v/>
      </c>
      <c r="AZ60" s="6" t="str">
        <f t="shared" si="56"/>
        <v>Basketball Team,33015643</v>
      </c>
    </row>
    <row r="61" spans="1:52" ht="33" customHeight="1">
      <c r="A61" s="2" t="s">
        <v>182</v>
      </c>
      <c r="B61" s="2" t="s">
        <v>9</v>
      </c>
      <c r="C61" s="2" t="s">
        <v>95</v>
      </c>
      <c r="D61" s="3">
        <v>8</v>
      </c>
      <c r="E61" s="5"/>
      <c r="F61" s="5" t="s">
        <v>10</v>
      </c>
      <c r="G61" s="5"/>
      <c r="H61" s="5"/>
      <c r="I61" s="5"/>
      <c r="J61" s="12" t="str">
        <f t="shared" si="57"/>
        <v>Baton</v>
      </c>
      <c r="K61" s="12">
        <f t="shared" si="58"/>
        <v>0</v>
      </c>
      <c r="L61" s="12">
        <f t="shared" si="59"/>
        <v>8</v>
      </c>
      <c r="M61" s="12">
        <f t="shared" si="60"/>
        <v>0</v>
      </c>
      <c r="N61" s="12">
        <f t="shared" si="61"/>
        <v>0</v>
      </c>
      <c r="O61" s="14" t="str">
        <f t="shared" si="5"/>
        <v/>
      </c>
      <c r="P61" s="14" t="str">
        <f t="shared" si="6"/>
        <v/>
      </c>
      <c r="Q61" s="14" t="str">
        <f t="shared" si="7"/>
        <v/>
      </c>
      <c r="R61" s="14" t="str">
        <f t="shared" si="8"/>
        <v/>
      </c>
      <c r="S61" s="14" t="str">
        <f t="shared" si="9"/>
        <v/>
      </c>
      <c r="T61" s="12" t="b">
        <f>IF(ISERROR(VLOOKUP(O61,People!$A$2:$A$113,1,FALSE)), IF(LEN(O61)=0,TRUE,FALSE),IF(ISERROR(VLOOKUP(Q61,People!$A$2:$A$113,1,FALSE)),IF(LEN(Q61)=0,TRUE,FALSE),IF(ISERROR(VLOOKUP(S61,People!$A$2:$A$113,1,FALSE)),IF(LEN(S61)=0,TRUE,FALSE),TRUE)))</f>
        <v>1</v>
      </c>
      <c r="U61" s="14" t="str">
        <f t="shared" si="10"/>
        <v>Tessa</v>
      </c>
      <c r="V61" s="14" t="str">
        <f t="shared" si="11"/>
        <v>M!</v>
      </c>
      <c r="W61" s="14" t="str">
        <f t="shared" si="12"/>
        <v>M!</v>
      </c>
      <c r="X61" s="14" t="str">
        <f t="shared" si="13"/>
        <v/>
      </c>
      <c r="Y61" s="14" t="str">
        <f t="shared" si="14"/>
        <v/>
      </c>
      <c r="Z61" s="12" t="b">
        <f>IF(ISERROR(VLOOKUP(U61,People!$A$2:$A$113,1,FALSE)), IF(LEN(U61)=0,TRUE,FALSE),IF(ISERROR(VLOOKUP(W61,People!$A$2:$A$113,1,FALSE)),IF(LEN(W61)=0,TRUE,FALSE),IF(ISERROR(VLOOKUP(Y61,People!$A$2:$A$113,1,FALSE)),IF(LEN(Y61)=0,TRUE,FALSE),TRUE)))</f>
        <v>1</v>
      </c>
      <c r="AA61" s="14" t="str">
        <f t="shared" si="15"/>
        <v/>
      </c>
      <c r="AB61" s="14" t="str">
        <f t="shared" si="16"/>
        <v/>
      </c>
      <c r="AC61" s="14" t="str">
        <f t="shared" si="17"/>
        <v/>
      </c>
      <c r="AD61" s="14" t="str">
        <f t="shared" si="18"/>
        <v/>
      </c>
      <c r="AE61" s="14" t="str">
        <f t="shared" si="19"/>
        <v/>
      </c>
      <c r="AF61" s="12" t="b">
        <f>IF(ISERROR(VLOOKUP(AA61,People!$A$2:$A$113,1,FALSE)), IF(LEN(AA61)=0,TRUE,FALSE),IF(ISERROR(VLOOKUP(AC61,People!$A$2:$A$113,1,FALSE)),IF(LEN(AC61)=0,TRUE,FALSE),IF(ISERROR(VLOOKUP(AE61,People!$A$2:$A$113,1,FALSE)),IF(LEN(AE61)=0,TRUE,FALSE),TRUE)))</f>
        <v>1</v>
      </c>
      <c r="AG61" s="14" t="str">
        <f t="shared" si="20"/>
        <v/>
      </c>
      <c r="AH61" s="14" t="str">
        <f t="shared" si="21"/>
        <v/>
      </c>
      <c r="AI61" s="14" t="str">
        <f t="shared" si="22"/>
        <v/>
      </c>
      <c r="AJ61" s="14" t="str">
        <f t="shared" si="23"/>
        <v/>
      </c>
      <c r="AK61" s="14" t="str">
        <f t="shared" si="24"/>
        <v/>
      </c>
      <c r="AL61" s="12" t="b">
        <f>IF(ISERROR(VLOOKUP(AG61,People!$A$2:$A$113,1,FALSE)), IF(LEN(AG61)=0,TRUE,FALSE),IF(ISERROR(VLOOKUP(AI61,People!$A$2:$A$113,1,FALSE)),IF(LEN(AI61)=0,TRUE,FALSE),IF(ISERROR(VLOOKUP(AK61,People!$A$2:$A$113,1,FALSE)),IF(LEN(AK61)=0,TRUE,FALSE),TRUE)))</f>
        <v>1</v>
      </c>
      <c r="AM61" s="14" t="str">
        <f t="shared" si="25"/>
        <v/>
      </c>
      <c r="AN61" s="14" t="str">
        <f t="shared" si="26"/>
        <v/>
      </c>
      <c r="AO61" s="14" t="str">
        <f t="shared" si="27"/>
        <v/>
      </c>
      <c r="AP61" s="14" t="str">
        <f t="shared" si="28"/>
        <v/>
      </c>
      <c r="AQ61" s="14" t="str">
        <f t="shared" si="29"/>
        <v/>
      </c>
      <c r="AR61" s="12" t="b">
        <f>IF(ISERROR(VLOOKUP(AM61,People!$A$2:$A$113,1,FALSE)), IF(LEN(AM61)=0,TRUE,FALSE),IF(ISERROR(VLOOKUP(AO61,People!$A$2:$A$113,1,FALSE)),IF(LEN(AO61)=0,TRUE,FALSE),IF(ISERROR(VLOOKUP(AQ61,People!$A$2:$A$113,1,FALSE)),IF(LEN(AQ61)=0,TRUE,FALSE),TRUE)))</f>
        <v>1</v>
      </c>
      <c r="AS61" s="12" t="str">
        <f t="shared" si="30"/>
        <v>13008646</v>
      </c>
      <c r="AT61" s="13">
        <f t="shared" si="50"/>
        <v>1</v>
      </c>
      <c r="AU61" s="13" t="str">
        <f t="shared" si="51"/>
        <v/>
      </c>
      <c r="AV61" s="13" t="str">
        <f t="shared" si="52"/>
        <v>23108646</v>
      </c>
      <c r="AW61" s="13" t="str">
        <f t="shared" si="53"/>
        <v/>
      </c>
      <c r="AX61" s="13" t="str">
        <f t="shared" si="54"/>
        <v/>
      </c>
      <c r="AY61" s="13" t="str">
        <f t="shared" si="55"/>
        <v/>
      </c>
      <c r="AZ61" s="6" t="str">
        <f t="shared" si="56"/>
        <v>Baton,23108646</v>
      </c>
    </row>
    <row r="62" spans="1:52" ht="33" customHeight="1">
      <c r="A62" s="2" t="s">
        <v>182</v>
      </c>
      <c r="B62" s="2" t="s">
        <v>164</v>
      </c>
      <c r="C62" s="2" t="s">
        <v>261</v>
      </c>
      <c r="D62" s="3">
        <v>8</v>
      </c>
      <c r="E62" s="5"/>
      <c r="F62" s="5"/>
      <c r="G62" s="5"/>
      <c r="H62" s="5" t="s">
        <v>260</v>
      </c>
      <c r="I62" s="5"/>
      <c r="J62" s="12" t="str">
        <f t="shared" si="57"/>
        <v>Bike Maintenance</v>
      </c>
      <c r="K62" s="12">
        <f t="shared" si="58"/>
        <v>0</v>
      </c>
      <c r="L62" s="12">
        <f t="shared" si="59"/>
        <v>0</v>
      </c>
      <c r="M62" s="12">
        <f>IF(ISBLANK(G62),0,+(D62))</f>
        <v>0</v>
      </c>
      <c r="N62" s="12">
        <f t="shared" si="61"/>
        <v>8</v>
      </c>
      <c r="O62" s="14" t="str">
        <f t="shared" si="5"/>
        <v/>
      </c>
      <c r="P62" s="14" t="str">
        <f t="shared" si="6"/>
        <v/>
      </c>
      <c r="Q62" s="14" t="str">
        <f t="shared" si="7"/>
        <v/>
      </c>
      <c r="R62" s="14" t="str">
        <f t="shared" si="8"/>
        <v/>
      </c>
      <c r="S62" s="14" t="str">
        <f t="shared" si="9"/>
        <v/>
      </c>
      <c r="T62" s="12" t="b">
        <f>IF(ISERROR(VLOOKUP(O62,People!$A$2:$A$113,1,FALSE)), IF(LEN(O62)=0,TRUE,FALSE),IF(ISERROR(VLOOKUP(Q62,People!$A$2:$A$113,1,FALSE)),IF(LEN(Q62)=0,TRUE,FALSE),IF(ISERROR(VLOOKUP(S62,People!$A$2:$A$113,1,FALSE)),IF(LEN(S62)=0,TRUE,FALSE),TRUE)))</f>
        <v>1</v>
      </c>
      <c r="U62" s="14" t="str">
        <f t="shared" si="10"/>
        <v/>
      </c>
      <c r="V62" s="14" t="str">
        <f t="shared" si="11"/>
        <v/>
      </c>
      <c r="W62" s="14" t="str">
        <f t="shared" si="12"/>
        <v/>
      </c>
      <c r="X62" s="14" t="str">
        <f t="shared" si="13"/>
        <v/>
      </c>
      <c r="Y62" s="14" t="str">
        <f t="shared" si="14"/>
        <v/>
      </c>
      <c r="Z62" s="12" t="b">
        <f>IF(ISERROR(VLOOKUP(U62,People!$A$2:$A$113,1,FALSE)), IF(LEN(U62)=0,TRUE,FALSE),IF(ISERROR(VLOOKUP(W62,People!$A$2:$A$113,1,FALSE)),IF(LEN(W62)=0,TRUE,FALSE),IF(ISERROR(VLOOKUP(Y62,People!$A$2:$A$113,1,FALSE)),IF(LEN(Y62)=0,TRUE,FALSE),TRUE)))</f>
        <v>1</v>
      </c>
      <c r="AA62" s="14" t="str">
        <f>IF(ISBLANK(G62),"",IF(ISERROR(SEARCH(" ",G62)), G62, TRIM(MID(G62,1,SEARCH(" ",G62)))))</f>
        <v/>
      </c>
      <c r="AB62" s="14" t="str">
        <f>IF(ISERROR(SEARCH(" ",G62)),"",RIGHT(G62,LEN(G62)-SEARCH(" ",G62)))</f>
        <v/>
      </c>
      <c r="AC62" s="14" t="str">
        <f t="shared" si="17"/>
        <v/>
      </c>
      <c r="AD62" s="14" t="str">
        <f t="shared" si="18"/>
        <v/>
      </c>
      <c r="AE62" s="14" t="str">
        <f t="shared" si="19"/>
        <v/>
      </c>
      <c r="AF62" s="12" t="b">
        <f>IF(ISERROR(VLOOKUP(AA62,People!$A$2:$A$113,1,FALSE)), IF(LEN(AA62)=0,TRUE,FALSE),IF(ISERROR(VLOOKUP(AC62,People!$A$2:$A$113,1,FALSE)),IF(LEN(AC62)=0,TRUE,FALSE),IF(ISERROR(VLOOKUP(AE62,People!$A$2:$A$113,1,FALSE)),IF(LEN(AE62)=0,TRUE,FALSE),TRUE)))</f>
        <v>1</v>
      </c>
      <c r="AG62" s="14" t="str">
        <f t="shared" si="20"/>
        <v>Aaron</v>
      </c>
      <c r="AH62" s="14" t="str">
        <f t="shared" si="21"/>
        <v/>
      </c>
      <c r="AI62" s="14" t="str">
        <f t="shared" si="22"/>
        <v/>
      </c>
      <c r="AJ62" s="14" t="str">
        <f t="shared" si="23"/>
        <v/>
      </c>
      <c r="AK62" s="14" t="str">
        <f t="shared" si="24"/>
        <v/>
      </c>
      <c r="AL62" s="12" t="b">
        <f>IF(ISERROR(VLOOKUP(AG62,People!$A$2:$A$113,1,FALSE)), IF(LEN(AG62)=0,TRUE,FALSE),IF(ISERROR(VLOOKUP(AI62,People!$A$2:$A$113,1,FALSE)),IF(LEN(AI62)=0,TRUE,FALSE),IF(ISERROR(VLOOKUP(AK62,People!$A$2:$A$113,1,FALSE)),IF(LEN(AK62)=0,TRUE,FALSE),TRUE)))</f>
        <v>1</v>
      </c>
      <c r="AM62" s="14" t="str">
        <f t="shared" si="25"/>
        <v/>
      </c>
      <c r="AN62" s="14" t="str">
        <f t="shared" si="26"/>
        <v/>
      </c>
      <c r="AO62" s="14" t="str">
        <f t="shared" si="27"/>
        <v/>
      </c>
      <c r="AP62" s="14" t="str">
        <f t="shared" si="28"/>
        <v/>
      </c>
      <c r="AQ62" s="14" t="str">
        <f t="shared" si="29"/>
        <v/>
      </c>
      <c r="AR62" s="12" t="b">
        <f>IF(ISERROR(VLOOKUP(AM62,People!$A$2:$A$113,1,FALSE)), IF(LEN(AM62)=0,TRUE,FALSE),IF(ISERROR(VLOOKUP(AO62,People!$A$2:$A$113,1,FALSE)),IF(LEN(AO62)=0,TRUE,FALSE),IF(ISERROR(VLOOKUP(AQ62,People!$A$2:$A$113,1,FALSE)),IF(LEN(AQ62)=0,TRUE,FALSE),TRUE)))</f>
        <v>1</v>
      </c>
      <c r="AS62" s="12" t="str">
        <f t="shared" si="30"/>
        <v>13008617</v>
      </c>
      <c r="AT62" s="13">
        <f>IF(NOT(ISBLANK(E62)),1,0)+IF(NOT(ISBLANK(F62)),1,0)+IF(NOT(ISBLANK(G62)),1,0)+IF(NOT(ISBLANK(H62)),1,0)+IF(NOT(ISBLANK(I62)),1,0)</f>
        <v>1</v>
      </c>
      <c r="AU62" s="13" t="str">
        <f t="shared" si="51"/>
        <v/>
      </c>
      <c r="AV62" s="13" t="str">
        <f t="shared" si="52"/>
        <v/>
      </c>
      <c r="AW62" s="13" t="str">
        <f>IF(ISBLANK(G62),"",REPLACE(IF(ISNUMBER(SEARCH("* M!",G62)),REPLACE($AS62,3,1,1),$AS62),1,1,3))</f>
        <v/>
      </c>
      <c r="AX62" s="13" t="str">
        <f t="shared" si="54"/>
        <v>43008617</v>
      </c>
      <c r="AY62" s="13" t="str">
        <f t="shared" si="55"/>
        <v/>
      </c>
      <c r="AZ62" s="6" t="str">
        <f t="shared" si="56"/>
        <v>Bike Maintenance,43008617</v>
      </c>
    </row>
    <row r="63" spans="1:52" ht="33" customHeight="1">
      <c r="A63" s="2" t="s">
        <v>182</v>
      </c>
      <c r="B63" s="2" t="s">
        <v>312</v>
      </c>
      <c r="C63" s="2" t="s">
        <v>94</v>
      </c>
      <c r="D63" s="3">
        <v>12</v>
      </c>
      <c r="E63" s="5" t="s">
        <v>214</v>
      </c>
      <c r="F63" s="5"/>
      <c r="G63" s="5"/>
      <c r="H63" s="5"/>
      <c r="I63" s="5"/>
      <c r="J63" s="12" t="str">
        <f t="shared" si="57"/>
        <v>Cheer/Tumbling</v>
      </c>
      <c r="K63" s="12">
        <f t="shared" si="58"/>
        <v>12</v>
      </c>
      <c r="L63" s="12">
        <f t="shared" si="59"/>
        <v>0</v>
      </c>
      <c r="M63" s="12">
        <f t="shared" si="60"/>
        <v>0</v>
      </c>
      <c r="N63" s="12">
        <f t="shared" si="61"/>
        <v>0</v>
      </c>
      <c r="O63" s="14" t="str">
        <f t="shared" si="5"/>
        <v>Ashley</v>
      </c>
      <c r="P63" s="14" t="str">
        <f t="shared" si="6"/>
        <v>Holly</v>
      </c>
      <c r="Q63" s="14" t="str">
        <f t="shared" si="7"/>
        <v>Holly</v>
      </c>
      <c r="R63" s="14" t="str">
        <f t="shared" si="8"/>
        <v/>
      </c>
      <c r="S63" s="14" t="str">
        <f t="shared" si="9"/>
        <v/>
      </c>
      <c r="T63" s="12" t="b">
        <f>IF(ISERROR(VLOOKUP(O63,People!$A$2:$A$113,1,FALSE)), IF(LEN(O63)=0,TRUE,FALSE),IF(ISERROR(VLOOKUP(Q63,People!$A$2:$A$113,1,FALSE)),IF(LEN(Q63)=0,TRUE,FALSE),IF(ISERROR(VLOOKUP(S63,People!$A$2:$A$113,1,FALSE)),IF(LEN(S63)=0,TRUE,FALSE),TRUE)))</f>
        <v>1</v>
      </c>
      <c r="U63" s="14" t="str">
        <f t="shared" si="10"/>
        <v/>
      </c>
      <c r="V63" s="14" t="str">
        <f t="shared" si="11"/>
        <v/>
      </c>
      <c r="W63" s="14" t="str">
        <f t="shared" si="12"/>
        <v/>
      </c>
      <c r="X63" s="14" t="str">
        <f t="shared" si="13"/>
        <v/>
      </c>
      <c r="Y63" s="14" t="str">
        <f t="shared" si="14"/>
        <v/>
      </c>
      <c r="Z63" s="12" t="b">
        <f>IF(ISERROR(VLOOKUP(U63,People!$A$2:$A$113,1,FALSE)), IF(LEN(U63)=0,TRUE,FALSE),IF(ISERROR(VLOOKUP(W63,People!$A$2:$A$113,1,FALSE)),IF(LEN(W63)=0,TRUE,FALSE),IF(ISERROR(VLOOKUP(Y63,People!$A$2:$A$113,1,FALSE)),IF(LEN(Y63)=0,TRUE,FALSE),TRUE)))</f>
        <v>1</v>
      </c>
      <c r="AA63" s="14" t="str">
        <f t="shared" si="15"/>
        <v/>
      </c>
      <c r="AB63" s="14" t="str">
        <f t="shared" si="16"/>
        <v/>
      </c>
      <c r="AC63" s="14" t="str">
        <f t="shared" si="17"/>
        <v/>
      </c>
      <c r="AD63" s="14" t="str">
        <f t="shared" si="18"/>
        <v/>
      </c>
      <c r="AE63" s="14" t="str">
        <f t="shared" si="19"/>
        <v/>
      </c>
      <c r="AF63" s="12" t="b">
        <f>IF(ISERROR(VLOOKUP(AA63,People!$A$2:$A$113,1,FALSE)), IF(LEN(AA63)=0,TRUE,FALSE),IF(ISERROR(VLOOKUP(AC63,People!$A$2:$A$113,1,FALSE)),IF(LEN(AC63)=0,TRUE,FALSE),IF(ISERROR(VLOOKUP(AE63,People!$A$2:$A$113,1,FALSE)),IF(LEN(AE63)=0,TRUE,FALSE),TRUE)))</f>
        <v>1</v>
      </c>
      <c r="AG63" s="14" t="str">
        <f t="shared" si="20"/>
        <v/>
      </c>
      <c r="AH63" s="14" t="str">
        <f t="shared" si="21"/>
        <v/>
      </c>
      <c r="AI63" s="14" t="str">
        <f t="shared" si="22"/>
        <v/>
      </c>
      <c r="AJ63" s="14" t="str">
        <f t="shared" si="23"/>
        <v/>
      </c>
      <c r="AK63" s="14" t="str">
        <f t="shared" si="24"/>
        <v/>
      </c>
      <c r="AL63" s="12" t="b">
        <f>IF(ISERROR(VLOOKUP(AG63,People!$A$2:$A$113,1,FALSE)), IF(LEN(AG63)=0,TRUE,FALSE),IF(ISERROR(VLOOKUP(AI63,People!$A$2:$A$113,1,FALSE)),IF(LEN(AI63)=0,TRUE,FALSE),IF(ISERROR(VLOOKUP(AK63,People!$A$2:$A$113,1,FALSE)),IF(LEN(AK63)=0,TRUE,FALSE),TRUE)))</f>
        <v>1</v>
      </c>
      <c r="AM63" s="14" t="str">
        <f t="shared" si="25"/>
        <v/>
      </c>
      <c r="AN63" s="14" t="str">
        <f t="shared" si="26"/>
        <v/>
      </c>
      <c r="AO63" s="14" t="str">
        <f t="shared" si="27"/>
        <v/>
      </c>
      <c r="AP63" s="14" t="str">
        <f t="shared" si="28"/>
        <v/>
      </c>
      <c r="AQ63" s="14" t="str">
        <f t="shared" si="29"/>
        <v/>
      </c>
      <c r="AR63" s="12" t="b">
        <f>IF(ISERROR(VLOOKUP(AM63,People!$A$2:$A$113,1,FALSE)), IF(LEN(AM63)=0,TRUE,FALSE),IF(ISERROR(VLOOKUP(AO63,People!$A$2:$A$113,1,FALSE)),IF(LEN(AO63)=0,TRUE,FALSE),IF(ISERROR(VLOOKUP(AQ63,People!$A$2:$A$113,1,FALSE)),IF(LEN(AQ63)=0,TRUE,FALSE),TRUE)))</f>
        <v>1</v>
      </c>
      <c r="AS63" s="12" t="str">
        <f t="shared" si="30"/>
        <v>13012645</v>
      </c>
      <c r="AT63" s="13">
        <f t="shared" si="50"/>
        <v>1</v>
      </c>
      <c r="AU63" s="13" t="str">
        <f t="shared" si="51"/>
        <v>13012645</v>
      </c>
      <c r="AV63" s="13" t="str">
        <f t="shared" si="52"/>
        <v/>
      </c>
      <c r="AW63" s="13" t="str">
        <f t="shared" si="53"/>
        <v/>
      </c>
      <c r="AX63" s="13" t="str">
        <f t="shared" si="54"/>
        <v/>
      </c>
      <c r="AY63" s="13" t="str">
        <f t="shared" si="55"/>
        <v/>
      </c>
      <c r="AZ63" s="6" t="str">
        <f t="shared" si="56"/>
        <v>Cheer/Tumbling,13012645</v>
      </c>
    </row>
    <row r="64" spans="1:52" ht="33" customHeight="1">
      <c r="A64" s="2" t="s">
        <v>182</v>
      </c>
      <c r="B64" s="2" t="s">
        <v>231</v>
      </c>
      <c r="C64" s="2" t="s">
        <v>103</v>
      </c>
      <c r="D64" s="3">
        <v>8</v>
      </c>
      <c r="E64" s="5" t="s">
        <v>3</v>
      </c>
      <c r="F64" s="5"/>
      <c r="G64" s="5"/>
      <c r="H64" s="5"/>
      <c r="I64" s="5"/>
      <c r="J64" s="12" t="str">
        <f t="shared" si="57"/>
        <v>Hiking</v>
      </c>
      <c r="K64" s="12">
        <f t="shared" si="58"/>
        <v>8</v>
      </c>
      <c r="L64" s="12">
        <f t="shared" si="59"/>
        <v>0</v>
      </c>
      <c r="M64" s="12">
        <f t="shared" si="60"/>
        <v>0</v>
      </c>
      <c r="N64" s="12">
        <f t="shared" si="61"/>
        <v>0</v>
      </c>
      <c r="O64" s="14" t="str">
        <f t="shared" si="5"/>
        <v>Zack</v>
      </c>
      <c r="P64" s="14" t="str">
        <f t="shared" si="6"/>
        <v/>
      </c>
      <c r="Q64" s="14" t="str">
        <f t="shared" si="7"/>
        <v/>
      </c>
      <c r="R64" s="14" t="str">
        <f t="shared" si="8"/>
        <v/>
      </c>
      <c r="S64" s="14" t="str">
        <f t="shared" si="9"/>
        <v/>
      </c>
      <c r="T64" s="12" t="b">
        <f>IF(ISERROR(VLOOKUP(O64,People!$A$2:$A$113,1,FALSE)), IF(LEN(O64)=0,TRUE,FALSE),IF(ISERROR(VLOOKUP(Q64,People!$A$2:$A$113,1,FALSE)),IF(LEN(Q64)=0,TRUE,FALSE),IF(ISERROR(VLOOKUP(S64,People!$A$2:$A$113,1,FALSE)),IF(LEN(S64)=0,TRUE,FALSE),TRUE)))</f>
        <v>1</v>
      </c>
      <c r="U64" s="14" t="str">
        <f t="shared" si="10"/>
        <v/>
      </c>
      <c r="V64" s="14" t="str">
        <f t="shared" si="11"/>
        <v/>
      </c>
      <c r="W64" s="14" t="str">
        <f t="shared" si="12"/>
        <v/>
      </c>
      <c r="X64" s="14" t="str">
        <f t="shared" si="13"/>
        <v/>
      </c>
      <c r="Y64" s="14" t="str">
        <f t="shared" si="14"/>
        <v/>
      </c>
      <c r="Z64" s="12" t="b">
        <f>IF(ISERROR(VLOOKUP(U64,People!$A$2:$A$113,1,FALSE)), IF(LEN(U64)=0,TRUE,FALSE),IF(ISERROR(VLOOKUP(W64,People!$A$2:$A$113,1,FALSE)),IF(LEN(W64)=0,TRUE,FALSE),IF(ISERROR(VLOOKUP(Y64,People!$A$2:$A$113,1,FALSE)),IF(LEN(Y64)=0,TRUE,FALSE),TRUE)))</f>
        <v>1</v>
      </c>
      <c r="AA64" s="14" t="str">
        <f t="shared" si="15"/>
        <v/>
      </c>
      <c r="AB64" s="14" t="str">
        <f t="shared" si="16"/>
        <v/>
      </c>
      <c r="AC64" s="14" t="str">
        <f t="shared" si="17"/>
        <v/>
      </c>
      <c r="AD64" s="14" t="str">
        <f t="shared" si="18"/>
        <v/>
      </c>
      <c r="AE64" s="14" t="str">
        <f t="shared" si="19"/>
        <v/>
      </c>
      <c r="AF64" s="12" t="b">
        <f>IF(ISERROR(VLOOKUP(AA64,People!$A$2:$A$113,1,FALSE)), IF(LEN(AA64)=0,TRUE,FALSE),IF(ISERROR(VLOOKUP(AC64,People!$A$2:$A$113,1,FALSE)),IF(LEN(AC64)=0,TRUE,FALSE),IF(ISERROR(VLOOKUP(AE64,People!$A$2:$A$113,1,FALSE)),IF(LEN(AE64)=0,TRUE,FALSE),TRUE)))</f>
        <v>1</v>
      </c>
      <c r="AG64" s="14" t="str">
        <f t="shared" si="20"/>
        <v/>
      </c>
      <c r="AH64" s="14" t="str">
        <f t="shared" si="21"/>
        <v/>
      </c>
      <c r="AI64" s="14" t="str">
        <f t="shared" si="22"/>
        <v/>
      </c>
      <c r="AJ64" s="14" t="str">
        <f t="shared" si="23"/>
        <v/>
      </c>
      <c r="AK64" s="14" t="str">
        <f t="shared" si="24"/>
        <v/>
      </c>
      <c r="AL64" s="12" t="b">
        <f>IF(ISERROR(VLOOKUP(AG64,People!$A$2:$A$113,1,FALSE)), IF(LEN(AG64)=0,TRUE,FALSE),IF(ISERROR(VLOOKUP(AI64,People!$A$2:$A$113,1,FALSE)),IF(LEN(AI64)=0,TRUE,FALSE),IF(ISERROR(VLOOKUP(AK64,People!$A$2:$A$113,1,FALSE)),IF(LEN(AK64)=0,TRUE,FALSE),TRUE)))</f>
        <v>1</v>
      </c>
      <c r="AM64" s="14" t="str">
        <f t="shared" si="25"/>
        <v/>
      </c>
      <c r="AN64" s="14" t="str">
        <f t="shared" si="26"/>
        <v/>
      </c>
      <c r="AO64" s="14" t="str">
        <f t="shared" si="27"/>
        <v/>
      </c>
      <c r="AP64" s="14" t="str">
        <f t="shared" si="28"/>
        <v/>
      </c>
      <c r="AQ64" s="14" t="str">
        <f t="shared" si="29"/>
        <v/>
      </c>
      <c r="AR64" s="12" t="b">
        <f>IF(ISERROR(VLOOKUP(AM64,People!$A$2:$A$113,1,FALSE)), IF(LEN(AM64)=0,TRUE,FALSE),IF(ISERROR(VLOOKUP(AO64,People!$A$2:$A$113,1,FALSE)),IF(LEN(AO64)=0,TRUE,FALSE),IF(ISERROR(VLOOKUP(AQ64,People!$A$2:$A$113,1,FALSE)),IF(LEN(AQ64)=0,TRUE,FALSE),TRUE)))</f>
        <v>1</v>
      </c>
      <c r="AS64" s="12" t="str">
        <f t="shared" si="30"/>
        <v>13008614</v>
      </c>
      <c r="AT64" s="13">
        <f t="shared" si="50"/>
        <v>1</v>
      </c>
      <c r="AU64" s="13" t="str">
        <f t="shared" si="51"/>
        <v>13008614</v>
      </c>
      <c r="AV64" s="13" t="str">
        <f t="shared" si="52"/>
        <v/>
      </c>
      <c r="AW64" s="13" t="str">
        <f t="shared" si="53"/>
        <v/>
      </c>
      <c r="AX64" s="13" t="str">
        <f t="shared" si="54"/>
        <v/>
      </c>
      <c r="AY64" s="13" t="str">
        <f t="shared" si="55"/>
        <v/>
      </c>
      <c r="AZ64" s="6" t="str">
        <f t="shared" si="56"/>
        <v>Hiking,13008614</v>
      </c>
    </row>
    <row r="65" spans="1:52" ht="33" customHeight="1">
      <c r="A65" s="2" t="s">
        <v>182</v>
      </c>
      <c r="B65" s="2" t="s">
        <v>377</v>
      </c>
      <c r="C65" s="2" t="s">
        <v>331</v>
      </c>
      <c r="D65" s="3">
        <v>8</v>
      </c>
      <c r="E65" s="5"/>
      <c r="F65" s="5"/>
      <c r="G65" s="5" t="s">
        <v>378</v>
      </c>
      <c r="H65" s="5"/>
      <c r="I65" s="5"/>
      <c r="J65" s="12" t="str">
        <f t="shared" si="57"/>
        <v>Martial Arts</v>
      </c>
      <c r="K65" s="12">
        <f t="shared" si="58"/>
        <v>0</v>
      </c>
      <c r="L65" s="12">
        <f t="shared" si="59"/>
        <v>0</v>
      </c>
      <c r="M65" s="12">
        <f t="shared" si="60"/>
        <v>8</v>
      </c>
      <c r="N65" s="12">
        <f t="shared" si="61"/>
        <v>0</v>
      </c>
      <c r="O65" s="14" t="str">
        <f t="shared" si="5"/>
        <v/>
      </c>
      <c r="P65" s="14" t="str">
        <f t="shared" si="6"/>
        <v/>
      </c>
      <c r="Q65" s="14" t="str">
        <f t="shared" si="7"/>
        <v/>
      </c>
      <c r="R65" s="14" t="str">
        <f t="shared" si="8"/>
        <v/>
      </c>
      <c r="S65" s="14" t="str">
        <f t="shared" si="9"/>
        <v/>
      </c>
      <c r="T65" s="12" t="b">
        <f>IF(ISERROR(VLOOKUP(O65,People!$A$2:$A$113,1,FALSE)), IF(LEN(O65)=0,TRUE,FALSE),IF(ISERROR(VLOOKUP(Q65,People!$A$2:$A$113,1,FALSE)),IF(LEN(Q65)=0,TRUE,FALSE),IF(ISERROR(VLOOKUP(S65,People!$A$2:$A$113,1,FALSE)),IF(LEN(S65)=0,TRUE,FALSE),TRUE)))</f>
        <v>1</v>
      </c>
      <c r="U65" s="14" t="str">
        <f t="shared" si="10"/>
        <v/>
      </c>
      <c r="V65" s="14" t="str">
        <f t="shared" si="11"/>
        <v/>
      </c>
      <c r="W65" s="14" t="str">
        <f t="shared" si="12"/>
        <v/>
      </c>
      <c r="X65" s="14" t="str">
        <f t="shared" si="13"/>
        <v/>
      </c>
      <c r="Y65" s="14" t="str">
        <f t="shared" si="14"/>
        <v/>
      </c>
      <c r="Z65" s="12" t="b">
        <f>IF(ISERROR(VLOOKUP(U65,People!$A$2:$A$113,1,FALSE)), IF(LEN(U65)=0,TRUE,FALSE),IF(ISERROR(VLOOKUP(W65,People!$A$2:$A$113,1,FALSE)),IF(LEN(W65)=0,TRUE,FALSE),IF(ISERROR(VLOOKUP(Y65,People!$A$2:$A$113,1,FALSE)),IF(LEN(Y65)=0,TRUE,FALSE),TRUE)))</f>
        <v>1</v>
      </c>
      <c r="AA65" s="14" t="str">
        <f t="shared" si="15"/>
        <v>John</v>
      </c>
      <c r="AB65" s="14" t="str">
        <f t="shared" si="16"/>
        <v>M!</v>
      </c>
      <c r="AC65" s="14" t="str">
        <f t="shared" si="17"/>
        <v>M!</v>
      </c>
      <c r="AD65" s="14" t="str">
        <f t="shared" si="18"/>
        <v/>
      </c>
      <c r="AE65" s="14" t="str">
        <f t="shared" si="19"/>
        <v/>
      </c>
      <c r="AF65" s="12" t="b">
        <f>IF(ISERROR(VLOOKUP(AA65,People!$A$2:$A$113,1,FALSE)), IF(LEN(AA65)=0,TRUE,FALSE),IF(ISERROR(VLOOKUP(AC65,People!$A$2:$A$113,1,FALSE)),IF(LEN(AC65)=0,TRUE,FALSE),IF(ISERROR(VLOOKUP(AE65,People!$A$2:$A$113,1,FALSE)),IF(LEN(AE65)=0,TRUE,FALSE),TRUE)))</f>
        <v>1</v>
      </c>
      <c r="AG65" s="14" t="str">
        <f t="shared" si="20"/>
        <v/>
      </c>
      <c r="AH65" s="14" t="str">
        <f t="shared" si="21"/>
        <v/>
      </c>
      <c r="AI65" s="14" t="str">
        <f t="shared" si="22"/>
        <v/>
      </c>
      <c r="AJ65" s="14" t="str">
        <f t="shared" si="23"/>
        <v/>
      </c>
      <c r="AK65" s="14" t="str">
        <f t="shared" si="24"/>
        <v/>
      </c>
      <c r="AL65" s="12" t="b">
        <f>IF(ISERROR(VLOOKUP(AG65,People!$A$2:$A$113,1,FALSE)), IF(LEN(AG65)=0,TRUE,FALSE),IF(ISERROR(VLOOKUP(AI65,People!$A$2:$A$113,1,FALSE)),IF(LEN(AI65)=0,TRUE,FALSE),IF(ISERROR(VLOOKUP(AK65,People!$A$2:$A$113,1,FALSE)),IF(LEN(AK65)=0,TRUE,FALSE),TRUE)))</f>
        <v>1</v>
      </c>
      <c r="AM65" s="14" t="str">
        <f t="shared" si="25"/>
        <v/>
      </c>
      <c r="AN65" s="14" t="str">
        <f t="shared" si="26"/>
        <v/>
      </c>
      <c r="AO65" s="14" t="str">
        <f t="shared" si="27"/>
        <v/>
      </c>
      <c r="AP65" s="14" t="str">
        <f t="shared" si="28"/>
        <v/>
      </c>
      <c r="AQ65" s="14" t="str">
        <f t="shared" si="29"/>
        <v/>
      </c>
      <c r="AR65" s="12" t="b">
        <f>IF(ISERROR(VLOOKUP(AM65,People!$A$2:$A$113,1,FALSE)), IF(LEN(AM65)=0,TRUE,FALSE),IF(ISERROR(VLOOKUP(AO65,People!$A$2:$A$113,1,FALSE)),IF(LEN(AO65)=0,TRUE,FALSE),IF(ISERROR(VLOOKUP(AQ65,People!$A$2:$A$113,1,FALSE)),IF(LEN(AQ65)=0,TRUE,FALSE),TRUE)))</f>
        <v>1</v>
      </c>
      <c r="AS65" s="12" t="str">
        <f t="shared" si="30"/>
        <v>13008626</v>
      </c>
      <c r="AT65" s="13">
        <f t="shared" si="50"/>
        <v>1</v>
      </c>
      <c r="AU65" s="13" t="str">
        <f t="shared" si="51"/>
        <v/>
      </c>
      <c r="AV65" s="13" t="str">
        <f t="shared" si="52"/>
        <v/>
      </c>
      <c r="AW65" s="13" t="str">
        <f t="shared" si="53"/>
        <v>33108626</v>
      </c>
      <c r="AX65" s="13" t="str">
        <f t="shared" si="54"/>
        <v/>
      </c>
      <c r="AY65" s="13" t="str">
        <f t="shared" si="55"/>
        <v/>
      </c>
      <c r="AZ65" s="6" t="str">
        <f t="shared" si="56"/>
        <v>Martial Arts,33108626</v>
      </c>
    </row>
    <row r="66" spans="1:52" ht="33" customHeight="1">
      <c r="A66" s="2" t="s">
        <v>182</v>
      </c>
      <c r="B66" s="2" t="s">
        <v>232</v>
      </c>
      <c r="C66" s="2" t="s">
        <v>261</v>
      </c>
      <c r="D66" s="3">
        <v>8</v>
      </c>
      <c r="E66" s="5" t="s">
        <v>191</v>
      </c>
      <c r="F66" s="5" t="s">
        <v>198</v>
      </c>
      <c r="G66" s="5" t="s">
        <v>21</v>
      </c>
      <c r="H66" s="5"/>
      <c r="I66" s="5"/>
      <c r="J66" s="12" t="str">
        <f t="shared" si="57"/>
        <v>Mountian Bike</v>
      </c>
      <c r="K66" s="12">
        <f t="shared" si="58"/>
        <v>8</v>
      </c>
      <c r="L66" s="12">
        <f t="shared" si="59"/>
        <v>8</v>
      </c>
      <c r="M66" s="12">
        <f t="shared" si="60"/>
        <v>8</v>
      </c>
      <c r="N66" s="12">
        <f t="shared" si="61"/>
        <v>0</v>
      </c>
      <c r="O66" s="14" t="str">
        <f t="shared" si="5"/>
        <v>Florent</v>
      </c>
      <c r="P66" s="14" t="str">
        <f t="shared" si="6"/>
        <v>AnnaK</v>
      </c>
      <c r="Q66" s="14" t="str">
        <f t="shared" si="7"/>
        <v>AnnaK</v>
      </c>
      <c r="R66" s="14" t="str">
        <f t="shared" si="8"/>
        <v/>
      </c>
      <c r="S66" s="14" t="str">
        <f t="shared" si="9"/>
        <v/>
      </c>
      <c r="T66" s="12" t="b">
        <f>IF(ISERROR(VLOOKUP(O66,People!$A$2:$A$113,1,FALSE)), IF(LEN(O66)=0,TRUE,FALSE),IF(ISERROR(VLOOKUP(Q66,People!$A$2:$A$113,1,FALSE)),IF(LEN(Q66)=0,TRUE,FALSE),IF(ISERROR(VLOOKUP(S66,People!$A$2:$A$113,1,FALSE)),IF(LEN(S66)=0,TRUE,FALSE),TRUE)))</f>
        <v>1</v>
      </c>
      <c r="U66" s="14" t="str">
        <f t="shared" si="10"/>
        <v>Zack</v>
      </c>
      <c r="V66" s="14" t="str">
        <f t="shared" si="11"/>
        <v>LizJ M!</v>
      </c>
      <c r="W66" s="14" t="str">
        <f t="shared" si="12"/>
        <v>LizJ</v>
      </c>
      <c r="X66" s="14" t="str">
        <f t="shared" si="13"/>
        <v>M!</v>
      </c>
      <c r="Y66" s="14" t="str">
        <f t="shared" si="14"/>
        <v>M!</v>
      </c>
      <c r="Z66" s="12" t="b">
        <f>IF(ISERROR(VLOOKUP(U66,People!$A$2:$A$113,1,FALSE)), IF(LEN(U66)=0,TRUE,FALSE),IF(ISERROR(VLOOKUP(W66,People!$A$2:$A$113,1,FALSE)),IF(LEN(W66)=0,TRUE,FALSE),IF(ISERROR(VLOOKUP(Y66,People!$A$2:$A$113,1,FALSE)),IF(LEN(Y66)=0,TRUE,FALSE),TRUE)))</f>
        <v>1</v>
      </c>
      <c r="AA66" s="14" t="str">
        <f t="shared" si="15"/>
        <v>Meg</v>
      </c>
      <c r="AB66" s="14" t="str">
        <f t="shared" si="16"/>
        <v>Eilidh M!</v>
      </c>
      <c r="AC66" s="14" t="str">
        <f t="shared" si="17"/>
        <v>Eilidh</v>
      </c>
      <c r="AD66" s="14" t="str">
        <f t="shared" si="18"/>
        <v>M!</v>
      </c>
      <c r="AE66" s="14" t="str">
        <f t="shared" si="19"/>
        <v>M!</v>
      </c>
      <c r="AF66" s="12" t="b">
        <f>IF(ISERROR(VLOOKUP(AA66,People!$A$2:$A$113,1,FALSE)), IF(LEN(AA66)=0,TRUE,FALSE),IF(ISERROR(VLOOKUP(AC66,People!$A$2:$A$113,1,FALSE)),IF(LEN(AC66)=0,TRUE,FALSE),IF(ISERROR(VLOOKUP(AE66,People!$A$2:$A$113,1,FALSE)),IF(LEN(AE66)=0,TRUE,FALSE),TRUE)))</f>
        <v>1</v>
      </c>
      <c r="AG66" s="14" t="str">
        <f t="shared" si="20"/>
        <v/>
      </c>
      <c r="AH66" s="14" t="str">
        <f t="shared" si="21"/>
        <v/>
      </c>
      <c r="AI66" s="14" t="str">
        <f t="shared" si="22"/>
        <v/>
      </c>
      <c r="AJ66" s="14" t="str">
        <f t="shared" si="23"/>
        <v/>
      </c>
      <c r="AK66" s="14" t="str">
        <f t="shared" si="24"/>
        <v/>
      </c>
      <c r="AL66" s="12" t="b">
        <f>IF(ISERROR(VLOOKUP(AG66,People!$A$2:$A$113,1,FALSE)), IF(LEN(AG66)=0,TRUE,FALSE),IF(ISERROR(VLOOKUP(AI66,People!$A$2:$A$113,1,FALSE)),IF(LEN(AI66)=0,TRUE,FALSE),IF(ISERROR(VLOOKUP(AK66,People!$A$2:$A$113,1,FALSE)),IF(LEN(AK66)=0,TRUE,FALSE),TRUE)))</f>
        <v>1</v>
      </c>
      <c r="AM66" s="14" t="str">
        <f t="shared" si="25"/>
        <v/>
      </c>
      <c r="AN66" s="14" t="str">
        <f t="shared" si="26"/>
        <v/>
      </c>
      <c r="AO66" s="14" t="str">
        <f t="shared" si="27"/>
        <v/>
      </c>
      <c r="AP66" s="14" t="str">
        <f t="shared" si="28"/>
        <v/>
      </c>
      <c r="AQ66" s="14" t="str">
        <f t="shared" si="29"/>
        <v/>
      </c>
      <c r="AR66" s="12" t="b">
        <f>IF(ISERROR(VLOOKUP(AM66,People!$A$2:$A$113,1,FALSE)), IF(LEN(AM66)=0,TRUE,FALSE),IF(ISERROR(VLOOKUP(AO66,People!$A$2:$A$113,1,FALSE)),IF(LEN(AO66)=0,TRUE,FALSE),IF(ISERROR(VLOOKUP(AQ66,People!$A$2:$A$113,1,FALSE)),IF(LEN(AQ66)=0,TRUE,FALSE),TRUE)))</f>
        <v>1</v>
      </c>
      <c r="AS66" s="12" t="str">
        <f t="shared" si="30"/>
        <v>13008617</v>
      </c>
      <c r="AT66" s="13">
        <f t="shared" si="50"/>
        <v>3</v>
      </c>
      <c r="AU66" s="13" t="str">
        <f t="shared" si="51"/>
        <v>13008617</v>
      </c>
      <c r="AV66" s="13" t="str">
        <f t="shared" si="52"/>
        <v>23108617</v>
      </c>
      <c r="AW66" s="13" t="str">
        <f t="shared" si="53"/>
        <v>33108617</v>
      </c>
      <c r="AX66" s="13" t="str">
        <f t="shared" si="54"/>
        <v/>
      </c>
      <c r="AY66" s="13" t="str">
        <f t="shared" si="55"/>
        <v/>
      </c>
      <c r="AZ66" s="6" t="str">
        <f t="shared" si="56"/>
        <v>Mountian Bike,13008617,23108617,33108617</v>
      </c>
    </row>
    <row r="67" spans="1:52" ht="33" customHeight="1">
      <c r="A67" s="2" t="s">
        <v>182</v>
      </c>
      <c r="B67" s="2" t="s">
        <v>85</v>
      </c>
      <c r="C67" s="2" t="s">
        <v>95</v>
      </c>
      <c r="D67" s="3">
        <v>16</v>
      </c>
      <c r="E67" s="5"/>
      <c r="F67" s="5"/>
      <c r="G67" s="5"/>
      <c r="H67" s="5" t="s">
        <v>23</v>
      </c>
      <c r="I67" s="5"/>
      <c r="J67" s="12" t="str">
        <f t="shared" si="57"/>
        <v>Recess Games</v>
      </c>
      <c r="K67" s="12">
        <f t="shared" si="58"/>
        <v>0</v>
      </c>
      <c r="L67" s="12">
        <f t="shared" si="59"/>
        <v>0</v>
      </c>
      <c r="M67" s="12">
        <f t="shared" si="60"/>
        <v>0</v>
      </c>
      <c r="N67" s="12">
        <f t="shared" si="61"/>
        <v>16</v>
      </c>
      <c r="O67" s="14" t="str">
        <f t="shared" ref="O67:O83" si="62">IF(ISBLANK(E67),"",IF(ISERROR(SEARCH(" ",E67)), E67, TRIM(MID(E67,1,SEARCH(" ",E67)))))</f>
        <v/>
      </c>
      <c r="P67" s="14" t="str">
        <f t="shared" ref="P67:P83" si="63">IF(ISERROR(SEARCH(" ",E67)),"",RIGHT(E67,LEN(E67)-SEARCH(" ",E67)))</f>
        <v/>
      </c>
      <c r="Q67" s="14" t="str">
        <f t="shared" ref="Q67:Q83" si="64">IF(ISERROR(SEARCH(" ",P67)), P67, TRIM(MID(P67,1,SEARCH(" ",P67))))</f>
        <v/>
      </c>
      <c r="R67" s="14" t="str">
        <f t="shared" ref="R67:R83" si="65">IF(ISERROR(SEARCH(" ",P67)),"",RIGHT(P67,LEN(P67)-SEARCH(" ",P67)))</f>
        <v/>
      </c>
      <c r="S67" s="14" t="str">
        <f t="shared" ref="S67:S83" si="66">IF(ISERROR(SEARCH(" ",R67)), R67, TRIM(MID(R67,1,SEARCH(" ",R67))))</f>
        <v/>
      </c>
      <c r="T67" s="12" t="b">
        <f>IF(ISERROR(VLOOKUP(O67,People!$A$2:$A$113,1,FALSE)), IF(LEN(O67)=0,TRUE,FALSE),IF(ISERROR(VLOOKUP(Q67,People!$A$2:$A$113,1,FALSE)),IF(LEN(Q67)=0,TRUE,FALSE),IF(ISERROR(VLOOKUP(S67,People!$A$2:$A$113,1,FALSE)),IF(LEN(S67)=0,TRUE,FALSE),TRUE)))</f>
        <v>1</v>
      </c>
      <c r="U67" s="14" t="str">
        <f t="shared" ref="U67:U90" si="67">IF(ISBLANK(F67),"",IF(ISERROR(SEARCH(" ",F67)), F67, TRIM(MID(F67,1,SEARCH(" ",F67)))))</f>
        <v/>
      </c>
      <c r="V67" s="14" t="str">
        <f t="shared" ref="V67:V90" si="68">IF(ISERROR(SEARCH(" ",F67)),"",RIGHT(F67,LEN(F67)-SEARCH(" ",F67)))</f>
        <v/>
      </c>
      <c r="W67" s="14" t="str">
        <f t="shared" ref="W67:W90" si="69">IF(ISERROR(SEARCH(" ",V67)), V67, TRIM(MID(V67,1,SEARCH(" ",V67))))</f>
        <v/>
      </c>
      <c r="X67" s="14" t="str">
        <f t="shared" ref="X67:X90" si="70">IF(ISERROR(SEARCH(" ",V67)),"",RIGHT(V67,LEN(V67)-SEARCH(" ",V67)))</f>
        <v/>
      </c>
      <c r="Y67" s="14" t="str">
        <f t="shared" ref="Y67:Y90" si="71">IF(ISERROR(SEARCH(" ",X67)), X67, TRIM(MID(X67,1,SEARCH(" ",X67))))</f>
        <v/>
      </c>
      <c r="Z67" s="12" t="b">
        <f>IF(ISERROR(VLOOKUP(U67,People!$A$2:$A$113,1,FALSE)), IF(LEN(U67)=0,TRUE,FALSE),IF(ISERROR(VLOOKUP(W67,People!$A$2:$A$113,1,FALSE)),IF(LEN(W67)=0,TRUE,FALSE),IF(ISERROR(VLOOKUP(Y67,People!$A$2:$A$113,1,FALSE)),IF(LEN(Y67)=0,TRUE,FALSE),TRUE)))</f>
        <v>1</v>
      </c>
      <c r="AA67" s="14" t="str">
        <f t="shared" ref="AA67:AA90" si="72">IF(ISBLANK(G67),"",IF(ISERROR(SEARCH(" ",G67)), G67, TRIM(MID(G67,1,SEARCH(" ",G67)))))</f>
        <v/>
      </c>
      <c r="AB67" s="14" t="str">
        <f t="shared" ref="AB67:AB90" si="73">IF(ISERROR(SEARCH(" ",G67)),"",RIGHT(G67,LEN(G67)-SEARCH(" ",G67)))</f>
        <v/>
      </c>
      <c r="AC67" s="14" t="str">
        <f t="shared" ref="AC67:AC90" si="74">IF(ISERROR(SEARCH(" ",AB67)), AB67, TRIM(MID(AB67,1,SEARCH(" ",AB67))))</f>
        <v/>
      </c>
      <c r="AD67" s="14" t="str">
        <f t="shared" ref="AD67:AD90" si="75">IF(ISERROR(SEARCH(" ",AB67)),"",RIGHT(AB67,LEN(AB67)-SEARCH(" ",AB67)))</f>
        <v/>
      </c>
      <c r="AE67" s="14" t="str">
        <f t="shared" ref="AE67:AE90" si="76">IF(ISERROR(SEARCH(" ",AD67)), AD67, TRIM(MID(AD67,1,SEARCH(" ",AD67))))</f>
        <v/>
      </c>
      <c r="AF67" s="12" t="b">
        <f>IF(ISERROR(VLOOKUP(AA67,People!$A$2:$A$113,1,FALSE)), IF(LEN(AA67)=0,TRUE,FALSE),IF(ISERROR(VLOOKUP(AC67,People!$A$2:$A$113,1,FALSE)),IF(LEN(AC67)=0,TRUE,FALSE),IF(ISERROR(VLOOKUP(AE67,People!$A$2:$A$113,1,FALSE)),IF(LEN(AE67)=0,TRUE,FALSE),TRUE)))</f>
        <v>1</v>
      </c>
      <c r="AG67" s="14" t="str">
        <f t="shared" ref="AG67:AG90" si="77">IF(ISBLANK(H67),"",IF(ISERROR(SEARCH(" ",H67)), H67, TRIM(MID(H67,1,SEARCH(" ",H67)))))</f>
        <v>Cassie</v>
      </c>
      <c r="AH67" s="14" t="str">
        <f t="shared" ref="AH67:AH90" si="78">IF(ISERROR(SEARCH(" ",H67)),"",RIGHT(H67,LEN(H67)-SEARCH(" ",H67)))</f>
        <v/>
      </c>
      <c r="AI67" s="14" t="str">
        <f t="shared" ref="AI67:AI90" si="79">IF(ISERROR(SEARCH(" ",AH67)), AH67, TRIM(MID(AH67,1,SEARCH(" ",AH67))))</f>
        <v/>
      </c>
      <c r="AJ67" s="14" t="str">
        <f t="shared" ref="AJ67:AJ90" si="80">IF(ISERROR(SEARCH(" ",AH67)),"",RIGHT(AH67,LEN(AH67)-SEARCH(" ",AH67)))</f>
        <v/>
      </c>
      <c r="AK67" s="14" t="str">
        <f t="shared" ref="AK67:AK90" si="81">IF(ISERROR(SEARCH(" ",AJ67)), AJ67, TRIM(MID(AJ67,1,SEARCH(" ",AJ67))))</f>
        <v/>
      </c>
      <c r="AL67" s="12" t="b">
        <f>IF(ISERROR(VLOOKUP(AG67,People!$A$2:$A$113,1,FALSE)), IF(LEN(AG67)=0,TRUE,FALSE),IF(ISERROR(VLOOKUP(AI67,People!$A$2:$A$113,1,FALSE)),IF(LEN(AI67)=0,TRUE,FALSE),IF(ISERROR(VLOOKUP(AK67,People!$A$2:$A$113,1,FALSE)),IF(LEN(AK67)=0,TRUE,FALSE),TRUE)))</f>
        <v>1</v>
      </c>
      <c r="AM67" s="14" t="str">
        <f t="shared" ref="AM67:AM90" si="82">IF(ISBLANK(I67),"",IF(ISERROR(SEARCH(" ",I67)), I67, TRIM(MID(I67,1,SEARCH(" ",I67)))))</f>
        <v/>
      </c>
      <c r="AN67" s="14" t="str">
        <f t="shared" ref="AN67:AN90" si="83">IF(ISERROR(SEARCH(" ",I67)),"",RIGHT(I67,LEN(I67)-SEARCH(" ",I67)))</f>
        <v/>
      </c>
      <c r="AO67" s="14" t="str">
        <f t="shared" ref="AO67:AO90" si="84">IF(ISERROR(SEARCH(" ",AN67)), AN67, TRIM(MID(AN67,1,SEARCH(" ",AN67))))</f>
        <v/>
      </c>
      <c r="AP67" s="14" t="str">
        <f t="shared" ref="AP67:AP90" si="85">IF(ISERROR(SEARCH(" ",AN67)),"",RIGHT(AN67,LEN(AN67)-SEARCH(" ",AN67)))</f>
        <v/>
      </c>
      <c r="AQ67" s="14" t="str">
        <f t="shared" ref="AQ67:AQ90" si="86">IF(ISERROR(SEARCH(" ",AP67)), AP67, TRIM(MID(AP67,1,SEARCH(" ",AP67))))</f>
        <v/>
      </c>
      <c r="AR67" s="12" t="b">
        <f>IF(ISERROR(VLOOKUP(AM67,People!$A$2:$A$113,1,FALSE)), IF(LEN(AM67)=0,TRUE,FALSE),IF(ISERROR(VLOOKUP(AO67,People!$A$2:$A$113,1,FALSE)),IF(LEN(AO67)=0,TRUE,FALSE),IF(ISERROR(VLOOKUP(AQ67,People!$A$2:$A$113,1,FALSE)),IF(LEN(AQ67)=0,TRUE,FALSE),TRUE)))</f>
        <v>1</v>
      </c>
      <c r="AS67" s="12" t="str">
        <f t="shared" ref="AS67:AS90" si="87">"1" &amp; IF(ISBLANK(A67),"0",VLOOKUP(A67,$H$93:$I$103,2,FALSE)) &amp; "0" &amp; IF(ISBLANK(D67),"00",IF(D67&lt;10, "0"&amp;D67,D67)) &amp; IF(ISBLANK(A67),"6",IF(VLOOKUP(A67,$H$93:$I$103,2,FALSE)&gt;6,9,6)) &amp; IF(ISBLANK(C67),"00",IF(VLOOKUP(C67,$E$92:$F$146,2,FALSE)&lt;10, "0" &amp; VLOOKUP(C67,$E$92:$F$146,2,FALSE),VLOOKUP(C67,$E$92:$F$146,2,FALSE)))</f>
        <v>13016646</v>
      </c>
      <c r="AT67" s="13">
        <f t="shared" si="50"/>
        <v>1</v>
      </c>
      <c r="AU67" s="13" t="str">
        <f t="shared" si="51"/>
        <v/>
      </c>
      <c r="AV67" s="13" t="str">
        <f t="shared" si="52"/>
        <v/>
      </c>
      <c r="AW67" s="13" t="str">
        <f t="shared" si="53"/>
        <v/>
      </c>
      <c r="AX67" s="13" t="str">
        <f t="shared" si="54"/>
        <v>43016646</v>
      </c>
      <c r="AY67" s="13" t="str">
        <f t="shared" si="55"/>
        <v/>
      </c>
      <c r="AZ67" s="6" t="str">
        <f t="shared" si="56"/>
        <v>Recess Games,43016646</v>
      </c>
    </row>
    <row r="68" spans="1:52" ht="33" customHeight="1">
      <c r="A68" s="2" t="s">
        <v>182</v>
      </c>
      <c r="B68" s="2" t="s">
        <v>107</v>
      </c>
      <c r="C68" s="2" t="s">
        <v>103</v>
      </c>
      <c r="D68" s="3">
        <v>12</v>
      </c>
      <c r="E68" s="5"/>
      <c r="F68" s="5"/>
      <c r="G68" s="5"/>
      <c r="H68" s="5" t="s">
        <v>150</v>
      </c>
      <c r="I68" s="5"/>
      <c r="J68" s="12" t="str">
        <f t="shared" si="57"/>
        <v>Roadrunners</v>
      </c>
      <c r="K68" s="12">
        <f t="shared" si="58"/>
        <v>0</v>
      </c>
      <c r="L68" s="12">
        <f t="shared" si="59"/>
        <v>0</v>
      </c>
      <c r="M68" s="12">
        <f t="shared" si="60"/>
        <v>0</v>
      </c>
      <c r="N68" s="12">
        <f t="shared" si="61"/>
        <v>12</v>
      </c>
      <c r="O68" s="14" t="str">
        <f t="shared" si="62"/>
        <v/>
      </c>
      <c r="P68" s="14" t="str">
        <f t="shared" si="63"/>
        <v/>
      </c>
      <c r="Q68" s="14" t="str">
        <f t="shared" si="64"/>
        <v/>
      </c>
      <c r="R68" s="14" t="str">
        <f t="shared" si="65"/>
        <v/>
      </c>
      <c r="S68" s="14" t="str">
        <f t="shared" si="66"/>
        <v/>
      </c>
      <c r="T68" s="12" t="b">
        <f>IF(ISERROR(VLOOKUP(O68,People!$A$2:$A$113,1,FALSE)), IF(LEN(O68)=0,TRUE,FALSE),IF(ISERROR(VLOOKUP(Q68,People!$A$2:$A$113,1,FALSE)),IF(LEN(Q68)=0,TRUE,FALSE),IF(ISERROR(VLOOKUP(S68,People!$A$2:$A$113,1,FALSE)),IF(LEN(S68)=0,TRUE,FALSE),TRUE)))</f>
        <v>1</v>
      </c>
      <c r="U68" s="14" t="str">
        <f t="shared" si="67"/>
        <v/>
      </c>
      <c r="V68" s="14" t="str">
        <f t="shared" si="68"/>
        <v/>
      </c>
      <c r="W68" s="14" t="str">
        <f t="shared" si="69"/>
        <v/>
      </c>
      <c r="X68" s="14" t="str">
        <f t="shared" si="70"/>
        <v/>
      </c>
      <c r="Y68" s="14" t="str">
        <f t="shared" si="71"/>
        <v/>
      </c>
      <c r="Z68" s="12" t="b">
        <f>IF(ISERROR(VLOOKUP(U68,People!$A$2:$A$113,1,FALSE)), IF(LEN(U68)=0,TRUE,FALSE),IF(ISERROR(VLOOKUP(W68,People!$A$2:$A$113,1,FALSE)),IF(LEN(W68)=0,TRUE,FALSE),IF(ISERROR(VLOOKUP(Y68,People!$A$2:$A$113,1,FALSE)),IF(LEN(Y68)=0,TRUE,FALSE),TRUE)))</f>
        <v>1</v>
      </c>
      <c r="AA68" s="14" t="str">
        <f t="shared" si="72"/>
        <v/>
      </c>
      <c r="AB68" s="14" t="str">
        <f t="shared" si="73"/>
        <v/>
      </c>
      <c r="AC68" s="14" t="str">
        <f t="shared" si="74"/>
        <v/>
      </c>
      <c r="AD68" s="14" t="str">
        <f t="shared" si="75"/>
        <v/>
      </c>
      <c r="AE68" s="14" t="str">
        <f t="shared" si="76"/>
        <v/>
      </c>
      <c r="AF68" s="12" t="b">
        <f>IF(ISERROR(VLOOKUP(AA68,People!$A$2:$A$113,1,FALSE)), IF(LEN(AA68)=0,TRUE,FALSE),IF(ISERROR(VLOOKUP(AC68,People!$A$2:$A$113,1,FALSE)),IF(LEN(AC68)=0,TRUE,FALSE),IF(ISERROR(VLOOKUP(AE68,People!$A$2:$A$113,1,FALSE)),IF(LEN(AE68)=0,TRUE,FALSE),TRUE)))</f>
        <v>1</v>
      </c>
      <c r="AG68" s="14" t="str">
        <f t="shared" si="77"/>
        <v>Galen</v>
      </c>
      <c r="AH68" s="14" t="str">
        <f t="shared" si="78"/>
        <v/>
      </c>
      <c r="AI68" s="14" t="str">
        <f t="shared" si="79"/>
        <v/>
      </c>
      <c r="AJ68" s="14" t="str">
        <f t="shared" si="80"/>
        <v/>
      </c>
      <c r="AK68" s="14" t="str">
        <f t="shared" si="81"/>
        <v/>
      </c>
      <c r="AL68" s="12" t="b">
        <f>IF(ISERROR(VLOOKUP(AG68,People!$A$2:$A$113,1,FALSE)), IF(LEN(AG68)=0,TRUE,FALSE),IF(ISERROR(VLOOKUP(AI68,People!$A$2:$A$113,1,FALSE)),IF(LEN(AI68)=0,TRUE,FALSE),IF(ISERROR(VLOOKUP(AK68,People!$A$2:$A$113,1,FALSE)),IF(LEN(AK68)=0,TRUE,FALSE),TRUE)))</f>
        <v>1</v>
      </c>
      <c r="AM68" s="14" t="str">
        <f t="shared" si="82"/>
        <v/>
      </c>
      <c r="AN68" s="14" t="str">
        <f t="shared" si="83"/>
        <v/>
      </c>
      <c r="AO68" s="14" t="str">
        <f t="shared" si="84"/>
        <v/>
      </c>
      <c r="AP68" s="14" t="str">
        <f t="shared" si="85"/>
        <v/>
      </c>
      <c r="AQ68" s="14" t="str">
        <f t="shared" si="86"/>
        <v/>
      </c>
      <c r="AR68" s="12" t="b">
        <f>IF(ISERROR(VLOOKUP(AM68,People!$A$2:$A$113,1,FALSE)), IF(LEN(AM68)=0,TRUE,FALSE),IF(ISERROR(VLOOKUP(AO68,People!$A$2:$A$113,1,FALSE)),IF(LEN(AO68)=0,TRUE,FALSE),IF(ISERROR(VLOOKUP(AQ68,People!$A$2:$A$113,1,FALSE)),IF(LEN(AQ68)=0,TRUE,FALSE),TRUE)))</f>
        <v>1</v>
      </c>
      <c r="AS68" s="12" t="str">
        <f t="shared" si="87"/>
        <v>13012614</v>
      </c>
      <c r="AT68" s="13">
        <f t="shared" si="50"/>
        <v>1</v>
      </c>
      <c r="AU68" s="13" t="str">
        <f t="shared" si="51"/>
        <v/>
      </c>
      <c r="AV68" s="13" t="str">
        <f t="shared" si="52"/>
        <v/>
      </c>
      <c r="AW68" s="13" t="str">
        <f t="shared" si="53"/>
        <v/>
      </c>
      <c r="AX68" s="13" t="str">
        <f t="shared" si="54"/>
        <v>43012614</v>
      </c>
      <c r="AY68" s="13" t="str">
        <f t="shared" si="55"/>
        <v/>
      </c>
      <c r="AZ68" s="6" t="str">
        <f t="shared" si="56"/>
        <v>Roadrunners,43012614</v>
      </c>
    </row>
    <row r="69" spans="1:52" ht="33" customHeight="1">
      <c r="A69" s="2" t="s">
        <v>182</v>
      </c>
      <c r="B69" s="2" t="s">
        <v>112</v>
      </c>
      <c r="C69" s="2" t="s">
        <v>228</v>
      </c>
      <c r="D69" s="3">
        <v>0</v>
      </c>
      <c r="E69" s="5" t="s">
        <v>162</v>
      </c>
      <c r="F69" s="5" t="s">
        <v>328</v>
      </c>
      <c r="G69" s="5" t="s">
        <v>13</v>
      </c>
      <c r="H69" s="18" t="s">
        <v>242</v>
      </c>
      <c r="I69" s="19" t="s">
        <v>243</v>
      </c>
      <c r="J69" s="12" t="str">
        <f t="shared" si="57"/>
        <v>Ropes</v>
      </c>
      <c r="K69" s="12">
        <f t="shared" si="58"/>
        <v>0</v>
      </c>
      <c r="L69" s="12">
        <f t="shared" si="59"/>
        <v>0</v>
      </c>
      <c r="M69" s="12">
        <f t="shared" si="60"/>
        <v>0</v>
      </c>
      <c r="N69" s="12">
        <f t="shared" si="61"/>
        <v>0</v>
      </c>
      <c r="O69" s="14" t="str">
        <f t="shared" si="62"/>
        <v>Rebecca</v>
      </c>
      <c r="P69" s="14" t="str">
        <f t="shared" si="63"/>
        <v>Katie</v>
      </c>
      <c r="Q69" s="14" t="str">
        <f t="shared" si="64"/>
        <v>Katie</v>
      </c>
      <c r="R69" s="14" t="str">
        <f t="shared" si="65"/>
        <v/>
      </c>
      <c r="S69" s="14" t="str">
        <f t="shared" si="66"/>
        <v/>
      </c>
      <c r="T69" s="12" t="b">
        <f>IF(ISERROR(VLOOKUP(O69,People!$A$2:$A$113,1,FALSE)), IF(LEN(O69)=0,TRUE,FALSE),IF(ISERROR(VLOOKUP(Q69,People!$A$2:$A$113,1,FALSE)),IF(LEN(Q69)=0,TRUE,FALSE),IF(ISERROR(VLOOKUP(S69,People!$A$2:$A$113,1,FALSE)),IF(LEN(S69)=0,TRUE,FALSE),TRUE)))</f>
        <v>1</v>
      </c>
      <c r="U69" s="14" t="str">
        <f t="shared" si="67"/>
        <v>Katie</v>
      </c>
      <c r="V69" s="14" t="str">
        <f t="shared" si="68"/>
        <v>Rebecca</v>
      </c>
      <c r="W69" s="14" t="str">
        <f t="shared" si="69"/>
        <v>Rebecca</v>
      </c>
      <c r="X69" s="14" t="str">
        <f t="shared" si="70"/>
        <v/>
      </c>
      <c r="Y69" s="14" t="str">
        <f t="shared" si="71"/>
        <v/>
      </c>
      <c r="Z69" s="12" t="b">
        <f>IF(ISERROR(VLOOKUP(U69,People!$A$2:$A$113,1,FALSE)), IF(LEN(U69)=0,TRUE,FALSE),IF(ISERROR(VLOOKUP(W69,People!$A$2:$A$113,1,FALSE)),IF(LEN(W69)=0,TRUE,FALSE),IF(ISERROR(VLOOKUP(Y69,People!$A$2:$A$113,1,FALSE)),IF(LEN(Y69)=0,TRUE,FALSE),TRUE)))</f>
        <v>1</v>
      </c>
      <c r="AA69" s="14" t="str">
        <f t="shared" si="72"/>
        <v>Will</v>
      </c>
      <c r="AB69" s="14" t="str">
        <f t="shared" si="73"/>
        <v>LizJ Daniel</v>
      </c>
      <c r="AC69" s="14" t="str">
        <f t="shared" si="74"/>
        <v>LizJ</v>
      </c>
      <c r="AD69" s="14" t="str">
        <f t="shared" si="75"/>
        <v>Daniel</v>
      </c>
      <c r="AE69" s="14" t="str">
        <f t="shared" si="76"/>
        <v>Daniel</v>
      </c>
      <c r="AF69" s="12" t="b">
        <f>IF(ISERROR(VLOOKUP(AA69,People!$A$2:$A$113,1,FALSE)), IF(LEN(AA69)=0,TRUE,FALSE),IF(ISERROR(VLOOKUP(AC69,People!$A$2:$A$113,1,FALSE)),IF(LEN(AC69)=0,TRUE,FALSE),IF(ISERROR(VLOOKUP(AE69,People!$A$2:$A$113,1,FALSE)),IF(LEN(AE69)=0,TRUE,FALSE),TRUE)))</f>
        <v>1</v>
      </c>
      <c r="AG69" s="14" t="str">
        <f t="shared" si="77"/>
        <v>Rory</v>
      </c>
      <c r="AH69" s="14" t="str">
        <f t="shared" si="78"/>
        <v>Tessa ChrisR Ollie John LizJ Will Scotty</v>
      </c>
      <c r="AI69" s="14" t="str">
        <f t="shared" si="79"/>
        <v>Tessa</v>
      </c>
      <c r="AJ69" s="14" t="str">
        <f t="shared" si="80"/>
        <v>ChrisR Ollie John LizJ Will Scotty</v>
      </c>
      <c r="AK69" s="14" t="str">
        <f t="shared" si="81"/>
        <v>ChrisR</v>
      </c>
      <c r="AL69" s="12" t="b">
        <f>IF(ISERROR(VLOOKUP(AG69,People!$A$2:$A$113,1,FALSE)), IF(LEN(AG69)=0,TRUE,FALSE),IF(ISERROR(VLOOKUP(AI69,People!$A$2:$A$113,1,FALSE)),IF(LEN(AI69)=0,TRUE,FALSE),IF(ISERROR(VLOOKUP(AK69,People!$A$2:$A$113,1,FALSE)),IF(LEN(AK69)=0,TRUE,FALSE),TRUE)))</f>
        <v>1</v>
      </c>
      <c r="AM69" s="14" t="str">
        <f t="shared" si="82"/>
        <v>Rory</v>
      </c>
      <c r="AN69" s="14" t="str">
        <f t="shared" si="83"/>
        <v>Tessa ChrisR LizJ Ollie John Will Scotty</v>
      </c>
      <c r="AO69" s="14" t="str">
        <f t="shared" si="84"/>
        <v>Tessa</v>
      </c>
      <c r="AP69" s="14" t="str">
        <f t="shared" si="85"/>
        <v>ChrisR LizJ Ollie John Will Scotty</v>
      </c>
      <c r="AQ69" s="14" t="str">
        <f t="shared" si="86"/>
        <v>ChrisR</v>
      </c>
      <c r="AR69" s="12" t="b">
        <f>IF(ISERROR(VLOOKUP(AM69,People!$A$2:$A$113,1,FALSE)), IF(LEN(AM69)=0,TRUE,FALSE),IF(ISERROR(VLOOKUP(AO69,People!$A$2:$A$113,1,FALSE)),IF(LEN(AO69)=0,TRUE,FALSE),IF(ISERROR(VLOOKUP(AQ69,People!$A$2:$A$113,1,FALSE)),IF(LEN(AQ69)=0,TRUE,FALSE),TRUE)))</f>
        <v>1</v>
      </c>
      <c r="AS69" s="12" t="str">
        <f t="shared" si="87"/>
        <v>13000695</v>
      </c>
      <c r="AT69" s="13">
        <f t="shared" si="50"/>
        <v>5</v>
      </c>
      <c r="AU69" s="13" t="str">
        <f t="shared" si="51"/>
        <v>13000695</v>
      </c>
      <c r="AV69" s="13" t="str">
        <f t="shared" si="52"/>
        <v>23000695</v>
      </c>
      <c r="AW69" s="13" t="str">
        <f t="shared" si="53"/>
        <v>33000695</v>
      </c>
      <c r="AX69" s="13" t="str">
        <f t="shared" si="54"/>
        <v>43000695</v>
      </c>
      <c r="AY69" s="13" t="str">
        <f t="shared" si="55"/>
        <v>50000695</v>
      </c>
      <c r="AZ69" s="6" t="str">
        <f t="shared" si="56"/>
        <v>Ropes,13000695,23000695,33000695,43000695,50000695</v>
      </c>
    </row>
    <row r="70" spans="1:52" ht="33" customHeight="1">
      <c r="A70" s="2" t="s">
        <v>182</v>
      </c>
      <c r="B70" s="2" t="s">
        <v>247</v>
      </c>
      <c r="C70" s="2" t="s">
        <v>336</v>
      </c>
      <c r="D70" s="3">
        <v>8</v>
      </c>
      <c r="E70" s="5" t="s">
        <v>322</v>
      </c>
      <c r="F70" s="5"/>
      <c r="G70" s="5"/>
      <c r="H70" s="5" t="s">
        <v>324</v>
      </c>
      <c r="I70" s="5"/>
      <c r="J70" s="12" t="str">
        <f t="shared" si="57"/>
        <v>Skateboarding</v>
      </c>
      <c r="K70" s="12">
        <f t="shared" si="58"/>
        <v>8</v>
      </c>
      <c r="L70" s="12">
        <f t="shared" si="59"/>
        <v>0</v>
      </c>
      <c r="M70" s="12">
        <f t="shared" si="60"/>
        <v>0</v>
      </c>
      <c r="N70" s="12">
        <f t="shared" si="61"/>
        <v>8</v>
      </c>
      <c r="O70" s="14" t="str">
        <f t="shared" si="62"/>
        <v>Adam</v>
      </c>
      <c r="P70" s="14" t="str">
        <f t="shared" si="63"/>
        <v/>
      </c>
      <c r="Q70" s="14" t="str">
        <f t="shared" si="64"/>
        <v/>
      </c>
      <c r="R70" s="14" t="str">
        <f t="shared" si="65"/>
        <v/>
      </c>
      <c r="S70" s="14" t="str">
        <f t="shared" si="66"/>
        <v/>
      </c>
      <c r="T70" s="12" t="b">
        <f>IF(ISERROR(VLOOKUP(O70,People!$A$2:$A$113,1,FALSE)), IF(LEN(O70)=0,TRUE,FALSE),IF(ISERROR(VLOOKUP(Q70,People!$A$2:$A$113,1,FALSE)),IF(LEN(Q70)=0,TRUE,FALSE),IF(ISERROR(VLOOKUP(S70,People!$A$2:$A$113,1,FALSE)),IF(LEN(S70)=0,TRUE,FALSE),TRUE)))</f>
        <v>1</v>
      </c>
      <c r="U70" s="14" t="str">
        <f t="shared" si="67"/>
        <v/>
      </c>
      <c r="V70" s="14" t="str">
        <f t="shared" si="68"/>
        <v/>
      </c>
      <c r="W70" s="14" t="str">
        <f t="shared" si="69"/>
        <v/>
      </c>
      <c r="X70" s="14" t="str">
        <f t="shared" si="70"/>
        <v/>
      </c>
      <c r="Y70" s="14" t="str">
        <f t="shared" si="71"/>
        <v/>
      </c>
      <c r="Z70" s="12" t="b">
        <f>IF(ISERROR(VLOOKUP(U70,People!$A$2:$A$113,1,FALSE)), IF(LEN(U70)=0,TRUE,FALSE),IF(ISERROR(VLOOKUP(W70,People!$A$2:$A$113,1,FALSE)),IF(LEN(W70)=0,TRUE,FALSE),IF(ISERROR(VLOOKUP(Y70,People!$A$2:$A$113,1,FALSE)),IF(LEN(Y70)=0,TRUE,FALSE),TRUE)))</f>
        <v>1</v>
      </c>
      <c r="AA70" s="14" t="str">
        <f t="shared" si="72"/>
        <v/>
      </c>
      <c r="AB70" s="14" t="str">
        <f t="shared" si="73"/>
        <v/>
      </c>
      <c r="AC70" s="14" t="str">
        <f t="shared" si="74"/>
        <v/>
      </c>
      <c r="AD70" s="14" t="str">
        <f t="shared" si="75"/>
        <v/>
      </c>
      <c r="AE70" s="14" t="str">
        <f t="shared" si="76"/>
        <v/>
      </c>
      <c r="AF70" s="12" t="b">
        <f>IF(ISERROR(VLOOKUP(AA70,People!$A$2:$A$113,1,FALSE)), IF(LEN(AA70)=0,TRUE,FALSE),IF(ISERROR(VLOOKUP(AC70,People!$A$2:$A$113,1,FALSE)),IF(LEN(AC70)=0,TRUE,FALSE),IF(ISERROR(VLOOKUP(AE70,People!$A$2:$A$113,1,FALSE)),IF(LEN(AE70)=0,TRUE,FALSE),TRUE)))</f>
        <v>1</v>
      </c>
      <c r="AG70" s="14" t="str">
        <f t="shared" si="77"/>
        <v>Adam</v>
      </c>
      <c r="AH70" s="14" t="str">
        <f t="shared" si="78"/>
        <v>Kim</v>
      </c>
      <c r="AI70" s="14" t="str">
        <f t="shared" si="79"/>
        <v>Kim</v>
      </c>
      <c r="AJ70" s="14" t="str">
        <f t="shared" si="80"/>
        <v/>
      </c>
      <c r="AK70" s="14" t="str">
        <f t="shared" si="81"/>
        <v/>
      </c>
      <c r="AL70" s="12" t="b">
        <f>IF(ISERROR(VLOOKUP(AG70,People!$A$2:$A$113,1,FALSE)), IF(LEN(AG70)=0,TRUE,FALSE),IF(ISERROR(VLOOKUP(AI70,People!$A$2:$A$113,1,FALSE)),IF(LEN(AI70)=0,TRUE,FALSE),IF(ISERROR(VLOOKUP(AK70,People!$A$2:$A$113,1,FALSE)),IF(LEN(AK70)=0,TRUE,FALSE),TRUE)))</f>
        <v>1</v>
      </c>
      <c r="AM70" s="14" t="str">
        <f t="shared" si="82"/>
        <v/>
      </c>
      <c r="AN70" s="14" t="str">
        <f t="shared" si="83"/>
        <v/>
      </c>
      <c r="AO70" s="14" t="str">
        <f t="shared" si="84"/>
        <v/>
      </c>
      <c r="AP70" s="14" t="str">
        <f t="shared" si="85"/>
        <v/>
      </c>
      <c r="AQ70" s="14" t="str">
        <f t="shared" si="86"/>
        <v/>
      </c>
      <c r="AR70" s="12" t="b">
        <f>IF(ISERROR(VLOOKUP(AM70,People!$A$2:$A$113,1,FALSE)), IF(LEN(AM70)=0,TRUE,FALSE),IF(ISERROR(VLOOKUP(AO70,People!$A$2:$A$113,1,FALSE)),IF(LEN(AO70)=0,TRUE,FALSE),IF(ISERROR(VLOOKUP(AQ70,People!$A$2:$A$113,1,FALSE)),IF(LEN(AQ70)=0,TRUE,FALSE),TRUE)))</f>
        <v>1</v>
      </c>
      <c r="AS70" s="12" t="str">
        <f t="shared" si="87"/>
        <v>13008634</v>
      </c>
      <c r="AT70" s="13">
        <f t="shared" si="50"/>
        <v>2</v>
      </c>
      <c r="AU70" s="13" t="str">
        <f t="shared" si="51"/>
        <v>13008634</v>
      </c>
      <c r="AV70" s="13" t="str">
        <f t="shared" si="52"/>
        <v/>
      </c>
      <c r="AW70" s="13" t="str">
        <f t="shared" si="53"/>
        <v/>
      </c>
      <c r="AX70" s="13" t="str">
        <f t="shared" si="54"/>
        <v>43008634</v>
      </c>
      <c r="AY70" s="13" t="str">
        <f t="shared" si="55"/>
        <v/>
      </c>
      <c r="AZ70" s="6" t="str">
        <f t="shared" si="56"/>
        <v>Skateboarding,13008634,43008634</v>
      </c>
    </row>
    <row r="71" spans="1:52" ht="33" customHeight="1">
      <c r="A71" s="2" t="s">
        <v>182</v>
      </c>
      <c r="B71" s="2" t="s">
        <v>314</v>
      </c>
      <c r="C71" s="2" t="s">
        <v>89</v>
      </c>
      <c r="D71" s="3">
        <v>15</v>
      </c>
      <c r="E71" s="5"/>
      <c r="F71" s="5" t="s">
        <v>211</v>
      </c>
      <c r="G71" s="5"/>
      <c r="H71" s="5"/>
      <c r="I71" s="5"/>
      <c r="J71" s="12" t="str">
        <f t="shared" si="57"/>
        <v>Soccer fun</v>
      </c>
      <c r="K71" s="12">
        <f t="shared" si="58"/>
        <v>0</v>
      </c>
      <c r="L71" s="12">
        <f t="shared" si="59"/>
        <v>15</v>
      </c>
      <c r="M71" s="12">
        <f t="shared" si="60"/>
        <v>0</v>
      </c>
      <c r="N71" s="12">
        <f t="shared" si="61"/>
        <v>0</v>
      </c>
      <c r="O71" s="14" t="str">
        <f t="shared" si="62"/>
        <v/>
      </c>
      <c r="P71" s="14" t="str">
        <f t="shared" si="63"/>
        <v/>
      </c>
      <c r="Q71" s="14" t="str">
        <f t="shared" si="64"/>
        <v/>
      </c>
      <c r="R71" s="14" t="str">
        <f t="shared" si="65"/>
        <v/>
      </c>
      <c r="S71" s="14" t="str">
        <f t="shared" si="66"/>
        <v/>
      </c>
      <c r="T71" s="12" t="b">
        <f>IF(ISERROR(VLOOKUP(O71,People!$A$2:$A$113,1,FALSE)), IF(LEN(O71)=0,TRUE,FALSE),IF(ISERROR(VLOOKUP(Q71,People!$A$2:$A$113,1,FALSE)),IF(LEN(Q71)=0,TRUE,FALSE),IF(ISERROR(VLOOKUP(S71,People!$A$2:$A$113,1,FALSE)),IF(LEN(S71)=0,TRUE,FALSE),TRUE)))</f>
        <v>1</v>
      </c>
      <c r="U71" s="14" t="str">
        <f t="shared" si="67"/>
        <v>ChrisR</v>
      </c>
      <c r="V71" s="14" t="str">
        <f t="shared" si="68"/>
        <v>Rory M!</v>
      </c>
      <c r="W71" s="14" t="str">
        <f t="shared" si="69"/>
        <v>Rory</v>
      </c>
      <c r="X71" s="14" t="str">
        <f t="shared" si="70"/>
        <v>M!</v>
      </c>
      <c r="Y71" s="14" t="str">
        <f t="shared" si="71"/>
        <v>M!</v>
      </c>
      <c r="Z71" s="12" t="b">
        <f>IF(ISERROR(VLOOKUP(U71,People!$A$2:$A$113,1,FALSE)), IF(LEN(U71)=0,TRUE,FALSE),IF(ISERROR(VLOOKUP(W71,People!$A$2:$A$113,1,FALSE)),IF(LEN(W71)=0,TRUE,FALSE),IF(ISERROR(VLOOKUP(Y71,People!$A$2:$A$113,1,FALSE)),IF(LEN(Y71)=0,TRUE,FALSE),TRUE)))</f>
        <v>1</v>
      </c>
      <c r="AA71" s="14" t="str">
        <f t="shared" si="72"/>
        <v/>
      </c>
      <c r="AB71" s="14" t="str">
        <f t="shared" si="73"/>
        <v/>
      </c>
      <c r="AC71" s="14" t="str">
        <f t="shared" si="74"/>
        <v/>
      </c>
      <c r="AD71" s="14" t="str">
        <f t="shared" si="75"/>
        <v/>
      </c>
      <c r="AE71" s="14" t="str">
        <f t="shared" si="76"/>
        <v/>
      </c>
      <c r="AF71" s="12" t="b">
        <f>IF(ISERROR(VLOOKUP(AA71,People!$A$2:$A$113,1,FALSE)), IF(LEN(AA71)=0,TRUE,FALSE),IF(ISERROR(VLOOKUP(AC71,People!$A$2:$A$113,1,FALSE)),IF(LEN(AC71)=0,TRUE,FALSE),IF(ISERROR(VLOOKUP(AE71,People!$A$2:$A$113,1,FALSE)),IF(LEN(AE71)=0,TRUE,FALSE),TRUE)))</f>
        <v>1</v>
      </c>
      <c r="AG71" s="14" t="str">
        <f t="shared" si="77"/>
        <v/>
      </c>
      <c r="AH71" s="14" t="str">
        <f t="shared" si="78"/>
        <v/>
      </c>
      <c r="AI71" s="14" t="str">
        <f t="shared" si="79"/>
        <v/>
      </c>
      <c r="AJ71" s="14" t="str">
        <f t="shared" si="80"/>
        <v/>
      </c>
      <c r="AK71" s="14" t="str">
        <f t="shared" si="81"/>
        <v/>
      </c>
      <c r="AL71" s="12" t="b">
        <f>IF(ISERROR(VLOOKUP(AG71,People!$A$2:$A$113,1,FALSE)), IF(LEN(AG71)=0,TRUE,FALSE),IF(ISERROR(VLOOKUP(AI71,People!$A$2:$A$113,1,FALSE)),IF(LEN(AI71)=0,TRUE,FALSE),IF(ISERROR(VLOOKUP(AK71,People!$A$2:$A$113,1,FALSE)),IF(LEN(AK71)=0,TRUE,FALSE),TRUE)))</f>
        <v>1</v>
      </c>
      <c r="AM71" s="14" t="str">
        <f t="shared" si="82"/>
        <v/>
      </c>
      <c r="AN71" s="14" t="str">
        <f t="shared" si="83"/>
        <v/>
      </c>
      <c r="AO71" s="14" t="str">
        <f t="shared" si="84"/>
        <v/>
      </c>
      <c r="AP71" s="14" t="str">
        <f t="shared" si="85"/>
        <v/>
      </c>
      <c r="AQ71" s="14" t="str">
        <f t="shared" si="86"/>
        <v/>
      </c>
      <c r="AR71" s="12" t="b">
        <f>IF(ISERROR(VLOOKUP(AM71,People!$A$2:$A$113,1,FALSE)), IF(LEN(AM71)=0,TRUE,FALSE),IF(ISERROR(VLOOKUP(AO71,People!$A$2:$A$113,1,FALSE)),IF(LEN(AO71)=0,TRUE,FALSE),IF(ISERROR(VLOOKUP(AQ71,People!$A$2:$A$113,1,FALSE)),IF(LEN(AQ71)=0,TRUE,FALSE),TRUE)))</f>
        <v>1</v>
      </c>
      <c r="AS71" s="12" t="str">
        <f t="shared" si="87"/>
        <v>13015620</v>
      </c>
      <c r="AT71" s="13">
        <f t="shared" si="50"/>
        <v>1</v>
      </c>
      <c r="AU71" s="13" t="str">
        <f t="shared" si="51"/>
        <v/>
      </c>
      <c r="AV71" s="13" t="str">
        <f t="shared" si="52"/>
        <v>23115620</v>
      </c>
      <c r="AW71" s="13" t="str">
        <f t="shared" si="53"/>
        <v/>
      </c>
      <c r="AX71" s="13" t="str">
        <f t="shared" si="54"/>
        <v/>
      </c>
      <c r="AY71" s="13" t="str">
        <f t="shared" si="55"/>
        <v/>
      </c>
      <c r="AZ71" s="6" t="str">
        <f t="shared" si="56"/>
        <v>Soccer fun,23115620</v>
      </c>
    </row>
    <row r="72" spans="1:52" ht="33" customHeight="1">
      <c r="A72" s="2" t="s">
        <v>265</v>
      </c>
      <c r="B72" s="2" t="s">
        <v>315</v>
      </c>
      <c r="C72" s="2" t="s">
        <v>89</v>
      </c>
      <c r="D72" s="3">
        <v>30</v>
      </c>
      <c r="E72" s="5" t="s">
        <v>62</v>
      </c>
      <c r="F72" s="5"/>
      <c r="G72" s="5"/>
      <c r="H72" s="5"/>
      <c r="I72" s="5"/>
      <c r="J72" s="12" t="str">
        <f t="shared" si="57"/>
        <v>Soccer team</v>
      </c>
      <c r="K72" s="12">
        <f t="shared" si="58"/>
        <v>30</v>
      </c>
      <c r="L72" s="12">
        <f t="shared" si="59"/>
        <v>0</v>
      </c>
      <c r="M72" s="12">
        <f t="shared" si="60"/>
        <v>0</v>
      </c>
      <c r="N72" s="12">
        <f t="shared" si="61"/>
        <v>0</v>
      </c>
      <c r="O72" s="14" t="str">
        <f t="shared" si="62"/>
        <v>Will</v>
      </c>
      <c r="P72" s="14" t="str">
        <f t="shared" si="63"/>
        <v>Meg</v>
      </c>
      <c r="Q72" s="14" t="str">
        <f t="shared" si="64"/>
        <v>Meg</v>
      </c>
      <c r="R72" s="14" t="str">
        <f t="shared" si="65"/>
        <v/>
      </c>
      <c r="S72" s="14" t="str">
        <f t="shared" si="66"/>
        <v/>
      </c>
      <c r="T72" s="12" t="b">
        <f>IF(ISERROR(VLOOKUP(O72,People!$A$2:$A$113,1,FALSE)), IF(LEN(O72)=0,TRUE,FALSE),IF(ISERROR(VLOOKUP(Q72,People!$A$2:$A$113,1,FALSE)),IF(LEN(Q72)=0,TRUE,FALSE),IF(ISERROR(VLOOKUP(S72,People!$A$2:$A$113,1,FALSE)),IF(LEN(S72)=0,TRUE,FALSE),TRUE)))</f>
        <v>1</v>
      </c>
      <c r="U72" s="14" t="str">
        <f t="shared" si="67"/>
        <v/>
      </c>
      <c r="V72" s="14" t="str">
        <f t="shared" si="68"/>
        <v/>
      </c>
      <c r="W72" s="14" t="str">
        <f t="shared" si="69"/>
        <v/>
      </c>
      <c r="X72" s="14" t="str">
        <f t="shared" si="70"/>
        <v/>
      </c>
      <c r="Y72" s="14" t="str">
        <f t="shared" si="71"/>
        <v/>
      </c>
      <c r="Z72" s="12" t="b">
        <f>IF(ISERROR(VLOOKUP(U72,People!$A$2:$A$113,1,FALSE)), IF(LEN(U72)=0,TRUE,FALSE),IF(ISERROR(VLOOKUP(W72,People!$A$2:$A$113,1,FALSE)),IF(LEN(W72)=0,TRUE,FALSE),IF(ISERROR(VLOOKUP(Y72,People!$A$2:$A$113,1,FALSE)),IF(LEN(Y72)=0,TRUE,FALSE),TRUE)))</f>
        <v>1</v>
      </c>
      <c r="AA72" s="14" t="str">
        <f t="shared" si="72"/>
        <v/>
      </c>
      <c r="AB72" s="14" t="str">
        <f t="shared" si="73"/>
        <v/>
      </c>
      <c r="AC72" s="14" t="str">
        <f t="shared" si="74"/>
        <v/>
      </c>
      <c r="AD72" s="14" t="str">
        <f t="shared" si="75"/>
        <v/>
      </c>
      <c r="AE72" s="14" t="str">
        <f t="shared" si="76"/>
        <v/>
      </c>
      <c r="AF72" s="12" t="b">
        <f>IF(ISERROR(VLOOKUP(AA72,People!$A$2:$A$113,1,FALSE)), IF(LEN(AA72)=0,TRUE,FALSE),IF(ISERROR(VLOOKUP(AC72,People!$A$2:$A$113,1,FALSE)),IF(LEN(AC72)=0,TRUE,FALSE),IF(ISERROR(VLOOKUP(AE72,People!$A$2:$A$113,1,FALSE)),IF(LEN(AE72)=0,TRUE,FALSE),TRUE)))</f>
        <v>1</v>
      </c>
      <c r="AG72" s="14" t="str">
        <f t="shared" si="77"/>
        <v/>
      </c>
      <c r="AH72" s="14" t="str">
        <f t="shared" si="78"/>
        <v/>
      </c>
      <c r="AI72" s="14" t="str">
        <f t="shared" si="79"/>
        <v/>
      </c>
      <c r="AJ72" s="14" t="str">
        <f t="shared" si="80"/>
        <v/>
      </c>
      <c r="AK72" s="14" t="str">
        <f t="shared" si="81"/>
        <v/>
      </c>
      <c r="AL72" s="12" t="b">
        <f>IF(ISERROR(VLOOKUP(AG72,People!$A$2:$A$113,1,FALSE)), IF(LEN(AG72)=0,TRUE,FALSE),IF(ISERROR(VLOOKUP(AI72,People!$A$2:$A$113,1,FALSE)),IF(LEN(AI72)=0,TRUE,FALSE),IF(ISERROR(VLOOKUP(AK72,People!$A$2:$A$113,1,FALSE)),IF(LEN(AK72)=0,TRUE,FALSE),TRUE)))</f>
        <v>1</v>
      </c>
      <c r="AM72" s="14" t="str">
        <f t="shared" si="82"/>
        <v/>
      </c>
      <c r="AN72" s="14" t="str">
        <f t="shared" si="83"/>
        <v/>
      </c>
      <c r="AO72" s="14" t="str">
        <f t="shared" si="84"/>
        <v/>
      </c>
      <c r="AP72" s="14" t="str">
        <f t="shared" si="85"/>
        <v/>
      </c>
      <c r="AQ72" s="14" t="str">
        <f t="shared" si="86"/>
        <v/>
      </c>
      <c r="AR72" s="12" t="b">
        <f>IF(ISERROR(VLOOKUP(AM72,People!$A$2:$A$113,1,FALSE)), IF(LEN(AM72)=0,TRUE,FALSE),IF(ISERROR(VLOOKUP(AO72,People!$A$2:$A$113,1,FALSE)),IF(LEN(AO72)=0,TRUE,FALSE),IF(ISERROR(VLOOKUP(AQ72,People!$A$2:$A$113,1,FALSE)),IF(LEN(AQ72)=0,TRUE,FALSE),TRUE)))</f>
        <v>1</v>
      </c>
      <c r="AS72" s="12" t="str">
        <f t="shared" si="87"/>
        <v>13030620</v>
      </c>
      <c r="AT72" s="13">
        <f t="shared" si="50"/>
        <v>1</v>
      </c>
      <c r="AU72" s="13" t="str">
        <f t="shared" si="51"/>
        <v>13030620</v>
      </c>
      <c r="AV72" s="13" t="str">
        <f t="shared" si="52"/>
        <v/>
      </c>
      <c r="AW72" s="13" t="str">
        <f t="shared" si="53"/>
        <v/>
      </c>
      <c r="AX72" s="13" t="str">
        <f t="shared" si="54"/>
        <v/>
      </c>
      <c r="AY72" s="13" t="str">
        <f t="shared" si="55"/>
        <v/>
      </c>
      <c r="AZ72" s="6" t="str">
        <f t="shared" si="56"/>
        <v>Soccer team,13030620</v>
      </c>
    </row>
    <row r="73" spans="1:52" ht="33" customHeight="1">
      <c r="A73" s="2" t="s">
        <v>182</v>
      </c>
      <c r="B73" s="2" t="s">
        <v>233</v>
      </c>
      <c r="C73" s="2" t="s">
        <v>411</v>
      </c>
      <c r="D73" s="3">
        <v>12</v>
      </c>
      <c r="E73" s="5" t="s">
        <v>395</v>
      </c>
      <c r="F73" s="5" t="s">
        <v>7</v>
      </c>
      <c r="G73" s="5" t="s">
        <v>373</v>
      </c>
      <c r="H73" s="5"/>
      <c r="I73" s="5"/>
      <c r="J73" s="12" t="str">
        <f t="shared" si="57"/>
        <v>Tennis</v>
      </c>
      <c r="K73" s="12">
        <f t="shared" si="58"/>
        <v>12</v>
      </c>
      <c r="L73" s="12">
        <f t="shared" si="59"/>
        <v>12</v>
      </c>
      <c r="M73" s="12">
        <f>IF(ISBLANK(G73),0,+(D73))</f>
        <v>12</v>
      </c>
      <c r="N73" s="12">
        <f t="shared" si="61"/>
        <v>0</v>
      </c>
      <c r="O73" s="14" t="str">
        <f t="shared" si="62"/>
        <v>Ollie</v>
      </c>
      <c r="P73" s="14" t="str">
        <f t="shared" si="63"/>
        <v/>
      </c>
      <c r="Q73" s="14" t="str">
        <f t="shared" si="64"/>
        <v/>
      </c>
      <c r="R73" s="14" t="str">
        <f t="shared" si="65"/>
        <v/>
      </c>
      <c r="S73" s="14" t="str">
        <f t="shared" si="66"/>
        <v/>
      </c>
      <c r="T73" s="12" t="b">
        <f>IF(ISERROR(VLOOKUP(O73,People!$A$2:$A$113,1,FALSE)), IF(LEN(O73)=0,TRUE,FALSE),IF(ISERROR(VLOOKUP(Q73,People!$A$2:$A$113,1,FALSE)),IF(LEN(Q73)=0,TRUE,FALSE),IF(ISERROR(VLOOKUP(S73,People!$A$2:$A$113,1,FALSE)),IF(LEN(S73)=0,TRUE,FALSE),TRUE)))</f>
        <v>1</v>
      </c>
      <c r="U73" s="14" t="str">
        <f t="shared" si="67"/>
        <v>Monisha</v>
      </c>
      <c r="V73" s="14" t="str">
        <f t="shared" si="68"/>
        <v>M!</v>
      </c>
      <c r="W73" s="14" t="str">
        <f t="shared" si="69"/>
        <v>M!</v>
      </c>
      <c r="X73" s="14" t="str">
        <f t="shared" si="70"/>
        <v/>
      </c>
      <c r="Y73" s="14" t="str">
        <f t="shared" si="71"/>
        <v/>
      </c>
      <c r="Z73" s="12" t="b">
        <f>IF(ISERROR(VLOOKUP(U73,People!$A$2:$A$113,1,FALSE)), IF(LEN(U73)=0,TRUE,FALSE),IF(ISERROR(VLOOKUP(W73,People!$A$2:$A$113,1,FALSE)),IF(LEN(W73)=0,TRUE,FALSE),IF(ISERROR(VLOOKUP(Y73,People!$A$2:$A$113,1,FALSE)),IF(LEN(Y73)=0,TRUE,FALSE),TRUE)))</f>
        <v>1</v>
      </c>
      <c r="AA73" s="14" t="str">
        <f>IF(ISBLANK(G73),"",IF(ISERROR(SEARCH(" ",G73)), G73, TRIM(MID(G73,1,SEARCH(" ",G73)))))</f>
        <v>Monisha</v>
      </c>
      <c r="AB73" s="14" t="str">
        <f>IF(ISERROR(SEARCH(" ",G73)),"",RIGHT(G73,LEN(G73)-SEARCH(" ",G73)))</f>
        <v>M!</v>
      </c>
      <c r="AC73" s="14" t="str">
        <f t="shared" si="74"/>
        <v>M!</v>
      </c>
      <c r="AD73" s="14" t="str">
        <f t="shared" si="75"/>
        <v/>
      </c>
      <c r="AE73" s="14" t="str">
        <f t="shared" si="76"/>
        <v/>
      </c>
      <c r="AF73" s="12" t="b">
        <f>IF(ISERROR(VLOOKUP(AA73,People!$A$2:$A$113,1,FALSE)), IF(LEN(AA73)=0,TRUE,FALSE),IF(ISERROR(VLOOKUP(AC73,People!$A$2:$A$113,1,FALSE)),IF(LEN(AC73)=0,TRUE,FALSE),IF(ISERROR(VLOOKUP(AE73,People!$A$2:$A$113,1,FALSE)),IF(LEN(AE73)=0,TRUE,FALSE),TRUE)))</f>
        <v>1</v>
      </c>
      <c r="AG73" s="14" t="str">
        <f t="shared" si="77"/>
        <v/>
      </c>
      <c r="AH73" s="14" t="str">
        <f t="shared" si="78"/>
        <v/>
      </c>
      <c r="AI73" s="14" t="str">
        <f t="shared" si="79"/>
        <v/>
      </c>
      <c r="AJ73" s="14" t="str">
        <f t="shared" si="80"/>
        <v/>
      </c>
      <c r="AK73" s="14" t="str">
        <f t="shared" si="81"/>
        <v/>
      </c>
      <c r="AL73" s="12" t="b">
        <f>IF(ISERROR(VLOOKUP(AG73,People!$A$2:$A$113,1,FALSE)), IF(LEN(AG73)=0,TRUE,FALSE),IF(ISERROR(VLOOKUP(AI73,People!$A$2:$A$113,1,FALSE)),IF(LEN(AI73)=0,TRUE,FALSE),IF(ISERROR(VLOOKUP(AK73,People!$A$2:$A$113,1,FALSE)),IF(LEN(AK73)=0,TRUE,FALSE),TRUE)))</f>
        <v>1</v>
      </c>
      <c r="AM73" s="14" t="str">
        <f t="shared" si="82"/>
        <v/>
      </c>
      <c r="AN73" s="14" t="str">
        <f t="shared" si="83"/>
        <v/>
      </c>
      <c r="AO73" s="14" t="str">
        <f t="shared" si="84"/>
        <v/>
      </c>
      <c r="AP73" s="14" t="str">
        <f t="shared" si="85"/>
        <v/>
      </c>
      <c r="AQ73" s="14" t="str">
        <f t="shared" si="86"/>
        <v/>
      </c>
      <c r="AR73" s="12" t="b">
        <f>IF(ISERROR(VLOOKUP(AM73,People!$A$2:$A$113,1,FALSE)), IF(LEN(AM73)=0,TRUE,FALSE),IF(ISERROR(VLOOKUP(AO73,People!$A$2:$A$113,1,FALSE)),IF(LEN(AO73)=0,TRUE,FALSE),IF(ISERROR(VLOOKUP(AQ73,People!$A$2:$A$113,1,FALSE)),IF(LEN(AQ73)=0,TRUE,FALSE),TRUE)))</f>
        <v>1</v>
      </c>
      <c r="AS73" s="12" t="str">
        <f t="shared" si="87"/>
        <v>13012624</v>
      </c>
      <c r="AT73" s="13">
        <f>IF(NOT(ISBLANK(E73)),1,0)+IF(NOT(ISBLANK(F73)),1,0)+IF(NOT(ISBLANK(G73)),1,0)+IF(NOT(ISBLANK(H73)),1,0)+IF(NOT(ISBLANK(I73)),1,0)</f>
        <v>3</v>
      </c>
      <c r="AU73" s="13" t="str">
        <f t="shared" si="51"/>
        <v>13012624</v>
      </c>
      <c r="AV73" s="13" t="str">
        <f t="shared" si="52"/>
        <v>23112624</v>
      </c>
      <c r="AW73" s="13" t="str">
        <f>IF(ISBLANK(G73),"",REPLACE(IF(ISNUMBER(SEARCH("* M!",G73)),REPLACE($AS73,3,1,1),$AS73),1,1,3))</f>
        <v>33112624</v>
      </c>
      <c r="AX73" s="13" t="str">
        <f t="shared" si="54"/>
        <v/>
      </c>
      <c r="AY73" s="13" t="str">
        <f t="shared" si="55"/>
        <v/>
      </c>
      <c r="AZ73" s="6" t="str">
        <f t="shared" si="56"/>
        <v>Tennis,13012624,23112624,33112624</v>
      </c>
    </row>
    <row r="74" spans="1:52" ht="33" customHeight="1">
      <c r="A74" s="2" t="s">
        <v>182</v>
      </c>
      <c r="B74" s="2" t="s">
        <v>246</v>
      </c>
      <c r="C74" s="2" t="s">
        <v>331</v>
      </c>
      <c r="D74" s="3">
        <v>12</v>
      </c>
      <c r="E74" s="5"/>
      <c r="F74" s="5"/>
      <c r="G74" s="5"/>
      <c r="H74" s="5" t="s">
        <v>365</v>
      </c>
      <c r="I74" s="5"/>
      <c r="J74" s="12" t="str">
        <f t="shared" ref="J74:J83" si="88">B74</f>
        <v>Ultimate Frisbee</v>
      </c>
      <c r="K74" s="12">
        <f t="shared" ref="K74:K83" si="89">IF(ISBLANK(E74),0,+(D74))</f>
        <v>0</v>
      </c>
      <c r="L74" s="12">
        <f t="shared" si="59"/>
        <v>0</v>
      </c>
      <c r="M74" s="12">
        <f t="shared" si="60"/>
        <v>0</v>
      </c>
      <c r="N74" s="12">
        <f t="shared" si="61"/>
        <v>12</v>
      </c>
      <c r="O74" s="14" t="str">
        <f t="shared" si="62"/>
        <v/>
      </c>
      <c r="P74" s="14" t="str">
        <f t="shared" si="63"/>
        <v/>
      </c>
      <c r="Q74" s="14" t="str">
        <f t="shared" si="64"/>
        <v/>
      </c>
      <c r="R74" s="14" t="str">
        <f t="shared" si="65"/>
        <v/>
      </c>
      <c r="S74" s="14" t="str">
        <f t="shared" si="66"/>
        <v/>
      </c>
      <c r="T74" s="12" t="b">
        <f>IF(ISERROR(VLOOKUP(O74,People!$A$2:$A$113,1,FALSE)), IF(LEN(O74)=0,TRUE,FALSE),IF(ISERROR(VLOOKUP(Q74,People!$A$2:$A$113,1,FALSE)),IF(LEN(Q74)=0,TRUE,FALSE),IF(ISERROR(VLOOKUP(S74,People!$A$2:$A$113,1,FALSE)),IF(LEN(S74)=0,TRUE,FALSE),TRUE)))</f>
        <v>1</v>
      </c>
      <c r="U74" s="14" t="str">
        <f t="shared" si="67"/>
        <v/>
      </c>
      <c r="V74" s="14" t="str">
        <f t="shared" si="68"/>
        <v/>
      </c>
      <c r="W74" s="14" t="str">
        <f t="shared" si="69"/>
        <v/>
      </c>
      <c r="X74" s="14" t="str">
        <f t="shared" si="70"/>
        <v/>
      </c>
      <c r="Y74" s="14" t="str">
        <f t="shared" si="71"/>
        <v/>
      </c>
      <c r="Z74" s="12" t="b">
        <f>IF(ISERROR(VLOOKUP(U74,People!$A$2:$A$113,1,FALSE)), IF(LEN(U74)=0,TRUE,FALSE),IF(ISERROR(VLOOKUP(W74,People!$A$2:$A$113,1,FALSE)),IF(LEN(W74)=0,TRUE,FALSE),IF(ISERROR(VLOOKUP(Y74,People!$A$2:$A$113,1,FALSE)),IF(LEN(Y74)=0,TRUE,FALSE),TRUE)))</f>
        <v>1</v>
      </c>
      <c r="AA74" s="14" t="str">
        <f t="shared" si="72"/>
        <v/>
      </c>
      <c r="AB74" s="14" t="str">
        <f t="shared" si="73"/>
        <v/>
      </c>
      <c r="AC74" s="14" t="str">
        <f t="shared" si="74"/>
        <v/>
      </c>
      <c r="AD74" s="14" t="str">
        <f t="shared" si="75"/>
        <v/>
      </c>
      <c r="AE74" s="14" t="str">
        <f t="shared" si="76"/>
        <v/>
      </c>
      <c r="AF74" s="12" t="b">
        <f>IF(ISERROR(VLOOKUP(AA74,People!$A$2:$A$113,1,FALSE)), IF(LEN(AA74)=0,TRUE,FALSE),IF(ISERROR(VLOOKUP(AC74,People!$A$2:$A$113,1,FALSE)),IF(LEN(AC74)=0,TRUE,FALSE),IF(ISERROR(VLOOKUP(AE74,People!$A$2:$A$113,1,FALSE)),IF(LEN(AE74)=0,TRUE,FALSE),TRUE)))</f>
        <v>1</v>
      </c>
      <c r="AG74" s="14" t="str">
        <f t="shared" si="77"/>
        <v>Daniel</v>
      </c>
      <c r="AH74" s="14" t="str">
        <f t="shared" si="78"/>
        <v/>
      </c>
      <c r="AI74" s="14" t="str">
        <f t="shared" si="79"/>
        <v/>
      </c>
      <c r="AJ74" s="14" t="str">
        <f t="shared" si="80"/>
        <v/>
      </c>
      <c r="AK74" s="14" t="str">
        <f t="shared" si="81"/>
        <v/>
      </c>
      <c r="AL74" s="12" t="b">
        <f>IF(ISERROR(VLOOKUP(AG74,People!$A$2:$A$113,1,FALSE)), IF(LEN(AG74)=0,TRUE,FALSE),IF(ISERROR(VLOOKUP(AI74,People!$A$2:$A$113,1,FALSE)),IF(LEN(AI74)=0,TRUE,FALSE),IF(ISERROR(VLOOKUP(AK74,People!$A$2:$A$113,1,FALSE)),IF(LEN(AK74)=0,TRUE,FALSE),TRUE)))</f>
        <v>1</v>
      </c>
      <c r="AM74" s="14" t="str">
        <f t="shared" si="82"/>
        <v/>
      </c>
      <c r="AN74" s="14" t="str">
        <f t="shared" si="83"/>
        <v/>
      </c>
      <c r="AO74" s="14" t="str">
        <f t="shared" si="84"/>
        <v/>
      </c>
      <c r="AP74" s="14" t="str">
        <f t="shared" si="85"/>
        <v/>
      </c>
      <c r="AQ74" s="14" t="str">
        <f t="shared" si="86"/>
        <v/>
      </c>
      <c r="AR74" s="12" t="b">
        <f>IF(ISERROR(VLOOKUP(AM74,People!$A$2:$A$113,1,FALSE)), IF(LEN(AM74)=0,TRUE,FALSE),IF(ISERROR(VLOOKUP(AO74,People!$A$2:$A$113,1,FALSE)),IF(LEN(AO74)=0,TRUE,FALSE),IF(ISERROR(VLOOKUP(AQ74,People!$A$2:$A$113,1,FALSE)),IF(LEN(AQ74)=0,TRUE,FALSE),TRUE)))</f>
        <v>1</v>
      </c>
      <c r="AS74" s="12" t="str">
        <f t="shared" si="87"/>
        <v>13012626</v>
      </c>
      <c r="AT74" s="13">
        <f t="shared" si="50"/>
        <v>1</v>
      </c>
      <c r="AU74" s="13" t="str">
        <f t="shared" si="51"/>
        <v/>
      </c>
      <c r="AV74" s="13" t="str">
        <f t="shared" si="52"/>
        <v/>
      </c>
      <c r="AW74" s="13" t="str">
        <f t="shared" si="53"/>
        <v/>
      </c>
      <c r="AX74" s="13" t="str">
        <f t="shared" si="54"/>
        <v>43012626</v>
      </c>
      <c r="AY74" s="13" t="str">
        <f t="shared" si="55"/>
        <v/>
      </c>
      <c r="AZ74" s="6" t="str">
        <f t="shared" si="56"/>
        <v>Ultimate Frisbee,43012626</v>
      </c>
    </row>
    <row r="75" spans="1:52" ht="33" customHeight="1">
      <c r="A75" s="2" t="s">
        <v>59</v>
      </c>
      <c r="B75" s="2" t="s">
        <v>122</v>
      </c>
      <c r="C75" s="2" t="s">
        <v>340</v>
      </c>
      <c r="D75" s="3">
        <v>8</v>
      </c>
      <c r="E75" s="5" t="s">
        <v>362</v>
      </c>
      <c r="F75" s="5"/>
      <c r="G75" s="5"/>
      <c r="H75" s="5"/>
      <c r="I75" s="5"/>
      <c r="J75" s="12" t="str">
        <f t="shared" si="88"/>
        <v>Improv</v>
      </c>
      <c r="K75" s="12">
        <f t="shared" si="89"/>
        <v>8</v>
      </c>
      <c r="L75" s="12">
        <f t="shared" ref="L75:L83" si="90">IF(ISBLANK(F75),0,+(D75))</f>
        <v>0</v>
      </c>
      <c r="M75" s="12">
        <f t="shared" ref="M75:M83" si="91">IF(ISBLANK(G75),0,+(D75))</f>
        <v>0</v>
      </c>
      <c r="N75" s="12">
        <f t="shared" ref="N75:N83" si="92">IF(ISBLANK(H75),0,+(D75))</f>
        <v>0</v>
      </c>
      <c r="O75" s="14" t="str">
        <f t="shared" si="62"/>
        <v>BryanP</v>
      </c>
      <c r="P75" s="14" t="str">
        <f t="shared" si="63"/>
        <v/>
      </c>
      <c r="Q75" s="14" t="str">
        <f t="shared" si="64"/>
        <v/>
      </c>
      <c r="R75" s="14" t="str">
        <f t="shared" si="65"/>
        <v/>
      </c>
      <c r="S75" s="14" t="str">
        <f t="shared" si="66"/>
        <v/>
      </c>
      <c r="T75" s="12" t="b">
        <f>IF(ISERROR(VLOOKUP(O75,People!$A$2:$A$113,1,FALSE)), IF(LEN(O75)=0,TRUE,FALSE),IF(ISERROR(VLOOKUP(Q75,People!$A$2:$A$113,1,FALSE)),IF(LEN(Q75)=0,TRUE,FALSE),IF(ISERROR(VLOOKUP(S75,People!$A$2:$A$113,1,FALSE)),IF(LEN(S75)=0,TRUE,FALSE),TRUE)))</f>
        <v>1</v>
      </c>
      <c r="U75" s="14" t="str">
        <f t="shared" si="67"/>
        <v/>
      </c>
      <c r="V75" s="14" t="str">
        <f t="shared" si="68"/>
        <v/>
      </c>
      <c r="W75" s="14" t="str">
        <f t="shared" si="69"/>
        <v/>
      </c>
      <c r="X75" s="14" t="str">
        <f t="shared" si="70"/>
        <v/>
      </c>
      <c r="Y75" s="14" t="str">
        <f t="shared" si="71"/>
        <v/>
      </c>
      <c r="Z75" s="12" t="b">
        <f>IF(ISERROR(VLOOKUP(U75,People!$A$2:$A$113,1,FALSE)), IF(LEN(U75)=0,TRUE,FALSE),IF(ISERROR(VLOOKUP(W75,People!$A$2:$A$113,1,FALSE)),IF(LEN(W75)=0,TRUE,FALSE),IF(ISERROR(VLOOKUP(Y75,People!$A$2:$A$113,1,FALSE)),IF(LEN(Y75)=0,TRUE,FALSE),TRUE)))</f>
        <v>1</v>
      </c>
      <c r="AA75" s="14" t="str">
        <f t="shared" si="72"/>
        <v/>
      </c>
      <c r="AB75" s="14" t="str">
        <f t="shared" si="73"/>
        <v/>
      </c>
      <c r="AC75" s="14" t="str">
        <f t="shared" si="74"/>
        <v/>
      </c>
      <c r="AD75" s="14" t="str">
        <f t="shared" si="75"/>
        <v/>
      </c>
      <c r="AE75" s="14" t="str">
        <f t="shared" si="76"/>
        <v/>
      </c>
      <c r="AF75" s="12" t="b">
        <f>IF(ISERROR(VLOOKUP(AA75,People!$A$2:$A$113,1,FALSE)), IF(LEN(AA75)=0,TRUE,FALSE),IF(ISERROR(VLOOKUP(AC75,People!$A$2:$A$113,1,FALSE)),IF(LEN(AC75)=0,TRUE,FALSE),IF(ISERROR(VLOOKUP(AE75,People!$A$2:$A$113,1,FALSE)),IF(LEN(AE75)=0,TRUE,FALSE),TRUE)))</f>
        <v>1</v>
      </c>
      <c r="AG75" s="14" t="str">
        <f t="shared" si="77"/>
        <v/>
      </c>
      <c r="AH75" s="14" t="str">
        <f t="shared" si="78"/>
        <v/>
      </c>
      <c r="AI75" s="14" t="str">
        <f t="shared" si="79"/>
        <v/>
      </c>
      <c r="AJ75" s="14" t="str">
        <f t="shared" si="80"/>
        <v/>
      </c>
      <c r="AK75" s="14" t="str">
        <f t="shared" si="81"/>
        <v/>
      </c>
      <c r="AL75" s="12" t="b">
        <f>IF(ISERROR(VLOOKUP(AG75,People!$A$2:$A$113,1,FALSE)), IF(LEN(AG75)=0,TRUE,FALSE),IF(ISERROR(VLOOKUP(AI75,People!$A$2:$A$113,1,FALSE)),IF(LEN(AI75)=0,TRUE,FALSE),IF(ISERROR(VLOOKUP(AK75,People!$A$2:$A$113,1,FALSE)),IF(LEN(AK75)=0,TRUE,FALSE),TRUE)))</f>
        <v>1</v>
      </c>
      <c r="AM75" s="14" t="str">
        <f t="shared" si="82"/>
        <v/>
      </c>
      <c r="AN75" s="14" t="str">
        <f t="shared" si="83"/>
        <v/>
      </c>
      <c r="AO75" s="14" t="str">
        <f t="shared" si="84"/>
        <v/>
      </c>
      <c r="AP75" s="14" t="str">
        <f t="shared" si="85"/>
        <v/>
      </c>
      <c r="AQ75" s="14" t="str">
        <f t="shared" si="86"/>
        <v/>
      </c>
      <c r="AR75" s="12" t="b">
        <f>IF(ISERROR(VLOOKUP(AM75,People!$A$2:$A$113,1,FALSE)), IF(LEN(AM75)=0,TRUE,FALSE),IF(ISERROR(VLOOKUP(AO75,People!$A$2:$A$113,1,FALSE)),IF(LEN(AO75)=0,TRUE,FALSE),IF(ISERROR(VLOOKUP(AQ75,People!$A$2:$A$113,1,FALSE)),IF(LEN(AQ75)=0,TRUE,FALSE),TRUE)))</f>
        <v>1</v>
      </c>
      <c r="AS75" s="12" t="str">
        <f t="shared" si="87"/>
        <v>12008654</v>
      </c>
      <c r="AT75" s="13">
        <f t="shared" si="50"/>
        <v>1</v>
      </c>
      <c r="AU75" s="13" t="str">
        <f t="shared" si="51"/>
        <v>12008654</v>
      </c>
      <c r="AV75" s="13" t="str">
        <f t="shared" si="52"/>
        <v/>
      </c>
      <c r="AW75" s="13" t="str">
        <f t="shared" si="53"/>
        <v/>
      </c>
      <c r="AX75" s="13" t="str">
        <f t="shared" si="54"/>
        <v/>
      </c>
      <c r="AY75" s="13" t="str">
        <f t="shared" si="55"/>
        <v/>
      </c>
      <c r="AZ75" s="6" t="str">
        <f t="shared" si="56"/>
        <v>Improv,12008654</v>
      </c>
    </row>
    <row r="76" spans="1:52" ht="33" customHeight="1">
      <c r="A76" s="2" t="s">
        <v>59</v>
      </c>
      <c r="B76" s="2" t="s">
        <v>84</v>
      </c>
      <c r="C76" s="2" t="s">
        <v>94</v>
      </c>
      <c r="D76" s="3">
        <v>30</v>
      </c>
      <c r="E76" s="5"/>
      <c r="F76" s="5"/>
      <c r="G76" s="5"/>
      <c r="H76" s="5" t="s">
        <v>36</v>
      </c>
      <c r="I76" s="5" t="s">
        <v>36</v>
      </c>
      <c r="J76" s="12" t="str">
        <f t="shared" si="88"/>
        <v>Musical</v>
      </c>
      <c r="K76" s="12">
        <f t="shared" si="89"/>
        <v>0</v>
      </c>
      <c r="L76" s="12">
        <f t="shared" si="90"/>
        <v>0</v>
      </c>
      <c r="M76" s="12">
        <f t="shared" si="91"/>
        <v>0</v>
      </c>
      <c r="N76" s="12">
        <f t="shared" si="92"/>
        <v>30</v>
      </c>
      <c r="O76" s="14" t="str">
        <f t="shared" si="62"/>
        <v/>
      </c>
      <c r="P76" s="14" t="str">
        <f t="shared" si="63"/>
        <v/>
      </c>
      <c r="Q76" s="14" t="str">
        <f t="shared" si="64"/>
        <v/>
      </c>
      <c r="R76" s="14" t="str">
        <f t="shared" si="65"/>
        <v/>
      </c>
      <c r="S76" s="14" t="str">
        <f t="shared" si="66"/>
        <v/>
      </c>
      <c r="T76" s="12" t="b">
        <f>IF(ISERROR(VLOOKUP(O76,People!$A$2:$A$113,1,FALSE)), IF(LEN(O76)=0,TRUE,FALSE),IF(ISERROR(VLOOKUP(Q76,People!$A$2:$A$113,1,FALSE)),IF(LEN(Q76)=0,TRUE,FALSE),IF(ISERROR(VLOOKUP(S76,People!$A$2:$A$113,1,FALSE)),IF(LEN(S76)=0,TRUE,FALSE),TRUE)))</f>
        <v>1</v>
      </c>
      <c r="U76" s="14" t="str">
        <f t="shared" si="67"/>
        <v/>
      </c>
      <c r="V76" s="14" t="str">
        <f t="shared" si="68"/>
        <v/>
      </c>
      <c r="W76" s="14" t="str">
        <f t="shared" si="69"/>
        <v/>
      </c>
      <c r="X76" s="14" t="str">
        <f t="shared" si="70"/>
        <v/>
      </c>
      <c r="Y76" s="14" t="str">
        <f t="shared" si="71"/>
        <v/>
      </c>
      <c r="Z76" s="12" t="b">
        <f>IF(ISERROR(VLOOKUP(U76,People!$A$2:$A$113,1,FALSE)), IF(LEN(U76)=0,TRUE,FALSE),IF(ISERROR(VLOOKUP(W76,People!$A$2:$A$113,1,FALSE)),IF(LEN(W76)=0,TRUE,FALSE),IF(ISERROR(VLOOKUP(Y76,People!$A$2:$A$113,1,FALSE)),IF(LEN(Y76)=0,TRUE,FALSE),TRUE)))</f>
        <v>1</v>
      </c>
      <c r="AA76" s="14" t="str">
        <f t="shared" si="72"/>
        <v/>
      </c>
      <c r="AB76" s="14" t="str">
        <f t="shared" si="73"/>
        <v/>
      </c>
      <c r="AC76" s="14" t="str">
        <f t="shared" si="74"/>
        <v/>
      </c>
      <c r="AD76" s="14" t="str">
        <f t="shared" si="75"/>
        <v/>
      </c>
      <c r="AE76" s="14" t="str">
        <f t="shared" si="76"/>
        <v/>
      </c>
      <c r="AF76" s="12" t="b">
        <f>IF(ISERROR(VLOOKUP(AA76,People!$A$2:$A$113,1,FALSE)), IF(LEN(AA76)=0,TRUE,FALSE),IF(ISERROR(VLOOKUP(AC76,People!$A$2:$A$113,1,FALSE)),IF(LEN(AC76)=0,TRUE,FALSE),IF(ISERROR(VLOOKUP(AE76,People!$A$2:$A$113,1,FALSE)),IF(LEN(AE76)=0,TRUE,FALSE),TRUE)))</f>
        <v>1</v>
      </c>
      <c r="AG76" s="14" t="str">
        <f t="shared" si="77"/>
        <v>Cherity</v>
      </c>
      <c r="AH76" s="14" t="str">
        <f t="shared" si="78"/>
        <v>BryanP Ceisley</v>
      </c>
      <c r="AI76" s="14" t="str">
        <f t="shared" si="79"/>
        <v>BryanP</v>
      </c>
      <c r="AJ76" s="14" t="str">
        <f t="shared" si="80"/>
        <v>Ceisley</v>
      </c>
      <c r="AK76" s="14" t="str">
        <f t="shared" si="81"/>
        <v>Ceisley</v>
      </c>
      <c r="AL76" s="12" t="b">
        <f>IF(ISERROR(VLOOKUP(AG76,People!$A$2:$A$113,1,FALSE)), IF(LEN(AG76)=0,TRUE,FALSE),IF(ISERROR(VLOOKUP(AI76,People!$A$2:$A$113,1,FALSE)),IF(LEN(AI76)=0,TRUE,FALSE),IF(ISERROR(VLOOKUP(AK76,People!$A$2:$A$113,1,FALSE)),IF(LEN(AK76)=0,TRUE,FALSE),TRUE)))</f>
        <v>1</v>
      </c>
      <c r="AM76" s="14" t="str">
        <f t="shared" si="82"/>
        <v>Cherity</v>
      </c>
      <c r="AN76" s="14" t="str">
        <f t="shared" si="83"/>
        <v>BryanP Ceisley</v>
      </c>
      <c r="AO76" s="14" t="str">
        <f t="shared" si="84"/>
        <v>BryanP</v>
      </c>
      <c r="AP76" s="14" t="str">
        <f t="shared" si="85"/>
        <v>Ceisley</v>
      </c>
      <c r="AQ76" s="14" t="str">
        <f t="shared" si="86"/>
        <v>Ceisley</v>
      </c>
      <c r="AR76" s="12" t="b">
        <f>IF(ISERROR(VLOOKUP(AM76,People!$A$2:$A$113,1,FALSE)), IF(LEN(AM76)=0,TRUE,FALSE),IF(ISERROR(VLOOKUP(AO76,People!$A$2:$A$113,1,FALSE)),IF(LEN(AO76)=0,TRUE,FALSE),IF(ISERROR(VLOOKUP(AQ76,People!$A$2:$A$113,1,FALSE)),IF(LEN(AQ76)=0,TRUE,FALSE),TRUE)))</f>
        <v>1</v>
      </c>
      <c r="AS76" s="12" t="str">
        <f t="shared" si="87"/>
        <v>12030645</v>
      </c>
      <c r="AT76" s="13">
        <f t="shared" si="50"/>
        <v>2</v>
      </c>
      <c r="AU76" s="13" t="str">
        <f t="shared" si="51"/>
        <v/>
      </c>
      <c r="AV76" s="13" t="str">
        <f t="shared" si="52"/>
        <v/>
      </c>
      <c r="AW76" s="13" t="str">
        <f t="shared" si="53"/>
        <v/>
      </c>
      <c r="AX76" s="13" t="str">
        <f t="shared" si="54"/>
        <v>42030645</v>
      </c>
      <c r="AY76" s="13" t="str">
        <f t="shared" si="55"/>
        <v>50030645</v>
      </c>
      <c r="AZ76" s="6" t="str">
        <f t="shared" si="56"/>
        <v>Musical,42030645,50030645</v>
      </c>
    </row>
    <row r="77" spans="1:52" ht="33" customHeight="1">
      <c r="A77" s="2" t="s">
        <v>59</v>
      </c>
      <c r="B77" s="2" t="s">
        <v>193</v>
      </c>
      <c r="C77" s="2" t="s">
        <v>94</v>
      </c>
      <c r="D77" s="3">
        <v>24</v>
      </c>
      <c r="E77" s="5"/>
      <c r="F77" s="5"/>
      <c r="G77" s="5" t="s">
        <v>276</v>
      </c>
      <c r="H77" s="5"/>
      <c r="I77" s="5" t="s">
        <v>276</v>
      </c>
      <c r="J77" s="12" t="str">
        <f t="shared" si="88"/>
        <v>Play</v>
      </c>
      <c r="K77" s="12">
        <f t="shared" si="89"/>
        <v>0</v>
      </c>
      <c r="L77" s="12">
        <f t="shared" si="90"/>
        <v>0</v>
      </c>
      <c r="M77" s="12">
        <f t="shared" si="91"/>
        <v>24</v>
      </c>
      <c r="N77" s="12">
        <f t="shared" si="92"/>
        <v>0</v>
      </c>
      <c r="O77" s="14" t="str">
        <f t="shared" si="62"/>
        <v/>
      </c>
      <c r="P77" s="14" t="str">
        <f t="shared" si="63"/>
        <v/>
      </c>
      <c r="Q77" s="14" t="str">
        <f t="shared" si="64"/>
        <v/>
      </c>
      <c r="R77" s="14" t="str">
        <f t="shared" si="65"/>
        <v/>
      </c>
      <c r="S77" s="14" t="str">
        <f t="shared" si="66"/>
        <v/>
      </c>
      <c r="T77" s="12" t="b">
        <f>IF(ISERROR(VLOOKUP(O77,People!$A$2:$A$113,1,FALSE)), IF(LEN(O77)=0,TRUE,FALSE),IF(ISERROR(VLOOKUP(Q77,People!$A$2:$A$113,1,FALSE)),IF(LEN(Q77)=0,TRUE,FALSE),IF(ISERROR(VLOOKUP(S77,People!$A$2:$A$113,1,FALSE)),IF(LEN(S77)=0,TRUE,FALSE),TRUE)))</f>
        <v>1</v>
      </c>
      <c r="U77" s="14" t="str">
        <f t="shared" si="67"/>
        <v/>
      </c>
      <c r="V77" s="14" t="str">
        <f t="shared" si="68"/>
        <v/>
      </c>
      <c r="W77" s="14" t="str">
        <f t="shared" si="69"/>
        <v/>
      </c>
      <c r="X77" s="14" t="str">
        <f t="shared" si="70"/>
        <v/>
      </c>
      <c r="Y77" s="14" t="str">
        <f t="shared" si="71"/>
        <v/>
      </c>
      <c r="Z77" s="12" t="b">
        <f>IF(ISERROR(VLOOKUP(U77,People!$A$2:$A$113,1,FALSE)), IF(LEN(U77)=0,TRUE,FALSE),IF(ISERROR(VLOOKUP(W77,People!$A$2:$A$113,1,FALSE)),IF(LEN(W77)=0,TRUE,FALSE),IF(ISERROR(VLOOKUP(Y77,People!$A$2:$A$113,1,FALSE)),IF(LEN(Y77)=0,TRUE,FALSE),TRUE)))</f>
        <v>1</v>
      </c>
      <c r="AA77" s="14" t="str">
        <f t="shared" si="72"/>
        <v>Christine</v>
      </c>
      <c r="AB77" s="14" t="str">
        <f t="shared" si="73"/>
        <v>DavidK JuliaK</v>
      </c>
      <c r="AC77" s="14" t="str">
        <f t="shared" si="74"/>
        <v>DavidK</v>
      </c>
      <c r="AD77" s="14" t="str">
        <f t="shared" si="75"/>
        <v>JuliaK</v>
      </c>
      <c r="AE77" s="14" t="str">
        <f t="shared" si="76"/>
        <v>JuliaK</v>
      </c>
      <c r="AF77" s="12" t="b">
        <f>IF(ISERROR(VLOOKUP(AA77,People!$A$2:$A$113,1,FALSE)), IF(LEN(AA77)=0,TRUE,FALSE),IF(ISERROR(VLOOKUP(AC77,People!$A$2:$A$113,1,FALSE)),IF(LEN(AC77)=0,TRUE,FALSE),IF(ISERROR(VLOOKUP(AE77,People!$A$2:$A$113,1,FALSE)),IF(LEN(AE77)=0,TRUE,FALSE),TRUE)))</f>
        <v>1</v>
      </c>
      <c r="AG77" s="14" t="str">
        <f t="shared" si="77"/>
        <v/>
      </c>
      <c r="AH77" s="14" t="str">
        <f t="shared" si="78"/>
        <v/>
      </c>
      <c r="AI77" s="14" t="str">
        <f t="shared" si="79"/>
        <v/>
      </c>
      <c r="AJ77" s="14" t="str">
        <f t="shared" si="80"/>
        <v/>
      </c>
      <c r="AK77" s="14" t="str">
        <f t="shared" si="81"/>
        <v/>
      </c>
      <c r="AL77" s="12" t="b">
        <f>IF(ISERROR(VLOOKUP(AG77,People!$A$2:$A$113,1,FALSE)), IF(LEN(AG77)=0,TRUE,FALSE),IF(ISERROR(VLOOKUP(AI77,People!$A$2:$A$113,1,FALSE)),IF(LEN(AI77)=0,TRUE,FALSE),IF(ISERROR(VLOOKUP(AK77,People!$A$2:$A$113,1,FALSE)),IF(LEN(AK77)=0,TRUE,FALSE),TRUE)))</f>
        <v>1</v>
      </c>
      <c r="AM77" s="14" t="str">
        <f t="shared" si="82"/>
        <v>Christine</v>
      </c>
      <c r="AN77" s="14" t="str">
        <f t="shared" si="83"/>
        <v>DavidK JuliaK</v>
      </c>
      <c r="AO77" s="14" t="str">
        <f t="shared" si="84"/>
        <v>DavidK</v>
      </c>
      <c r="AP77" s="14" t="str">
        <f t="shared" si="85"/>
        <v>JuliaK</v>
      </c>
      <c r="AQ77" s="14" t="str">
        <f t="shared" si="86"/>
        <v>JuliaK</v>
      </c>
      <c r="AR77" s="12" t="b">
        <f>IF(ISERROR(VLOOKUP(AM77,People!$A$2:$A$113,1,FALSE)), IF(LEN(AM77)=0,TRUE,FALSE),IF(ISERROR(VLOOKUP(AO77,People!$A$2:$A$113,1,FALSE)),IF(LEN(AO77)=0,TRUE,FALSE),IF(ISERROR(VLOOKUP(AQ77,People!$A$2:$A$113,1,FALSE)),IF(LEN(AQ77)=0,TRUE,FALSE),TRUE)))</f>
        <v>1</v>
      </c>
      <c r="AS77" s="12" t="str">
        <f t="shared" si="87"/>
        <v>12024645</v>
      </c>
      <c r="AT77" s="13">
        <f t="shared" si="50"/>
        <v>2</v>
      </c>
      <c r="AU77" s="13" t="str">
        <f t="shared" si="51"/>
        <v/>
      </c>
      <c r="AV77" s="13" t="str">
        <f t="shared" si="52"/>
        <v/>
      </c>
      <c r="AW77" s="13" t="str">
        <f t="shared" si="53"/>
        <v>32024645</v>
      </c>
      <c r="AX77" s="13" t="str">
        <f t="shared" si="54"/>
        <v/>
      </c>
      <c r="AY77" s="13" t="str">
        <f t="shared" si="55"/>
        <v>50024645</v>
      </c>
      <c r="AZ77" s="6" t="str">
        <f t="shared" si="56"/>
        <v>Play,32024645,50024645</v>
      </c>
    </row>
    <row r="78" spans="1:52" ht="33" customHeight="1">
      <c r="A78" s="2" t="s">
        <v>59</v>
      </c>
      <c r="B78" s="2" t="s">
        <v>273</v>
      </c>
      <c r="C78" s="2" t="s">
        <v>94</v>
      </c>
      <c r="D78" s="3">
        <v>8</v>
      </c>
      <c r="E78" s="5"/>
      <c r="F78" s="5"/>
      <c r="G78" s="5"/>
      <c r="H78" s="5"/>
      <c r="I78" s="5"/>
      <c r="J78" s="12" t="str">
        <f t="shared" si="88"/>
        <v>Shakespeare</v>
      </c>
      <c r="K78" s="12">
        <f t="shared" si="89"/>
        <v>0</v>
      </c>
      <c r="L78" s="12">
        <f t="shared" si="90"/>
        <v>0</v>
      </c>
      <c r="M78" s="12">
        <f t="shared" si="91"/>
        <v>0</v>
      </c>
      <c r="N78" s="12">
        <f t="shared" si="92"/>
        <v>0</v>
      </c>
      <c r="O78" s="14" t="str">
        <f t="shared" si="62"/>
        <v/>
      </c>
      <c r="P78" s="14" t="str">
        <f t="shared" si="63"/>
        <v/>
      </c>
      <c r="Q78" s="14" t="str">
        <f t="shared" si="64"/>
        <v/>
      </c>
      <c r="R78" s="14" t="str">
        <f t="shared" si="65"/>
        <v/>
      </c>
      <c r="S78" s="14" t="str">
        <f t="shared" si="66"/>
        <v/>
      </c>
      <c r="T78" s="12" t="b">
        <f>IF(ISERROR(VLOOKUP(O78,People!$A$2:$A$113,1,FALSE)), IF(LEN(O78)=0,TRUE,FALSE),IF(ISERROR(VLOOKUP(Q78,People!$A$2:$A$113,1,FALSE)),IF(LEN(Q78)=0,TRUE,FALSE),IF(ISERROR(VLOOKUP(S78,People!$A$2:$A$113,1,FALSE)),IF(LEN(S78)=0,TRUE,FALSE),TRUE)))</f>
        <v>1</v>
      </c>
      <c r="U78" s="14" t="str">
        <f t="shared" si="67"/>
        <v/>
      </c>
      <c r="V78" s="14" t="str">
        <f t="shared" si="68"/>
        <v/>
      </c>
      <c r="W78" s="14" t="str">
        <f t="shared" si="69"/>
        <v/>
      </c>
      <c r="X78" s="14" t="str">
        <f t="shared" si="70"/>
        <v/>
      </c>
      <c r="Y78" s="14" t="str">
        <f t="shared" si="71"/>
        <v/>
      </c>
      <c r="Z78" s="12" t="b">
        <f>IF(ISERROR(VLOOKUP(U78,People!$A$2:$A$113,1,FALSE)), IF(LEN(U78)=0,TRUE,FALSE),IF(ISERROR(VLOOKUP(W78,People!$A$2:$A$113,1,FALSE)),IF(LEN(W78)=0,TRUE,FALSE),IF(ISERROR(VLOOKUP(Y78,People!$A$2:$A$113,1,FALSE)),IF(LEN(Y78)=0,TRUE,FALSE),TRUE)))</f>
        <v>1</v>
      </c>
      <c r="AA78" s="14" t="str">
        <f t="shared" si="72"/>
        <v/>
      </c>
      <c r="AB78" s="14" t="str">
        <f t="shared" si="73"/>
        <v/>
      </c>
      <c r="AC78" s="14" t="str">
        <f t="shared" si="74"/>
        <v/>
      </c>
      <c r="AD78" s="14" t="str">
        <f t="shared" si="75"/>
        <v/>
      </c>
      <c r="AE78" s="14" t="str">
        <f t="shared" si="76"/>
        <v/>
      </c>
      <c r="AF78" s="12" t="b">
        <f>IF(ISERROR(VLOOKUP(AA78,People!$A$2:$A$113,1,FALSE)), IF(LEN(AA78)=0,TRUE,FALSE),IF(ISERROR(VLOOKUP(AC78,People!$A$2:$A$113,1,FALSE)),IF(LEN(AC78)=0,TRUE,FALSE),IF(ISERROR(VLOOKUP(AE78,People!$A$2:$A$113,1,FALSE)),IF(LEN(AE78)=0,TRUE,FALSE),TRUE)))</f>
        <v>1</v>
      </c>
      <c r="AG78" s="14" t="str">
        <f t="shared" si="77"/>
        <v/>
      </c>
      <c r="AH78" s="14" t="str">
        <f t="shared" si="78"/>
        <v/>
      </c>
      <c r="AI78" s="14" t="str">
        <f t="shared" si="79"/>
        <v/>
      </c>
      <c r="AJ78" s="14" t="str">
        <f t="shared" si="80"/>
        <v/>
      </c>
      <c r="AK78" s="14" t="str">
        <f t="shared" si="81"/>
        <v/>
      </c>
      <c r="AL78" s="12" t="b">
        <f>IF(ISERROR(VLOOKUP(AG78,People!$A$2:$A$113,1,FALSE)), IF(LEN(AG78)=0,TRUE,FALSE),IF(ISERROR(VLOOKUP(AI78,People!$A$2:$A$113,1,FALSE)),IF(LEN(AI78)=0,TRUE,FALSE),IF(ISERROR(VLOOKUP(AK78,People!$A$2:$A$113,1,FALSE)),IF(LEN(AK78)=0,TRUE,FALSE),TRUE)))</f>
        <v>1</v>
      </c>
      <c r="AM78" s="14" t="str">
        <f t="shared" si="82"/>
        <v/>
      </c>
      <c r="AN78" s="14" t="str">
        <f t="shared" si="83"/>
        <v/>
      </c>
      <c r="AO78" s="14" t="str">
        <f t="shared" si="84"/>
        <v/>
      </c>
      <c r="AP78" s="14" t="str">
        <f t="shared" si="85"/>
        <v/>
      </c>
      <c r="AQ78" s="14" t="str">
        <f t="shared" si="86"/>
        <v/>
      </c>
      <c r="AR78" s="12" t="b">
        <f>IF(ISERROR(VLOOKUP(AM78,People!$A$2:$A$113,1,FALSE)), IF(LEN(AM78)=0,TRUE,FALSE),IF(ISERROR(VLOOKUP(AO78,People!$A$2:$A$113,1,FALSE)),IF(LEN(AO78)=0,TRUE,FALSE),IF(ISERROR(VLOOKUP(AQ78,People!$A$2:$A$113,1,FALSE)),IF(LEN(AQ78)=0,TRUE,FALSE),TRUE)))</f>
        <v>1</v>
      </c>
      <c r="AS78" s="12" t="str">
        <f t="shared" si="87"/>
        <v>12008645</v>
      </c>
      <c r="AT78" s="13">
        <f t="shared" si="50"/>
        <v>0</v>
      </c>
      <c r="AU78" s="13" t="str">
        <f t="shared" si="51"/>
        <v/>
      </c>
      <c r="AV78" s="13" t="str">
        <f t="shared" si="52"/>
        <v/>
      </c>
      <c r="AW78" s="13" t="str">
        <f t="shared" si="53"/>
        <v/>
      </c>
      <c r="AX78" s="13" t="str">
        <f t="shared" si="54"/>
        <v/>
      </c>
      <c r="AY78" s="13" t="str">
        <f t="shared" si="55"/>
        <v/>
      </c>
      <c r="AZ78" s="6" t="str">
        <f t="shared" si="56"/>
        <v/>
      </c>
    </row>
    <row r="79" spans="1:52" ht="33" customHeight="1">
      <c r="A79" s="2" t="s">
        <v>99</v>
      </c>
      <c r="B79" s="2" t="s">
        <v>264</v>
      </c>
      <c r="C79" s="2" t="s">
        <v>216</v>
      </c>
      <c r="D79" s="3">
        <v>6</v>
      </c>
      <c r="E79" s="5" t="s">
        <v>364</v>
      </c>
      <c r="F79" s="5"/>
      <c r="G79" s="5"/>
      <c r="H79" s="5"/>
      <c r="I79" s="5"/>
      <c r="J79" s="12" t="str">
        <f t="shared" si="88"/>
        <v>Boating</v>
      </c>
      <c r="K79" s="12">
        <f t="shared" si="89"/>
        <v>6</v>
      </c>
      <c r="L79" s="12">
        <f t="shared" si="90"/>
        <v>0</v>
      </c>
      <c r="M79" s="12">
        <f t="shared" si="91"/>
        <v>0</v>
      </c>
      <c r="N79" s="12">
        <f t="shared" si="92"/>
        <v>0</v>
      </c>
      <c r="O79" s="14" t="str">
        <f t="shared" si="62"/>
        <v>Kim</v>
      </c>
      <c r="P79" s="14" t="str">
        <f t="shared" si="63"/>
        <v>Yin</v>
      </c>
      <c r="Q79" s="14" t="str">
        <f t="shared" si="64"/>
        <v>Yin</v>
      </c>
      <c r="R79" s="14" t="str">
        <f t="shared" si="65"/>
        <v/>
      </c>
      <c r="S79" s="14" t="str">
        <f t="shared" si="66"/>
        <v/>
      </c>
      <c r="T79" s="12" t="b">
        <f>IF(ISERROR(VLOOKUP(O79,People!$A$2:$A$113,1,FALSE)), IF(LEN(O79)=0,TRUE,FALSE),IF(ISERROR(VLOOKUP(Q79,People!$A$2:$A$113,1,FALSE)),IF(LEN(Q79)=0,TRUE,FALSE),IF(ISERROR(VLOOKUP(S79,People!$A$2:$A$113,1,FALSE)),IF(LEN(S79)=0,TRUE,FALSE),TRUE)))</f>
        <v>1</v>
      </c>
      <c r="U79" s="14" t="str">
        <f t="shared" si="67"/>
        <v/>
      </c>
      <c r="V79" s="14" t="str">
        <f t="shared" si="68"/>
        <v/>
      </c>
      <c r="W79" s="14" t="str">
        <f t="shared" si="69"/>
        <v/>
      </c>
      <c r="X79" s="14" t="str">
        <f t="shared" si="70"/>
        <v/>
      </c>
      <c r="Y79" s="14" t="str">
        <f t="shared" si="71"/>
        <v/>
      </c>
      <c r="Z79" s="12" t="b">
        <f>IF(ISERROR(VLOOKUP(U79,People!$A$2:$A$113,1,FALSE)), IF(LEN(U79)=0,TRUE,FALSE),IF(ISERROR(VLOOKUP(W79,People!$A$2:$A$113,1,FALSE)),IF(LEN(W79)=0,TRUE,FALSE),IF(ISERROR(VLOOKUP(Y79,People!$A$2:$A$113,1,FALSE)),IF(LEN(Y79)=0,TRUE,FALSE),TRUE)))</f>
        <v>1</v>
      </c>
      <c r="AA79" s="14" t="str">
        <f t="shared" si="72"/>
        <v/>
      </c>
      <c r="AB79" s="14" t="str">
        <f t="shared" si="73"/>
        <v/>
      </c>
      <c r="AC79" s="14" t="str">
        <f t="shared" si="74"/>
        <v/>
      </c>
      <c r="AD79" s="14" t="str">
        <f t="shared" si="75"/>
        <v/>
      </c>
      <c r="AE79" s="14" t="str">
        <f t="shared" si="76"/>
        <v/>
      </c>
      <c r="AF79" s="12" t="b">
        <f>IF(ISERROR(VLOOKUP(AA79,People!$A$2:$A$113,1,FALSE)), IF(LEN(AA79)=0,TRUE,FALSE),IF(ISERROR(VLOOKUP(AC79,People!$A$2:$A$113,1,FALSE)),IF(LEN(AC79)=0,TRUE,FALSE),IF(ISERROR(VLOOKUP(AE79,People!$A$2:$A$113,1,FALSE)),IF(LEN(AE79)=0,TRUE,FALSE),TRUE)))</f>
        <v>1</v>
      </c>
      <c r="AG79" s="14" t="str">
        <f t="shared" si="77"/>
        <v/>
      </c>
      <c r="AH79" s="14" t="str">
        <f t="shared" si="78"/>
        <v/>
      </c>
      <c r="AI79" s="14" t="str">
        <f t="shared" si="79"/>
        <v/>
      </c>
      <c r="AJ79" s="14" t="str">
        <f t="shared" si="80"/>
        <v/>
      </c>
      <c r="AK79" s="14" t="str">
        <f t="shared" si="81"/>
        <v/>
      </c>
      <c r="AL79" s="12" t="b">
        <f>IF(ISERROR(VLOOKUP(AG79,People!$A$2:$A$113,1,FALSE)), IF(LEN(AG79)=0,TRUE,FALSE),IF(ISERROR(VLOOKUP(AI79,People!$A$2:$A$113,1,FALSE)),IF(LEN(AI79)=0,TRUE,FALSE),IF(ISERROR(VLOOKUP(AK79,People!$A$2:$A$113,1,FALSE)),IF(LEN(AK79)=0,TRUE,FALSE),TRUE)))</f>
        <v>1</v>
      </c>
      <c r="AM79" s="14" t="str">
        <f t="shared" si="82"/>
        <v/>
      </c>
      <c r="AN79" s="14" t="str">
        <f t="shared" si="83"/>
        <v/>
      </c>
      <c r="AO79" s="14" t="str">
        <f t="shared" si="84"/>
        <v/>
      </c>
      <c r="AP79" s="14" t="str">
        <f t="shared" si="85"/>
        <v/>
      </c>
      <c r="AQ79" s="14" t="str">
        <f t="shared" si="86"/>
        <v/>
      </c>
      <c r="AR79" s="12" t="b">
        <f>IF(ISERROR(VLOOKUP(AM79,People!$A$2:$A$113,1,FALSE)), IF(LEN(AM79)=0,TRUE,FALSE),IF(ISERROR(VLOOKUP(AO79,People!$A$2:$A$113,1,FALSE)),IF(LEN(AO79)=0,TRUE,FALSE),IF(ISERROR(VLOOKUP(AQ79,People!$A$2:$A$113,1,FALSE)),IF(LEN(AQ79)=0,TRUE,FALSE),TRUE)))</f>
        <v>1</v>
      </c>
      <c r="AS79" s="12" t="str">
        <f t="shared" si="87"/>
        <v>17006936</v>
      </c>
      <c r="AT79" s="13">
        <f t="shared" si="50"/>
        <v>1</v>
      </c>
      <c r="AU79" s="13" t="str">
        <f t="shared" si="51"/>
        <v>17006936</v>
      </c>
      <c r="AV79" s="13" t="str">
        <f t="shared" si="52"/>
        <v/>
      </c>
      <c r="AW79" s="13" t="str">
        <f t="shared" si="53"/>
        <v/>
      </c>
      <c r="AX79" s="13" t="str">
        <f t="shared" si="54"/>
        <v/>
      </c>
      <c r="AY79" s="13" t="str">
        <f t="shared" si="55"/>
        <v/>
      </c>
      <c r="AZ79" s="6" t="str">
        <f t="shared" si="56"/>
        <v>Boating,17006936</v>
      </c>
    </row>
    <row r="80" spans="1:52" ht="33" customHeight="1">
      <c r="A80" s="2" t="s">
        <v>99</v>
      </c>
      <c r="B80" s="2" t="s">
        <v>136</v>
      </c>
      <c r="C80" s="2" t="s">
        <v>216</v>
      </c>
      <c r="D80" s="3">
        <v>5</v>
      </c>
      <c r="E80" s="5" t="s">
        <v>12</v>
      </c>
      <c r="F80" s="5"/>
      <c r="G80" s="5"/>
      <c r="H80" s="5"/>
      <c r="I80" s="5"/>
      <c r="J80" s="12" t="str">
        <f t="shared" si="88"/>
        <v>Fishing</v>
      </c>
      <c r="K80" s="12">
        <f t="shared" si="89"/>
        <v>5</v>
      </c>
      <c r="L80" s="12">
        <f t="shared" si="90"/>
        <v>0</v>
      </c>
      <c r="M80" s="12">
        <f t="shared" si="91"/>
        <v>0</v>
      </c>
      <c r="N80" s="12">
        <f t="shared" si="92"/>
        <v>0</v>
      </c>
      <c r="O80" s="14" t="str">
        <f t="shared" si="62"/>
        <v>Aaron</v>
      </c>
      <c r="P80" s="14" t="str">
        <f t="shared" si="63"/>
        <v>Jenny</v>
      </c>
      <c r="Q80" s="14" t="str">
        <f t="shared" si="64"/>
        <v>Jenny</v>
      </c>
      <c r="R80" s="14" t="str">
        <f t="shared" si="65"/>
        <v/>
      </c>
      <c r="S80" s="14" t="str">
        <f t="shared" si="66"/>
        <v/>
      </c>
      <c r="T80" s="12" t="b">
        <f>IF(ISERROR(VLOOKUP(O80,People!$A$2:$A$113,1,FALSE)), IF(LEN(O80)=0,TRUE,FALSE),IF(ISERROR(VLOOKUP(Q80,People!$A$2:$A$113,1,FALSE)),IF(LEN(Q80)=0,TRUE,FALSE),IF(ISERROR(VLOOKUP(S80,People!$A$2:$A$113,1,FALSE)),IF(LEN(S80)=0,TRUE,FALSE),TRUE)))</f>
        <v>1</v>
      </c>
      <c r="U80" s="14" t="str">
        <f t="shared" si="67"/>
        <v/>
      </c>
      <c r="V80" s="14" t="str">
        <f t="shared" si="68"/>
        <v/>
      </c>
      <c r="W80" s="14" t="str">
        <f t="shared" si="69"/>
        <v/>
      </c>
      <c r="X80" s="14" t="str">
        <f t="shared" si="70"/>
        <v/>
      </c>
      <c r="Y80" s="14" t="str">
        <f t="shared" si="71"/>
        <v/>
      </c>
      <c r="Z80" s="12" t="b">
        <f>IF(ISERROR(VLOOKUP(U80,People!$A$2:$A$113,1,FALSE)), IF(LEN(U80)=0,TRUE,FALSE),IF(ISERROR(VLOOKUP(W80,People!$A$2:$A$113,1,FALSE)),IF(LEN(W80)=0,TRUE,FALSE),IF(ISERROR(VLOOKUP(Y80,People!$A$2:$A$113,1,FALSE)),IF(LEN(Y80)=0,TRUE,FALSE),TRUE)))</f>
        <v>1</v>
      </c>
      <c r="AA80" s="14" t="str">
        <f t="shared" si="72"/>
        <v/>
      </c>
      <c r="AB80" s="14" t="str">
        <f t="shared" si="73"/>
        <v/>
      </c>
      <c r="AC80" s="14" t="str">
        <f t="shared" si="74"/>
        <v/>
      </c>
      <c r="AD80" s="14" t="str">
        <f t="shared" si="75"/>
        <v/>
      </c>
      <c r="AE80" s="14" t="str">
        <f t="shared" si="76"/>
        <v/>
      </c>
      <c r="AF80" s="12" t="b">
        <f>IF(ISERROR(VLOOKUP(AA80,People!$A$2:$A$113,1,FALSE)), IF(LEN(AA80)=0,TRUE,FALSE),IF(ISERROR(VLOOKUP(AC80,People!$A$2:$A$113,1,FALSE)),IF(LEN(AC80)=0,TRUE,FALSE),IF(ISERROR(VLOOKUP(AE80,People!$A$2:$A$113,1,FALSE)),IF(LEN(AE80)=0,TRUE,FALSE),TRUE)))</f>
        <v>1</v>
      </c>
      <c r="AG80" s="14" t="str">
        <f t="shared" si="77"/>
        <v/>
      </c>
      <c r="AH80" s="14" t="str">
        <f t="shared" si="78"/>
        <v/>
      </c>
      <c r="AI80" s="14" t="str">
        <f t="shared" si="79"/>
        <v/>
      </c>
      <c r="AJ80" s="14" t="str">
        <f t="shared" si="80"/>
        <v/>
      </c>
      <c r="AK80" s="14" t="str">
        <f t="shared" si="81"/>
        <v/>
      </c>
      <c r="AL80" s="12" t="b">
        <f>IF(ISERROR(VLOOKUP(AG80,People!$A$2:$A$113,1,FALSE)), IF(LEN(AG80)=0,TRUE,FALSE),IF(ISERROR(VLOOKUP(AI80,People!$A$2:$A$113,1,FALSE)),IF(LEN(AI80)=0,TRUE,FALSE),IF(ISERROR(VLOOKUP(AK80,People!$A$2:$A$113,1,FALSE)),IF(LEN(AK80)=0,TRUE,FALSE),TRUE)))</f>
        <v>1</v>
      </c>
      <c r="AM80" s="14" t="str">
        <f t="shared" si="82"/>
        <v/>
      </c>
      <c r="AN80" s="14" t="str">
        <f t="shared" si="83"/>
        <v/>
      </c>
      <c r="AO80" s="14" t="str">
        <f t="shared" si="84"/>
        <v/>
      </c>
      <c r="AP80" s="14" t="str">
        <f t="shared" si="85"/>
        <v/>
      </c>
      <c r="AQ80" s="14" t="str">
        <f t="shared" si="86"/>
        <v/>
      </c>
      <c r="AR80" s="12" t="b">
        <f>IF(ISERROR(VLOOKUP(AM80,People!$A$2:$A$113,1,FALSE)), IF(LEN(AM80)=0,TRUE,FALSE),IF(ISERROR(VLOOKUP(AO80,People!$A$2:$A$113,1,FALSE)),IF(LEN(AO80)=0,TRUE,FALSE),IF(ISERROR(VLOOKUP(AQ80,People!$A$2:$A$113,1,FALSE)),IF(LEN(AQ80)=0,TRUE,FALSE),TRUE)))</f>
        <v>1</v>
      </c>
      <c r="AS80" s="12" t="str">
        <f t="shared" si="87"/>
        <v>17005936</v>
      </c>
      <c r="AT80" s="13">
        <f t="shared" si="50"/>
        <v>1</v>
      </c>
      <c r="AU80" s="13" t="str">
        <f t="shared" si="51"/>
        <v>17005936</v>
      </c>
      <c r="AV80" s="13" t="str">
        <f t="shared" si="52"/>
        <v/>
      </c>
      <c r="AW80" s="13" t="str">
        <f t="shared" si="53"/>
        <v/>
      </c>
      <c r="AX80" s="13" t="str">
        <f t="shared" si="54"/>
        <v/>
      </c>
      <c r="AY80" s="13" t="str">
        <f t="shared" si="55"/>
        <v/>
      </c>
      <c r="AZ80" s="6" t="str">
        <f t="shared" si="56"/>
        <v>Fishing,17005936</v>
      </c>
    </row>
    <row r="81" spans="1:52" ht="33" customHeight="1">
      <c r="A81" s="2" t="s">
        <v>99</v>
      </c>
      <c r="B81" s="2" t="s">
        <v>412</v>
      </c>
      <c r="C81" s="2" t="s">
        <v>216</v>
      </c>
      <c r="D81" s="3">
        <v>6</v>
      </c>
      <c r="E81" s="5" t="s">
        <v>151</v>
      </c>
      <c r="F81" s="5" t="s">
        <v>148</v>
      </c>
      <c r="G81" s="5"/>
      <c r="H81" s="5"/>
      <c r="I81" s="5"/>
      <c r="J81" s="12" t="str">
        <f t="shared" si="88"/>
        <v>Snorkeling</v>
      </c>
      <c r="K81" s="12">
        <f t="shared" si="89"/>
        <v>6</v>
      </c>
      <c r="L81" s="12">
        <f t="shared" si="90"/>
        <v>6</v>
      </c>
      <c r="M81" s="12">
        <f t="shared" si="91"/>
        <v>0</v>
      </c>
      <c r="N81" s="12">
        <f t="shared" si="92"/>
        <v>0</v>
      </c>
      <c r="O81" s="14" t="str">
        <f t="shared" si="62"/>
        <v>Louise</v>
      </c>
      <c r="P81" s="14" t="str">
        <f t="shared" si="63"/>
        <v/>
      </c>
      <c r="Q81" s="14" t="str">
        <f t="shared" si="64"/>
        <v/>
      </c>
      <c r="R81" s="14" t="str">
        <f t="shared" si="65"/>
        <v/>
      </c>
      <c r="S81" s="14" t="str">
        <f t="shared" si="66"/>
        <v/>
      </c>
      <c r="T81" s="12" t="b">
        <f>IF(ISERROR(VLOOKUP(O81,People!$A$2:$A$113,1,FALSE)), IF(LEN(O81)=0,TRUE,FALSE),IF(ISERROR(VLOOKUP(Q81,People!$A$2:$A$113,1,FALSE)),IF(LEN(Q81)=0,TRUE,FALSE),IF(ISERROR(VLOOKUP(S81,People!$A$2:$A$113,1,FALSE)),IF(LEN(S81)=0,TRUE,FALSE),TRUE)))</f>
        <v>1</v>
      </c>
      <c r="U81" s="14" t="str">
        <f t="shared" si="67"/>
        <v>JuliaF</v>
      </c>
      <c r="V81" s="14" t="str">
        <f t="shared" si="68"/>
        <v>M!</v>
      </c>
      <c r="W81" s="14" t="str">
        <f t="shared" si="69"/>
        <v>M!</v>
      </c>
      <c r="X81" s="14" t="str">
        <f t="shared" si="70"/>
        <v/>
      </c>
      <c r="Y81" s="14" t="str">
        <f t="shared" si="71"/>
        <v/>
      </c>
      <c r="Z81" s="12" t="b">
        <f>IF(ISERROR(VLOOKUP(U81,People!$A$2:$A$113,1,FALSE)), IF(LEN(U81)=0,TRUE,FALSE),IF(ISERROR(VLOOKUP(W81,People!$A$2:$A$113,1,FALSE)),IF(LEN(W81)=0,TRUE,FALSE),IF(ISERROR(VLOOKUP(Y81,People!$A$2:$A$113,1,FALSE)),IF(LEN(Y81)=0,TRUE,FALSE),TRUE)))</f>
        <v>1</v>
      </c>
      <c r="AA81" s="14" t="str">
        <f t="shared" si="72"/>
        <v/>
      </c>
      <c r="AB81" s="14" t="str">
        <f t="shared" si="73"/>
        <v/>
      </c>
      <c r="AC81" s="14" t="str">
        <f t="shared" si="74"/>
        <v/>
      </c>
      <c r="AD81" s="14" t="str">
        <f t="shared" si="75"/>
        <v/>
      </c>
      <c r="AE81" s="14" t="str">
        <f t="shared" si="76"/>
        <v/>
      </c>
      <c r="AF81" s="12" t="b">
        <f>IF(ISERROR(VLOOKUP(AA81,People!$A$2:$A$113,1,FALSE)), IF(LEN(AA81)=0,TRUE,FALSE),IF(ISERROR(VLOOKUP(AC81,People!$A$2:$A$113,1,FALSE)),IF(LEN(AC81)=0,TRUE,FALSE),IF(ISERROR(VLOOKUP(AE81,People!$A$2:$A$113,1,FALSE)),IF(LEN(AE81)=0,TRUE,FALSE),TRUE)))</f>
        <v>1</v>
      </c>
      <c r="AG81" s="14" t="str">
        <f t="shared" si="77"/>
        <v/>
      </c>
      <c r="AH81" s="14" t="str">
        <f t="shared" si="78"/>
        <v/>
      </c>
      <c r="AI81" s="14" t="str">
        <f t="shared" si="79"/>
        <v/>
      </c>
      <c r="AJ81" s="14" t="str">
        <f t="shared" si="80"/>
        <v/>
      </c>
      <c r="AK81" s="14" t="str">
        <f t="shared" si="81"/>
        <v/>
      </c>
      <c r="AL81" s="12" t="b">
        <f>IF(ISERROR(VLOOKUP(AG81,People!$A$2:$A$113,1,FALSE)), IF(LEN(AG81)=0,TRUE,FALSE),IF(ISERROR(VLOOKUP(AI81,People!$A$2:$A$113,1,FALSE)),IF(LEN(AI81)=0,TRUE,FALSE),IF(ISERROR(VLOOKUP(AK81,People!$A$2:$A$113,1,FALSE)),IF(LEN(AK81)=0,TRUE,FALSE),TRUE)))</f>
        <v>1</v>
      </c>
      <c r="AM81" s="14" t="str">
        <f t="shared" si="82"/>
        <v/>
      </c>
      <c r="AN81" s="14" t="str">
        <f t="shared" si="83"/>
        <v/>
      </c>
      <c r="AO81" s="14" t="str">
        <f t="shared" si="84"/>
        <v/>
      </c>
      <c r="AP81" s="14" t="str">
        <f t="shared" si="85"/>
        <v/>
      </c>
      <c r="AQ81" s="14" t="str">
        <f t="shared" si="86"/>
        <v/>
      </c>
      <c r="AR81" s="12" t="b">
        <f>IF(ISERROR(VLOOKUP(AM81,People!$A$2:$A$113,1,FALSE)), IF(LEN(AM81)=0,TRUE,FALSE),IF(ISERROR(VLOOKUP(AO81,People!$A$2:$A$113,1,FALSE)),IF(LEN(AO81)=0,TRUE,FALSE),IF(ISERROR(VLOOKUP(AQ81,People!$A$2:$A$113,1,FALSE)),IF(LEN(AQ81)=0,TRUE,FALSE),TRUE)))</f>
        <v>1</v>
      </c>
      <c r="AS81" s="12" t="str">
        <f t="shared" si="87"/>
        <v>17006936</v>
      </c>
      <c r="AT81" s="13">
        <f t="shared" si="50"/>
        <v>2</v>
      </c>
      <c r="AU81" s="13" t="str">
        <f t="shared" si="51"/>
        <v>17006936</v>
      </c>
      <c r="AV81" s="13" t="str">
        <f t="shared" si="52"/>
        <v>27106936</v>
      </c>
      <c r="AW81" s="13" t="str">
        <f t="shared" si="53"/>
        <v/>
      </c>
      <c r="AX81" s="13" t="str">
        <f t="shared" si="54"/>
        <v/>
      </c>
      <c r="AY81" s="13" t="str">
        <f t="shared" si="55"/>
        <v/>
      </c>
      <c r="AZ81" s="6" t="str">
        <f t="shared" si="56"/>
        <v>Snorkeling,17006936,27106936</v>
      </c>
    </row>
    <row r="82" spans="1:52" ht="33" customHeight="1">
      <c r="A82" s="2" t="s">
        <v>99</v>
      </c>
      <c r="B82" s="2" t="s">
        <v>26</v>
      </c>
      <c r="C82" s="2" t="s">
        <v>217</v>
      </c>
      <c r="D82" s="3">
        <v>12</v>
      </c>
      <c r="E82" s="5"/>
      <c r="F82" s="5" t="s">
        <v>359</v>
      </c>
      <c r="G82" s="5" t="s">
        <v>397</v>
      </c>
      <c r="H82" s="5" t="s">
        <v>354</v>
      </c>
      <c r="I82" s="5" t="s">
        <v>399</v>
      </c>
      <c r="J82" s="12" t="str">
        <f t="shared" si="88"/>
        <v>Swimming</v>
      </c>
      <c r="K82" s="12">
        <f t="shared" si="89"/>
        <v>0</v>
      </c>
      <c r="L82" s="12">
        <f t="shared" si="90"/>
        <v>12</v>
      </c>
      <c r="M82" s="12">
        <f t="shared" si="91"/>
        <v>12</v>
      </c>
      <c r="N82" s="12">
        <f t="shared" si="92"/>
        <v>12</v>
      </c>
      <c r="O82" s="14" t="str">
        <f t="shared" si="62"/>
        <v/>
      </c>
      <c r="P82" s="14" t="str">
        <f t="shared" si="63"/>
        <v/>
      </c>
      <c r="Q82" s="14" t="str">
        <f t="shared" si="64"/>
        <v/>
      </c>
      <c r="R82" s="14" t="str">
        <f t="shared" si="65"/>
        <v/>
      </c>
      <c r="S82" s="14" t="str">
        <f t="shared" si="66"/>
        <v/>
      </c>
      <c r="T82" s="12" t="b">
        <f>IF(ISERROR(VLOOKUP(O82,People!$A$2:$A$113,1,FALSE)), IF(LEN(O82)=0,TRUE,FALSE),IF(ISERROR(VLOOKUP(Q82,People!$A$2:$A$113,1,FALSE)),IF(LEN(Q82)=0,TRUE,FALSE),IF(ISERROR(VLOOKUP(S82,People!$A$2:$A$113,1,FALSE)),IF(LEN(S82)=0,TRUE,FALSE),TRUE)))</f>
        <v>1</v>
      </c>
      <c r="U82" s="14" t="str">
        <f t="shared" si="67"/>
        <v>Clare</v>
      </c>
      <c r="V82" s="14" t="str">
        <f t="shared" si="68"/>
        <v>Louise Ezra</v>
      </c>
      <c r="W82" s="14" t="str">
        <f t="shared" si="69"/>
        <v>Louise</v>
      </c>
      <c r="X82" s="14" t="str">
        <f t="shared" si="70"/>
        <v>Ezra</v>
      </c>
      <c r="Y82" s="14" t="str">
        <f t="shared" si="71"/>
        <v>Ezra</v>
      </c>
      <c r="Z82" s="12" t="b">
        <f>IF(ISERROR(VLOOKUP(U82,People!$A$2:$A$113,1,FALSE)), IF(LEN(U82)=0,TRUE,FALSE),IF(ISERROR(VLOOKUP(W82,People!$A$2:$A$113,1,FALSE)),IF(LEN(W82)=0,TRUE,FALSE),IF(ISERROR(VLOOKUP(Y82,People!$A$2:$A$113,1,FALSE)),IF(LEN(Y82)=0,TRUE,FALSE),TRUE)))</f>
        <v>1</v>
      </c>
      <c r="AA82" s="14" t="str">
        <f t="shared" si="72"/>
        <v>Ezra</v>
      </c>
      <c r="AB82" s="14" t="str">
        <f t="shared" si="73"/>
        <v>AnnaK JuliaR</v>
      </c>
      <c r="AC82" s="14" t="str">
        <f t="shared" si="74"/>
        <v>AnnaK</v>
      </c>
      <c r="AD82" s="14" t="str">
        <f t="shared" si="75"/>
        <v>JuliaR</v>
      </c>
      <c r="AE82" s="14" t="str">
        <f t="shared" si="76"/>
        <v>JuliaR</v>
      </c>
      <c r="AF82" s="12" t="b">
        <f>IF(ISERROR(VLOOKUP(AA82,People!$A$2:$A$113,1,FALSE)), IF(LEN(AA82)=0,TRUE,FALSE),IF(ISERROR(VLOOKUP(AC82,People!$A$2:$A$113,1,FALSE)),IF(LEN(AC82)=0,TRUE,FALSE),IF(ISERROR(VLOOKUP(AE82,People!$A$2:$A$113,1,FALSE)),IF(LEN(AE82)=0,TRUE,FALSE),TRUE)))</f>
        <v>1</v>
      </c>
      <c r="AG82" s="14" t="str">
        <f t="shared" si="77"/>
        <v>JuliaF</v>
      </c>
      <c r="AH82" s="14" t="str">
        <f t="shared" si="78"/>
        <v>PhillieL PhilB</v>
      </c>
      <c r="AI82" s="14" t="str">
        <f t="shared" si="79"/>
        <v>PhillieL</v>
      </c>
      <c r="AJ82" s="14" t="str">
        <f t="shared" si="80"/>
        <v>PhilB</v>
      </c>
      <c r="AK82" s="14" t="str">
        <f t="shared" si="81"/>
        <v>PhilB</v>
      </c>
      <c r="AL82" s="12" t="b">
        <f>IF(ISERROR(VLOOKUP(AG82,People!$A$2:$A$113,1,FALSE)), IF(LEN(AG82)=0,TRUE,FALSE),IF(ISERROR(VLOOKUP(AI82,People!$A$2:$A$113,1,FALSE)),IF(LEN(AI82)=0,TRUE,FALSE),IF(ISERROR(VLOOKUP(AK82,People!$A$2:$A$113,1,FALSE)),IF(LEN(AK82)=0,TRUE,FALSE),TRUE)))</f>
        <v>1</v>
      </c>
      <c r="AM82" s="14" t="str">
        <f t="shared" si="82"/>
        <v>PhillieL</v>
      </c>
      <c r="AN82" s="14" t="str">
        <f t="shared" si="83"/>
        <v>Cassie PhilB</v>
      </c>
      <c r="AO82" s="14" t="str">
        <f t="shared" si="84"/>
        <v>Cassie</v>
      </c>
      <c r="AP82" s="14" t="str">
        <f t="shared" si="85"/>
        <v>PhilB</v>
      </c>
      <c r="AQ82" s="14" t="str">
        <f t="shared" si="86"/>
        <v>PhilB</v>
      </c>
      <c r="AR82" s="12" t="b">
        <f>IF(ISERROR(VLOOKUP(AM82,People!$A$2:$A$113,1,FALSE)), IF(LEN(AM82)=0,TRUE,FALSE),IF(ISERROR(VLOOKUP(AO82,People!$A$2:$A$113,1,FALSE)),IF(LEN(AO82)=0,TRUE,FALSE),IF(ISERROR(VLOOKUP(AQ82,People!$A$2:$A$113,1,FALSE)),IF(LEN(AQ82)=0,TRUE,FALSE),TRUE)))</f>
        <v>1</v>
      </c>
      <c r="AS82" s="12" t="str">
        <f t="shared" si="87"/>
        <v>17012937</v>
      </c>
      <c r="AT82" s="13">
        <f t="shared" si="50"/>
        <v>4</v>
      </c>
      <c r="AU82" s="13" t="str">
        <f t="shared" si="51"/>
        <v/>
      </c>
      <c r="AV82" s="13" t="str">
        <f t="shared" si="52"/>
        <v>27012937</v>
      </c>
      <c r="AW82" s="13" t="str">
        <f t="shared" si="53"/>
        <v>37012937</v>
      </c>
      <c r="AX82" s="13" t="str">
        <f t="shared" si="54"/>
        <v>47012937</v>
      </c>
      <c r="AY82" s="13" t="str">
        <f t="shared" si="55"/>
        <v>50012937</v>
      </c>
      <c r="AZ82" s="6" t="str">
        <f t="shared" si="56"/>
        <v>Swimming,27012937,37012937,47012937,50012937</v>
      </c>
    </row>
    <row r="83" spans="1:52" ht="33" customHeight="1">
      <c r="A83" s="2" t="s">
        <v>99</v>
      </c>
      <c r="B83" s="2" t="s">
        <v>25</v>
      </c>
      <c r="C83" s="2" t="s">
        <v>217</v>
      </c>
      <c r="D83" s="3">
        <v>12</v>
      </c>
      <c r="E83" s="5"/>
      <c r="F83" s="5" t="s">
        <v>346</v>
      </c>
      <c r="G83" s="5" t="s">
        <v>44</v>
      </c>
      <c r="H83" s="5" t="s">
        <v>358</v>
      </c>
      <c r="I83" s="5" t="s">
        <v>22</v>
      </c>
      <c r="J83" s="12" t="str">
        <f t="shared" si="88"/>
        <v>Swimming a</v>
      </c>
      <c r="K83" s="12">
        <f t="shared" si="89"/>
        <v>0</v>
      </c>
      <c r="L83" s="12">
        <f t="shared" si="90"/>
        <v>12</v>
      </c>
      <c r="M83" s="12">
        <f t="shared" si="91"/>
        <v>12</v>
      </c>
      <c r="N83" s="12">
        <f t="shared" si="92"/>
        <v>12</v>
      </c>
      <c r="O83" s="14" t="str">
        <f t="shared" si="62"/>
        <v/>
      </c>
      <c r="P83" s="14" t="str">
        <f t="shared" si="63"/>
        <v/>
      </c>
      <c r="Q83" s="14" t="str">
        <f t="shared" si="64"/>
        <v/>
      </c>
      <c r="R83" s="14" t="str">
        <f t="shared" si="65"/>
        <v/>
      </c>
      <c r="S83" s="14" t="str">
        <f t="shared" si="66"/>
        <v/>
      </c>
      <c r="T83" s="12" t="b">
        <f>IF(ISERROR(VLOOKUP(O83,People!$A$2:$A$113,1,FALSE)), IF(LEN(O83)=0,TRUE,FALSE),IF(ISERROR(VLOOKUP(Q83,People!$A$2:$A$113,1,FALSE)),IF(LEN(Q83)=0,TRUE,FALSE),IF(ISERROR(VLOOKUP(S83,People!$A$2:$A$113,1,FALSE)),IF(LEN(S83)=0,TRUE,FALSE),TRUE)))</f>
        <v>1</v>
      </c>
      <c r="U83" s="14" t="str">
        <f t="shared" si="67"/>
        <v>Alix</v>
      </c>
      <c r="V83" s="14" t="str">
        <f t="shared" si="68"/>
        <v>Shannon</v>
      </c>
      <c r="W83" s="14" t="str">
        <f t="shared" si="69"/>
        <v>Shannon</v>
      </c>
      <c r="X83" s="14" t="str">
        <f t="shared" si="70"/>
        <v/>
      </c>
      <c r="Y83" s="14" t="str">
        <f t="shared" si="71"/>
        <v/>
      </c>
      <c r="Z83" s="12" t="b">
        <f>IF(ISERROR(VLOOKUP(U83,People!$A$2:$A$113,1,FALSE)), IF(LEN(U83)=0,TRUE,FALSE),IF(ISERROR(VLOOKUP(W83,People!$A$2:$A$113,1,FALSE)),IF(LEN(W83)=0,TRUE,FALSE),IF(ISERROR(VLOOKUP(Y83,People!$A$2:$A$113,1,FALSE)),IF(LEN(Y83)=0,TRUE,FALSE),TRUE)))</f>
        <v>1</v>
      </c>
      <c r="AA83" s="14" t="str">
        <f t="shared" si="72"/>
        <v>PhillieL</v>
      </c>
      <c r="AB83" s="14" t="str">
        <f t="shared" si="73"/>
        <v>JuliaF</v>
      </c>
      <c r="AC83" s="14" t="str">
        <f t="shared" si="74"/>
        <v>JuliaF</v>
      </c>
      <c r="AD83" s="14" t="str">
        <f t="shared" si="75"/>
        <v/>
      </c>
      <c r="AE83" s="14" t="str">
        <f t="shared" si="76"/>
        <v/>
      </c>
      <c r="AF83" s="12" t="b">
        <f>IF(ISERROR(VLOOKUP(AA83,People!$A$2:$A$113,1,FALSE)), IF(LEN(AA83)=0,TRUE,FALSE),IF(ISERROR(VLOOKUP(AC83,People!$A$2:$A$113,1,FALSE)),IF(LEN(AC83)=0,TRUE,FALSE),IF(ISERROR(VLOOKUP(AE83,People!$A$2:$A$113,1,FALSE)),IF(LEN(AE83)=0,TRUE,FALSE),TRUE)))</f>
        <v>1</v>
      </c>
      <c r="AG83" s="14" t="str">
        <f t="shared" si="77"/>
        <v>Yin</v>
      </c>
      <c r="AH83" s="14" t="str">
        <f t="shared" si="78"/>
        <v>JuliaR Jess</v>
      </c>
      <c r="AI83" s="14" t="str">
        <f t="shared" si="79"/>
        <v>JuliaR</v>
      </c>
      <c r="AJ83" s="14" t="str">
        <f t="shared" si="80"/>
        <v>Jess</v>
      </c>
      <c r="AK83" s="14" t="str">
        <f t="shared" si="81"/>
        <v>Jess</v>
      </c>
      <c r="AL83" s="12" t="b">
        <f>IF(ISERROR(VLOOKUP(AG83,People!$A$2:$A$113,1,FALSE)), IF(LEN(AG83)=0,TRUE,FALSE),IF(ISERROR(VLOOKUP(AI83,People!$A$2:$A$113,1,FALSE)),IF(LEN(AI83)=0,TRUE,FALSE),IF(ISERROR(VLOOKUP(AK83,People!$A$2:$A$113,1,FALSE)),IF(LEN(AK83)=0,TRUE,FALSE),TRUE)))</f>
        <v>1</v>
      </c>
      <c r="AM83" s="14" t="str">
        <f t="shared" si="82"/>
        <v>AnnaK</v>
      </c>
      <c r="AN83" s="14" t="str">
        <f t="shared" si="83"/>
        <v>Yin Florent</v>
      </c>
      <c r="AO83" s="14" t="str">
        <f t="shared" si="84"/>
        <v>Yin</v>
      </c>
      <c r="AP83" s="14" t="str">
        <f t="shared" si="85"/>
        <v>Florent</v>
      </c>
      <c r="AQ83" s="14" t="str">
        <f t="shared" si="86"/>
        <v>Florent</v>
      </c>
      <c r="AR83" s="12" t="b">
        <f>IF(ISERROR(VLOOKUP(AM83,People!$A$2:$A$113,1,FALSE)), IF(LEN(AM83)=0,TRUE,FALSE),IF(ISERROR(VLOOKUP(AO83,People!$A$2:$A$113,1,FALSE)),IF(LEN(AO83)=0,TRUE,FALSE),IF(ISERROR(VLOOKUP(AQ83,People!$A$2:$A$113,1,FALSE)),IF(LEN(AQ83)=0,TRUE,FALSE),TRUE)))</f>
        <v>1</v>
      </c>
      <c r="AS83" s="12" t="str">
        <f t="shared" si="87"/>
        <v>17012937</v>
      </c>
      <c r="AT83" s="13">
        <f t="shared" si="50"/>
        <v>4</v>
      </c>
      <c r="AU83" s="13" t="str">
        <f t="shared" si="51"/>
        <v/>
      </c>
      <c r="AV83" s="13" t="str">
        <f t="shared" si="52"/>
        <v>27012937</v>
      </c>
      <c r="AW83" s="13" t="str">
        <f t="shared" si="53"/>
        <v>37012937</v>
      </c>
      <c r="AX83" s="13" t="str">
        <f t="shared" si="54"/>
        <v>47012937</v>
      </c>
      <c r="AY83" s="13" t="str">
        <f t="shared" si="55"/>
        <v>50012937</v>
      </c>
      <c r="AZ83" s="6" t="str">
        <f t="shared" si="56"/>
        <v>Swimming a,27012937,37012937,47012937,50012937</v>
      </c>
    </row>
    <row r="84" spans="1:52" ht="33" customHeight="1">
      <c r="A84" s="2" t="s">
        <v>99</v>
      </c>
      <c r="B84" s="2" t="s">
        <v>234</v>
      </c>
      <c r="C84" s="2" t="s">
        <v>217</v>
      </c>
      <c r="D84" s="3">
        <v>8</v>
      </c>
      <c r="E84" s="5"/>
      <c r="F84" s="5"/>
      <c r="G84" s="5" t="s">
        <v>347</v>
      </c>
      <c r="H84" s="5"/>
      <c r="I84" s="5"/>
      <c r="J84" s="12" t="str">
        <f t="shared" ref="J84:J90" si="93">B84</f>
        <v>Watergames</v>
      </c>
      <c r="K84" s="12">
        <f t="shared" ref="K84:K90" si="94">IF(ISBLANK(E84),0,+(D84))</f>
        <v>0</v>
      </c>
      <c r="L84" s="12">
        <f t="shared" ref="L84:L90" si="95">IF(ISBLANK(F84),0,+(D84))</f>
        <v>0</v>
      </c>
      <c r="M84" s="12">
        <f t="shared" ref="M84:M90" si="96">IF(ISBLANK(G84),0,+(D84))</f>
        <v>8</v>
      </c>
      <c r="N84" s="12">
        <f t="shared" ref="N84:N90" si="97">IF(ISBLANK(H84),0,+(D84))</f>
        <v>0</v>
      </c>
      <c r="O84" s="14" t="str">
        <f t="shared" ref="O84:O90" si="98">IF(ISBLANK(E84),"",IF(ISERROR(SEARCH(" ",E84)), E84, TRIM(MID(E84,1,SEARCH(" ",E84)))))</f>
        <v/>
      </c>
      <c r="P84" s="14" t="str">
        <f t="shared" ref="P84:P90" si="99">IF(ISERROR(SEARCH(" ",E84)),"",RIGHT(E84,LEN(E84)-SEARCH(" ",E84)))</f>
        <v/>
      </c>
      <c r="Q84" s="14" t="str">
        <f t="shared" ref="Q84:Q90" si="100">IF(ISERROR(SEARCH(" ",P84)), P84, TRIM(MID(P84,1,SEARCH(" ",P84))))</f>
        <v/>
      </c>
      <c r="R84" s="14" t="str">
        <f t="shared" ref="R84:R90" si="101">IF(ISERROR(SEARCH(" ",P84)),"",RIGHT(P84,LEN(P84)-SEARCH(" ",P84)))</f>
        <v/>
      </c>
      <c r="S84" s="14" t="str">
        <f t="shared" ref="S84:S90" si="102">IF(ISERROR(SEARCH(" ",R84)), R84, TRIM(MID(R84,1,SEARCH(" ",R84))))</f>
        <v/>
      </c>
      <c r="T84" s="12" t="b">
        <f>IF(ISERROR(VLOOKUP(O84,People!$A$2:$A$113,1,FALSE)), IF(LEN(O84)=0,TRUE,FALSE),IF(ISERROR(VLOOKUP(Q84,People!$A$2:$A$113,1,FALSE)),IF(LEN(Q84)=0,TRUE,FALSE),IF(ISERROR(VLOOKUP(S84,People!$A$2:$A$113,1,FALSE)),IF(LEN(S84)=0,TRUE,FALSE),TRUE)))</f>
        <v>1</v>
      </c>
      <c r="U84" s="14" t="str">
        <f t="shared" si="67"/>
        <v/>
      </c>
      <c r="V84" s="14" t="str">
        <f t="shared" si="68"/>
        <v/>
      </c>
      <c r="W84" s="14" t="str">
        <f t="shared" si="69"/>
        <v/>
      </c>
      <c r="X84" s="14" t="str">
        <f t="shared" si="70"/>
        <v/>
      </c>
      <c r="Y84" s="14" t="str">
        <f t="shared" si="71"/>
        <v/>
      </c>
      <c r="Z84" s="12" t="b">
        <f>IF(ISERROR(VLOOKUP(U84,People!$A$2:$A$113,1,FALSE)), IF(LEN(U84)=0,TRUE,FALSE),IF(ISERROR(VLOOKUP(W84,People!$A$2:$A$113,1,FALSE)),IF(LEN(W84)=0,TRUE,FALSE),IF(ISERROR(VLOOKUP(Y84,People!$A$2:$A$113,1,FALSE)),IF(LEN(Y84)=0,TRUE,FALSE),TRUE)))</f>
        <v>1</v>
      </c>
      <c r="AA84" s="14" t="str">
        <f t="shared" si="72"/>
        <v>Cassie</v>
      </c>
      <c r="AB84" s="14" t="str">
        <f t="shared" si="73"/>
        <v>M!</v>
      </c>
      <c r="AC84" s="14" t="str">
        <f t="shared" si="74"/>
        <v>M!</v>
      </c>
      <c r="AD84" s="14" t="str">
        <f t="shared" si="75"/>
        <v/>
      </c>
      <c r="AE84" s="14" t="str">
        <f t="shared" si="76"/>
        <v/>
      </c>
      <c r="AF84" s="12" t="b">
        <f>IF(ISERROR(VLOOKUP(AA84,People!$A$2:$A$113,1,FALSE)), IF(LEN(AA84)=0,TRUE,FALSE),IF(ISERROR(VLOOKUP(AC84,People!$A$2:$A$113,1,FALSE)),IF(LEN(AC84)=0,TRUE,FALSE),IF(ISERROR(VLOOKUP(AE84,People!$A$2:$A$113,1,FALSE)),IF(LEN(AE84)=0,TRUE,FALSE),TRUE)))</f>
        <v>1</v>
      </c>
      <c r="AG84" s="14" t="str">
        <f t="shared" si="77"/>
        <v/>
      </c>
      <c r="AH84" s="14" t="str">
        <f t="shared" si="78"/>
        <v/>
      </c>
      <c r="AI84" s="14" t="str">
        <f t="shared" si="79"/>
        <v/>
      </c>
      <c r="AJ84" s="14" t="str">
        <f t="shared" si="80"/>
        <v/>
      </c>
      <c r="AK84" s="14" t="str">
        <f t="shared" si="81"/>
        <v/>
      </c>
      <c r="AL84" s="12" t="b">
        <f>IF(ISERROR(VLOOKUP(AG84,People!$A$2:$A$113,1,FALSE)), IF(LEN(AG84)=0,TRUE,FALSE),IF(ISERROR(VLOOKUP(AI84,People!$A$2:$A$113,1,FALSE)),IF(LEN(AI84)=0,TRUE,FALSE),IF(ISERROR(VLOOKUP(AK84,People!$A$2:$A$113,1,FALSE)),IF(LEN(AK84)=0,TRUE,FALSE),TRUE)))</f>
        <v>1</v>
      </c>
      <c r="AM84" s="14" t="str">
        <f t="shared" si="82"/>
        <v/>
      </c>
      <c r="AN84" s="14" t="str">
        <f t="shared" si="83"/>
        <v/>
      </c>
      <c r="AO84" s="14" t="str">
        <f t="shared" si="84"/>
        <v/>
      </c>
      <c r="AP84" s="14" t="str">
        <f t="shared" si="85"/>
        <v/>
      </c>
      <c r="AQ84" s="14" t="str">
        <f t="shared" si="86"/>
        <v/>
      </c>
      <c r="AR84" s="12" t="b">
        <f>IF(ISERROR(VLOOKUP(AM84,People!$A$2:$A$113,1,FALSE)), IF(LEN(AM84)=0,TRUE,FALSE),IF(ISERROR(VLOOKUP(AO84,People!$A$2:$A$113,1,FALSE)),IF(LEN(AO84)=0,TRUE,FALSE),IF(ISERROR(VLOOKUP(AQ84,People!$A$2:$A$113,1,FALSE)),IF(LEN(AQ84)=0,TRUE,FALSE),TRUE)))</f>
        <v>1</v>
      </c>
      <c r="AS84" s="12" t="str">
        <f t="shared" si="87"/>
        <v>17008937</v>
      </c>
      <c r="AT84" s="13">
        <f t="shared" si="50"/>
        <v>1</v>
      </c>
      <c r="AU84" s="13" t="str">
        <f t="shared" si="51"/>
        <v/>
      </c>
      <c r="AV84" s="13" t="str">
        <f t="shared" si="52"/>
        <v/>
      </c>
      <c r="AW84" s="13" t="str">
        <f t="shared" si="53"/>
        <v>37108937</v>
      </c>
      <c r="AX84" s="13" t="str">
        <f t="shared" si="54"/>
        <v/>
      </c>
      <c r="AY84" s="13" t="str">
        <f t="shared" si="55"/>
        <v/>
      </c>
      <c r="AZ84" s="6" t="str">
        <f t="shared" si="56"/>
        <v>Watergames,37108937</v>
      </c>
    </row>
    <row r="85" spans="1:52" ht="33" customHeight="1">
      <c r="A85" s="2" t="s">
        <v>99</v>
      </c>
      <c r="B85" s="2" t="s">
        <v>72</v>
      </c>
      <c r="C85" s="2" t="s">
        <v>216</v>
      </c>
      <c r="D85" s="3">
        <v>6</v>
      </c>
      <c r="E85" s="5"/>
      <c r="F85" s="5" t="s">
        <v>388</v>
      </c>
      <c r="G85" s="5" t="s">
        <v>398</v>
      </c>
      <c r="H85" s="5" t="s">
        <v>357</v>
      </c>
      <c r="I85" s="5"/>
      <c r="J85" s="12" t="str">
        <f t="shared" si="93"/>
        <v>Windsurfing</v>
      </c>
      <c r="K85" s="12">
        <f t="shared" si="94"/>
        <v>0</v>
      </c>
      <c r="L85" s="12">
        <f t="shared" si="95"/>
        <v>6</v>
      </c>
      <c r="M85" s="12">
        <f t="shared" si="96"/>
        <v>6</v>
      </c>
      <c r="N85" s="12">
        <f t="shared" si="97"/>
        <v>6</v>
      </c>
      <c r="O85" s="14" t="str">
        <f t="shared" si="98"/>
        <v/>
      </c>
      <c r="P85" s="14" t="str">
        <f t="shared" si="99"/>
        <v/>
      </c>
      <c r="Q85" s="14" t="str">
        <f t="shared" si="100"/>
        <v/>
      </c>
      <c r="R85" s="14" t="str">
        <f t="shared" si="101"/>
        <v/>
      </c>
      <c r="S85" s="14" t="str">
        <f t="shared" si="102"/>
        <v/>
      </c>
      <c r="T85" s="12" t="b">
        <f>IF(ISERROR(VLOOKUP(O85,People!$A$2:$A$113,1,FALSE)), IF(LEN(O85)=0,TRUE,FALSE),IF(ISERROR(VLOOKUP(Q85,People!$A$2:$A$113,1,FALSE)),IF(LEN(Q85)=0,TRUE,FALSE),IF(ISERROR(VLOOKUP(S85,People!$A$2:$A$113,1,FALSE)),IF(LEN(S85)=0,TRUE,FALSE),TRUE)))</f>
        <v>1</v>
      </c>
      <c r="U85" s="14" t="str">
        <f t="shared" si="67"/>
        <v>Aaron</v>
      </c>
      <c r="V85" s="14" t="str">
        <f t="shared" si="68"/>
        <v>Yin</v>
      </c>
      <c r="W85" s="14" t="str">
        <f t="shared" si="69"/>
        <v>Yin</v>
      </c>
      <c r="X85" s="14" t="str">
        <f t="shared" si="70"/>
        <v/>
      </c>
      <c r="Y85" s="14" t="str">
        <f t="shared" si="71"/>
        <v/>
      </c>
      <c r="Z85" s="12" t="b">
        <f>IF(ISERROR(VLOOKUP(U85,People!$A$2:$A$113,1,FALSE)), IF(LEN(U85)=0,TRUE,FALSE),IF(ISERROR(VLOOKUP(W85,People!$A$2:$A$113,1,FALSE)),IF(LEN(W85)=0,TRUE,FALSE),IF(ISERROR(VLOOKUP(Y85,People!$A$2:$A$113,1,FALSE)),IF(LEN(Y85)=0,TRUE,FALSE),TRUE)))</f>
        <v>1</v>
      </c>
      <c r="AA85" s="14" t="str">
        <f t="shared" si="72"/>
        <v>Aaron</v>
      </c>
      <c r="AB85" s="14" t="str">
        <f t="shared" si="73"/>
        <v>Florent</v>
      </c>
      <c r="AC85" s="14" t="str">
        <f t="shared" si="74"/>
        <v>Florent</v>
      </c>
      <c r="AD85" s="14" t="str">
        <f t="shared" si="75"/>
        <v/>
      </c>
      <c r="AE85" s="14" t="str">
        <f t="shared" si="76"/>
        <v/>
      </c>
      <c r="AF85" s="12" t="b">
        <f>IF(ISERROR(VLOOKUP(AA85,People!$A$2:$A$113,1,FALSE)), IF(LEN(AA85)=0,TRUE,FALSE),IF(ISERROR(VLOOKUP(AC85,People!$A$2:$A$113,1,FALSE)),IF(LEN(AC85)=0,TRUE,FALSE),IF(ISERROR(VLOOKUP(AE85,People!$A$2:$A$113,1,FALSE)),IF(LEN(AE85)=0,TRUE,FALSE),TRUE)))</f>
        <v>1</v>
      </c>
      <c r="AG85" s="14" t="str">
        <f t="shared" si="77"/>
        <v>Clare</v>
      </c>
      <c r="AH85" s="14" t="str">
        <f t="shared" si="78"/>
        <v>Florent</v>
      </c>
      <c r="AI85" s="14" t="str">
        <f t="shared" si="79"/>
        <v>Florent</v>
      </c>
      <c r="AJ85" s="14" t="str">
        <f t="shared" si="80"/>
        <v/>
      </c>
      <c r="AK85" s="14" t="str">
        <f t="shared" si="81"/>
        <v/>
      </c>
      <c r="AL85" s="12" t="b">
        <f>IF(ISERROR(VLOOKUP(AG85,People!$A$2:$A$113,1,FALSE)), IF(LEN(AG85)=0,TRUE,FALSE),IF(ISERROR(VLOOKUP(AI85,People!$A$2:$A$113,1,FALSE)),IF(LEN(AI85)=0,TRUE,FALSE),IF(ISERROR(VLOOKUP(AK85,People!$A$2:$A$113,1,FALSE)),IF(LEN(AK85)=0,TRUE,FALSE),TRUE)))</f>
        <v>1</v>
      </c>
      <c r="AM85" s="14" t="str">
        <f t="shared" si="82"/>
        <v/>
      </c>
      <c r="AN85" s="14" t="str">
        <f t="shared" si="83"/>
        <v/>
      </c>
      <c r="AO85" s="14" t="str">
        <f t="shared" si="84"/>
        <v/>
      </c>
      <c r="AP85" s="14" t="str">
        <f t="shared" si="85"/>
        <v/>
      </c>
      <c r="AQ85" s="14" t="str">
        <f t="shared" si="86"/>
        <v/>
      </c>
      <c r="AR85" s="12" t="b">
        <f>IF(ISERROR(VLOOKUP(AM85,People!$A$2:$A$113,1,FALSE)), IF(LEN(AM85)=0,TRUE,FALSE),IF(ISERROR(VLOOKUP(AO85,People!$A$2:$A$113,1,FALSE)),IF(LEN(AO85)=0,TRUE,FALSE),IF(ISERROR(VLOOKUP(AQ85,People!$A$2:$A$113,1,FALSE)),IF(LEN(AQ85)=0,TRUE,FALSE),TRUE)))</f>
        <v>1</v>
      </c>
      <c r="AS85" s="12" t="str">
        <f t="shared" si="87"/>
        <v>17006936</v>
      </c>
      <c r="AT85" s="13">
        <f t="shared" si="50"/>
        <v>3</v>
      </c>
      <c r="AU85" s="13" t="str">
        <f t="shared" si="51"/>
        <v/>
      </c>
      <c r="AV85" s="13" t="str">
        <f t="shared" si="52"/>
        <v>27006936</v>
      </c>
      <c r="AW85" s="13" t="str">
        <f t="shared" si="53"/>
        <v>37006936</v>
      </c>
      <c r="AX85" s="13" t="str">
        <f t="shared" si="54"/>
        <v>47006936</v>
      </c>
      <c r="AY85" s="13" t="str">
        <f t="shared" si="55"/>
        <v/>
      </c>
      <c r="AZ85" s="6" t="str">
        <f t="shared" si="56"/>
        <v>Windsurfing,27006936,37006936,47006936</v>
      </c>
    </row>
    <row r="86" spans="1:52" ht="33" customHeight="1">
      <c r="A86" s="2" t="s">
        <v>319</v>
      </c>
      <c r="B86" s="2" t="s">
        <v>290</v>
      </c>
      <c r="C86" s="2" t="s">
        <v>204</v>
      </c>
      <c r="D86" s="3">
        <v>8</v>
      </c>
      <c r="E86" s="5"/>
      <c r="F86" s="5"/>
      <c r="G86" s="5" t="s">
        <v>291</v>
      </c>
      <c r="H86" s="5"/>
      <c r="I86" s="5"/>
      <c r="J86" s="12" t="str">
        <f t="shared" si="93"/>
        <v>Balloons!!</v>
      </c>
      <c r="K86" s="12">
        <f t="shared" si="94"/>
        <v>0</v>
      </c>
      <c r="L86" s="12">
        <f t="shared" si="95"/>
        <v>0</v>
      </c>
      <c r="M86" s="12">
        <f t="shared" si="96"/>
        <v>8</v>
      </c>
      <c r="N86" s="12">
        <f t="shared" si="97"/>
        <v>0</v>
      </c>
      <c r="O86" s="14" t="str">
        <f t="shared" si="98"/>
        <v/>
      </c>
      <c r="P86" s="14" t="str">
        <f t="shared" si="99"/>
        <v/>
      </c>
      <c r="Q86" s="14" t="str">
        <f t="shared" si="100"/>
        <v/>
      </c>
      <c r="R86" s="14" t="str">
        <f t="shared" si="101"/>
        <v/>
      </c>
      <c r="S86" s="14" t="str">
        <f t="shared" si="102"/>
        <v/>
      </c>
      <c r="T86" s="12" t="b">
        <f>IF(ISERROR(VLOOKUP(O86,People!$A$2:$A$113,1,FALSE)), IF(LEN(O86)=0,TRUE,FALSE),IF(ISERROR(VLOOKUP(Q86,People!$A$2:$A$113,1,FALSE)),IF(LEN(Q86)=0,TRUE,FALSE),IF(ISERROR(VLOOKUP(S86,People!$A$2:$A$113,1,FALSE)),IF(LEN(S86)=0,TRUE,FALSE),TRUE)))</f>
        <v>1</v>
      </c>
      <c r="U86" s="14" t="str">
        <f t="shared" si="67"/>
        <v/>
      </c>
      <c r="V86" s="14" t="str">
        <f t="shared" si="68"/>
        <v/>
      </c>
      <c r="W86" s="14" t="str">
        <f t="shared" si="69"/>
        <v/>
      </c>
      <c r="X86" s="14" t="str">
        <f t="shared" si="70"/>
        <v/>
      </c>
      <c r="Y86" s="14" t="str">
        <f t="shared" si="71"/>
        <v/>
      </c>
      <c r="Z86" s="12" t="b">
        <f>IF(ISERROR(VLOOKUP(U86,People!$A$2:$A$113,1,FALSE)), IF(LEN(U86)=0,TRUE,FALSE),IF(ISERROR(VLOOKUP(W86,People!$A$2:$A$113,1,FALSE)),IF(LEN(W86)=0,TRUE,FALSE),IF(ISERROR(VLOOKUP(Y86,People!$A$2:$A$113,1,FALSE)),IF(LEN(Y86)=0,TRUE,FALSE),TRUE)))</f>
        <v>1</v>
      </c>
      <c r="AA86" s="14" t="str">
        <f t="shared" si="72"/>
        <v>LaurenM</v>
      </c>
      <c r="AB86" s="14" t="str">
        <f t="shared" si="73"/>
        <v>M!</v>
      </c>
      <c r="AC86" s="14" t="str">
        <f t="shared" si="74"/>
        <v>M!</v>
      </c>
      <c r="AD86" s="14" t="str">
        <f t="shared" si="75"/>
        <v/>
      </c>
      <c r="AE86" s="14" t="str">
        <f t="shared" si="76"/>
        <v/>
      </c>
      <c r="AF86" s="12" t="b">
        <f>IF(ISERROR(VLOOKUP(AA86,People!$A$2:$A$113,1,FALSE)), IF(LEN(AA86)=0,TRUE,FALSE),IF(ISERROR(VLOOKUP(AC86,People!$A$2:$A$113,1,FALSE)),IF(LEN(AC86)=0,TRUE,FALSE),IF(ISERROR(VLOOKUP(AE86,People!$A$2:$A$113,1,FALSE)),IF(LEN(AE86)=0,TRUE,FALSE),TRUE)))</f>
        <v>1</v>
      </c>
      <c r="AG86" s="14" t="str">
        <f t="shared" si="77"/>
        <v/>
      </c>
      <c r="AH86" s="14" t="str">
        <f t="shared" si="78"/>
        <v/>
      </c>
      <c r="AI86" s="14" t="str">
        <f t="shared" si="79"/>
        <v/>
      </c>
      <c r="AJ86" s="14" t="str">
        <f t="shared" si="80"/>
        <v/>
      </c>
      <c r="AK86" s="14" t="str">
        <f t="shared" si="81"/>
        <v/>
      </c>
      <c r="AL86" s="12" t="b">
        <f>IF(ISERROR(VLOOKUP(AG86,People!$A$2:$A$113,1,FALSE)), IF(LEN(AG86)=0,TRUE,FALSE),IF(ISERROR(VLOOKUP(AI86,People!$A$2:$A$113,1,FALSE)),IF(LEN(AI86)=0,TRUE,FALSE),IF(ISERROR(VLOOKUP(AK86,People!$A$2:$A$113,1,FALSE)),IF(LEN(AK86)=0,TRUE,FALSE),TRUE)))</f>
        <v>1</v>
      </c>
      <c r="AM86" s="14" t="str">
        <f t="shared" si="82"/>
        <v/>
      </c>
      <c r="AN86" s="14" t="str">
        <f t="shared" si="83"/>
        <v/>
      </c>
      <c r="AO86" s="14" t="str">
        <f t="shared" si="84"/>
        <v/>
      </c>
      <c r="AP86" s="14" t="str">
        <f t="shared" si="85"/>
        <v/>
      </c>
      <c r="AQ86" s="14" t="str">
        <f t="shared" si="86"/>
        <v/>
      </c>
      <c r="AR86" s="12" t="b">
        <f>IF(ISERROR(VLOOKUP(AM86,People!$A$2:$A$113,1,FALSE)), IF(LEN(AM86)=0,TRUE,FALSE),IF(ISERROR(VLOOKUP(AO86,People!$A$2:$A$113,1,FALSE)),IF(LEN(AO86)=0,TRUE,FALSE),IF(ISERROR(VLOOKUP(AQ86,People!$A$2:$A$113,1,FALSE)),IF(LEN(AQ86)=0,TRUE,FALSE),TRUE)))</f>
        <v>1</v>
      </c>
      <c r="AS86" s="12" t="str">
        <f t="shared" si="87"/>
        <v>18008900</v>
      </c>
      <c r="AT86" s="13">
        <f t="shared" si="50"/>
        <v>1</v>
      </c>
      <c r="AU86" s="13" t="str">
        <f t="shared" si="51"/>
        <v/>
      </c>
      <c r="AV86" s="13" t="str">
        <f t="shared" si="52"/>
        <v/>
      </c>
      <c r="AW86" s="13" t="str">
        <f t="shared" si="53"/>
        <v>38108900</v>
      </c>
      <c r="AX86" s="13" t="str">
        <f t="shared" si="54"/>
        <v/>
      </c>
      <c r="AY86" s="13" t="str">
        <f t="shared" si="55"/>
        <v/>
      </c>
      <c r="AZ86" s="6" t="str">
        <f t="shared" si="56"/>
        <v>Balloons!!,38108900</v>
      </c>
    </row>
    <row r="87" spans="1:52" ht="33" customHeight="1">
      <c r="A87" s="2"/>
      <c r="B87" s="2"/>
      <c r="C87" s="2"/>
      <c r="D87" s="3"/>
      <c r="E87" s="5"/>
      <c r="F87" s="5"/>
      <c r="G87" s="5"/>
      <c r="H87" s="5"/>
      <c r="I87" s="5"/>
      <c r="J87" s="12">
        <f t="shared" si="93"/>
        <v>0</v>
      </c>
      <c r="K87" s="12">
        <f t="shared" si="94"/>
        <v>0</v>
      </c>
      <c r="L87" s="12">
        <f t="shared" si="95"/>
        <v>0</v>
      </c>
      <c r="M87" s="12">
        <f t="shared" si="96"/>
        <v>0</v>
      </c>
      <c r="N87" s="12">
        <f t="shared" si="97"/>
        <v>0</v>
      </c>
      <c r="O87" s="14" t="str">
        <f t="shared" si="98"/>
        <v/>
      </c>
      <c r="P87" s="14" t="str">
        <f t="shared" si="99"/>
        <v/>
      </c>
      <c r="Q87" s="14" t="str">
        <f t="shared" si="100"/>
        <v/>
      </c>
      <c r="R87" s="14" t="str">
        <f t="shared" si="101"/>
        <v/>
      </c>
      <c r="S87" s="14" t="str">
        <f t="shared" si="102"/>
        <v/>
      </c>
      <c r="T87" s="12" t="b">
        <f>IF(ISERROR(VLOOKUP(O87,People!$A$2:$A$113,1,FALSE)), IF(LEN(O87)=0,TRUE,FALSE),IF(ISERROR(VLOOKUP(Q87,People!$A$2:$A$113,1,FALSE)),IF(LEN(Q87)=0,TRUE,FALSE),IF(ISERROR(VLOOKUP(S87,People!$A$2:$A$113,1,FALSE)),IF(LEN(S87)=0,TRUE,FALSE),TRUE)))</f>
        <v>1</v>
      </c>
      <c r="U87" s="14" t="str">
        <f t="shared" si="67"/>
        <v/>
      </c>
      <c r="V87" s="14" t="str">
        <f t="shared" si="68"/>
        <v/>
      </c>
      <c r="W87" s="14" t="str">
        <f t="shared" si="69"/>
        <v/>
      </c>
      <c r="X87" s="14" t="str">
        <f t="shared" si="70"/>
        <v/>
      </c>
      <c r="Y87" s="14" t="str">
        <f t="shared" si="71"/>
        <v/>
      </c>
      <c r="Z87" s="12" t="b">
        <f>IF(ISERROR(VLOOKUP(U87,People!$A$2:$A$113,1,FALSE)), IF(LEN(U87)=0,TRUE,FALSE),IF(ISERROR(VLOOKUP(W87,People!$A$2:$A$113,1,FALSE)),IF(LEN(W87)=0,TRUE,FALSE),IF(ISERROR(VLOOKUP(Y87,People!$A$2:$A$113,1,FALSE)),IF(LEN(Y87)=0,TRUE,FALSE),TRUE)))</f>
        <v>1</v>
      </c>
      <c r="AA87" s="14" t="str">
        <f t="shared" si="72"/>
        <v/>
      </c>
      <c r="AB87" s="14" t="str">
        <f t="shared" si="73"/>
        <v/>
      </c>
      <c r="AC87" s="14" t="str">
        <f t="shared" si="74"/>
        <v/>
      </c>
      <c r="AD87" s="14" t="str">
        <f t="shared" si="75"/>
        <v/>
      </c>
      <c r="AE87" s="14" t="str">
        <f t="shared" si="76"/>
        <v/>
      </c>
      <c r="AF87" s="12" t="b">
        <f>IF(ISERROR(VLOOKUP(AA87,People!$A$2:$A$113,1,FALSE)), IF(LEN(AA87)=0,TRUE,FALSE),IF(ISERROR(VLOOKUP(AC87,People!$A$2:$A$113,1,FALSE)),IF(LEN(AC87)=0,TRUE,FALSE),IF(ISERROR(VLOOKUP(AE87,People!$A$2:$A$113,1,FALSE)),IF(LEN(AE87)=0,TRUE,FALSE),TRUE)))</f>
        <v>1</v>
      </c>
      <c r="AG87" s="14" t="str">
        <f t="shared" si="77"/>
        <v/>
      </c>
      <c r="AH87" s="14" t="str">
        <f t="shared" si="78"/>
        <v/>
      </c>
      <c r="AI87" s="14" t="str">
        <f t="shared" si="79"/>
        <v/>
      </c>
      <c r="AJ87" s="14" t="str">
        <f t="shared" si="80"/>
        <v/>
      </c>
      <c r="AK87" s="14" t="str">
        <f t="shared" si="81"/>
        <v/>
      </c>
      <c r="AL87" s="12" t="b">
        <f>IF(ISERROR(VLOOKUP(AG87,People!$A$2:$A$113,1,FALSE)), IF(LEN(AG87)=0,TRUE,FALSE),IF(ISERROR(VLOOKUP(AI87,People!$A$2:$A$113,1,FALSE)),IF(LEN(AI87)=0,TRUE,FALSE),IF(ISERROR(VLOOKUP(AK87,People!$A$2:$A$113,1,FALSE)),IF(LEN(AK87)=0,TRUE,FALSE),TRUE)))</f>
        <v>1</v>
      </c>
      <c r="AM87" s="14" t="str">
        <f t="shared" si="82"/>
        <v/>
      </c>
      <c r="AN87" s="14" t="str">
        <f t="shared" si="83"/>
        <v/>
      </c>
      <c r="AO87" s="14" t="str">
        <f t="shared" si="84"/>
        <v/>
      </c>
      <c r="AP87" s="14" t="str">
        <f t="shared" si="85"/>
        <v/>
      </c>
      <c r="AQ87" s="14" t="str">
        <f t="shared" si="86"/>
        <v/>
      </c>
      <c r="AR87" s="12" t="b">
        <f>IF(ISERROR(VLOOKUP(AM87,People!$A$2:$A$113,1,FALSE)), IF(LEN(AM87)=0,TRUE,FALSE),IF(ISERROR(VLOOKUP(AO87,People!$A$2:$A$113,1,FALSE)),IF(LEN(AO87)=0,TRUE,FALSE),IF(ISERROR(VLOOKUP(AQ87,People!$A$2:$A$113,1,FALSE)),IF(LEN(AQ87)=0,TRUE,FALSE),TRUE)))</f>
        <v>1</v>
      </c>
      <c r="AS87" s="12" t="str">
        <f t="shared" si="87"/>
        <v>10000600</v>
      </c>
      <c r="AT87" s="13">
        <f t="shared" si="50"/>
        <v>0</v>
      </c>
      <c r="AU87" s="13" t="str">
        <f t="shared" si="51"/>
        <v/>
      </c>
      <c r="AV87" s="13" t="str">
        <f t="shared" si="52"/>
        <v/>
      </c>
      <c r="AW87" s="13" t="str">
        <f t="shared" si="53"/>
        <v/>
      </c>
      <c r="AX87" s="13" t="str">
        <f t="shared" si="54"/>
        <v/>
      </c>
      <c r="AY87" s="13" t="str">
        <f t="shared" si="55"/>
        <v/>
      </c>
      <c r="AZ87" s="6" t="str">
        <f t="shared" si="56"/>
        <v/>
      </c>
    </row>
    <row r="88" spans="1:52" ht="33" customHeight="1">
      <c r="A88" s="2"/>
      <c r="B88" s="2"/>
      <c r="C88" s="2"/>
      <c r="D88" s="3"/>
      <c r="E88" s="5"/>
      <c r="F88" s="5"/>
      <c r="G88" s="5"/>
      <c r="H88" s="5"/>
      <c r="I88" s="5"/>
      <c r="J88" s="12">
        <f t="shared" si="93"/>
        <v>0</v>
      </c>
      <c r="K88" s="12">
        <f t="shared" si="94"/>
        <v>0</v>
      </c>
      <c r="L88" s="12">
        <f t="shared" si="95"/>
        <v>0</v>
      </c>
      <c r="M88" s="12">
        <f t="shared" si="96"/>
        <v>0</v>
      </c>
      <c r="N88" s="12">
        <f t="shared" si="97"/>
        <v>0</v>
      </c>
      <c r="O88" s="14" t="str">
        <f t="shared" si="98"/>
        <v/>
      </c>
      <c r="P88" s="14" t="str">
        <f t="shared" si="99"/>
        <v/>
      </c>
      <c r="Q88" s="14" t="str">
        <f t="shared" si="100"/>
        <v/>
      </c>
      <c r="R88" s="14" t="str">
        <f t="shared" si="101"/>
        <v/>
      </c>
      <c r="S88" s="14" t="str">
        <f t="shared" si="102"/>
        <v/>
      </c>
      <c r="T88" s="12" t="b">
        <f>IF(ISERROR(VLOOKUP(O88,People!$A$2:$A$113,1,FALSE)), IF(LEN(O88)=0,TRUE,FALSE),IF(ISERROR(VLOOKUP(Q88,People!$A$2:$A$113,1,FALSE)),IF(LEN(Q88)=0,TRUE,FALSE),IF(ISERROR(VLOOKUP(S88,People!$A$2:$A$113,1,FALSE)),IF(LEN(S88)=0,TRUE,FALSE),TRUE)))</f>
        <v>1</v>
      </c>
      <c r="U88" s="14" t="str">
        <f t="shared" si="67"/>
        <v/>
      </c>
      <c r="V88" s="14" t="str">
        <f t="shared" si="68"/>
        <v/>
      </c>
      <c r="W88" s="14" t="str">
        <f t="shared" si="69"/>
        <v/>
      </c>
      <c r="X88" s="14" t="str">
        <f t="shared" si="70"/>
        <v/>
      </c>
      <c r="Y88" s="14" t="str">
        <f t="shared" si="71"/>
        <v/>
      </c>
      <c r="Z88" s="12" t="b">
        <f>IF(ISERROR(VLOOKUP(U88,People!$A$2:$A$113,1,FALSE)), IF(LEN(U88)=0,TRUE,FALSE),IF(ISERROR(VLOOKUP(W88,People!$A$2:$A$113,1,FALSE)),IF(LEN(W88)=0,TRUE,FALSE),IF(ISERROR(VLOOKUP(Y88,People!$A$2:$A$113,1,FALSE)),IF(LEN(Y88)=0,TRUE,FALSE),TRUE)))</f>
        <v>1</v>
      </c>
      <c r="AA88" s="14" t="str">
        <f t="shared" si="72"/>
        <v/>
      </c>
      <c r="AB88" s="14" t="str">
        <f t="shared" si="73"/>
        <v/>
      </c>
      <c r="AC88" s="14" t="str">
        <f t="shared" si="74"/>
        <v/>
      </c>
      <c r="AD88" s="14" t="str">
        <f t="shared" si="75"/>
        <v/>
      </c>
      <c r="AE88" s="14" t="str">
        <f t="shared" si="76"/>
        <v/>
      </c>
      <c r="AF88" s="12" t="b">
        <f>IF(ISERROR(VLOOKUP(AA88,People!$A$2:$A$113,1,FALSE)), IF(LEN(AA88)=0,TRUE,FALSE),IF(ISERROR(VLOOKUP(AC88,People!$A$2:$A$113,1,FALSE)),IF(LEN(AC88)=0,TRUE,FALSE),IF(ISERROR(VLOOKUP(AE88,People!$A$2:$A$113,1,FALSE)),IF(LEN(AE88)=0,TRUE,FALSE),TRUE)))</f>
        <v>1</v>
      </c>
      <c r="AG88" s="14" t="str">
        <f t="shared" si="77"/>
        <v/>
      </c>
      <c r="AH88" s="14" t="str">
        <f t="shared" si="78"/>
        <v/>
      </c>
      <c r="AI88" s="14" t="str">
        <f t="shared" si="79"/>
        <v/>
      </c>
      <c r="AJ88" s="14" t="str">
        <f t="shared" si="80"/>
        <v/>
      </c>
      <c r="AK88" s="14" t="str">
        <f t="shared" si="81"/>
        <v/>
      </c>
      <c r="AL88" s="12" t="b">
        <f>IF(ISERROR(VLOOKUP(AG88,People!$A$2:$A$113,1,FALSE)), IF(LEN(AG88)=0,TRUE,FALSE),IF(ISERROR(VLOOKUP(AI88,People!$A$2:$A$113,1,FALSE)),IF(LEN(AI88)=0,TRUE,FALSE),IF(ISERROR(VLOOKUP(AK88,People!$A$2:$A$113,1,FALSE)),IF(LEN(AK88)=0,TRUE,FALSE),TRUE)))</f>
        <v>1</v>
      </c>
      <c r="AM88" s="14" t="str">
        <f t="shared" si="82"/>
        <v/>
      </c>
      <c r="AN88" s="14" t="str">
        <f t="shared" si="83"/>
        <v/>
      </c>
      <c r="AO88" s="14" t="str">
        <f t="shared" si="84"/>
        <v/>
      </c>
      <c r="AP88" s="14" t="str">
        <f t="shared" si="85"/>
        <v/>
      </c>
      <c r="AQ88" s="14" t="str">
        <f t="shared" si="86"/>
        <v/>
      </c>
      <c r="AR88" s="12" t="b">
        <f>IF(ISERROR(VLOOKUP(AM88,People!$A$2:$A$113,1,FALSE)), IF(LEN(AM88)=0,TRUE,FALSE),IF(ISERROR(VLOOKUP(AO88,People!$A$2:$A$113,1,FALSE)),IF(LEN(AO88)=0,TRUE,FALSE),IF(ISERROR(VLOOKUP(AQ88,People!$A$2:$A$113,1,FALSE)),IF(LEN(AQ88)=0,TRUE,FALSE),TRUE)))</f>
        <v>1</v>
      </c>
      <c r="AS88" s="12" t="str">
        <f t="shared" si="87"/>
        <v>10000600</v>
      </c>
      <c r="AT88" s="13">
        <f t="shared" si="50"/>
        <v>0</v>
      </c>
      <c r="AU88" s="13" t="str">
        <f t="shared" si="51"/>
        <v/>
      </c>
      <c r="AV88" s="13" t="str">
        <f t="shared" si="52"/>
        <v/>
      </c>
      <c r="AW88" s="13" t="str">
        <f t="shared" si="53"/>
        <v/>
      </c>
      <c r="AX88" s="13" t="str">
        <f t="shared" si="54"/>
        <v/>
      </c>
      <c r="AY88" s="13" t="str">
        <f t="shared" si="55"/>
        <v/>
      </c>
      <c r="AZ88" s="6" t="str">
        <f t="shared" si="56"/>
        <v/>
      </c>
    </row>
    <row r="89" spans="1:52" ht="33" customHeight="1">
      <c r="A89" s="2"/>
      <c r="B89" s="2"/>
      <c r="C89" s="2"/>
      <c r="D89" s="3"/>
      <c r="E89" s="5"/>
      <c r="F89" s="5"/>
      <c r="G89" s="5"/>
      <c r="H89" s="5"/>
      <c r="I89" s="5"/>
      <c r="J89" s="12">
        <f t="shared" si="93"/>
        <v>0</v>
      </c>
      <c r="K89" s="12">
        <f t="shared" si="94"/>
        <v>0</v>
      </c>
      <c r="L89" s="12">
        <f t="shared" si="95"/>
        <v>0</v>
      </c>
      <c r="M89" s="12">
        <f t="shared" si="96"/>
        <v>0</v>
      </c>
      <c r="N89" s="12">
        <f t="shared" si="97"/>
        <v>0</v>
      </c>
      <c r="O89" s="14" t="str">
        <f t="shared" si="98"/>
        <v/>
      </c>
      <c r="P89" s="14" t="str">
        <f t="shared" si="99"/>
        <v/>
      </c>
      <c r="Q89" s="14" t="str">
        <f t="shared" si="100"/>
        <v/>
      </c>
      <c r="R89" s="14" t="str">
        <f t="shared" si="101"/>
        <v/>
      </c>
      <c r="S89" s="14" t="str">
        <f t="shared" si="102"/>
        <v/>
      </c>
      <c r="T89" s="12" t="b">
        <f>IF(ISERROR(VLOOKUP(O89,People!$A$2:$A$113,1,FALSE)), IF(LEN(O89)=0,TRUE,FALSE),IF(ISERROR(VLOOKUP(Q89,People!$A$2:$A$113,1,FALSE)),IF(LEN(Q89)=0,TRUE,FALSE),IF(ISERROR(VLOOKUP(S89,People!$A$2:$A$113,1,FALSE)),IF(LEN(S89)=0,TRUE,FALSE),TRUE)))</f>
        <v>1</v>
      </c>
      <c r="U89" s="14" t="str">
        <f t="shared" si="67"/>
        <v/>
      </c>
      <c r="V89" s="14" t="str">
        <f t="shared" si="68"/>
        <v/>
      </c>
      <c r="W89" s="14" t="str">
        <f t="shared" si="69"/>
        <v/>
      </c>
      <c r="X89" s="14" t="str">
        <f t="shared" si="70"/>
        <v/>
      </c>
      <c r="Y89" s="14" t="str">
        <f t="shared" si="71"/>
        <v/>
      </c>
      <c r="Z89" s="12" t="b">
        <f>IF(ISERROR(VLOOKUP(U89,People!$A$2:$A$113,1,FALSE)), IF(LEN(U89)=0,TRUE,FALSE),IF(ISERROR(VLOOKUP(W89,People!$A$2:$A$113,1,FALSE)),IF(LEN(W89)=0,TRUE,FALSE),IF(ISERROR(VLOOKUP(Y89,People!$A$2:$A$113,1,FALSE)),IF(LEN(Y89)=0,TRUE,FALSE),TRUE)))</f>
        <v>1</v>
      </c>
      <c r="AA89" s="14" t="str">
        <f t="shared" si="72"/>
        <v/>
      </c>
      <c r="AB89" s="14" t="str">
        <f t="shared" si="73"/>
        <v/>
      </c>
      <c r="AC89" s="14" t="str">
        <f t="shared" si="74"/>
        <v/>
      </c>
      <c r="AD89" s="14" t="str">
        <f t="shared" si="75"/>
        <v/>
      </c>
      <c r="AE89" s="14" t="str">
        <f t="shared" si="76"/>
        <v/>
      </c>
      <c r="AF89" s="12" t="b">
        <f>IF(ISERROR(VLOOKUP(AA89,People!$A$2:$A$113,1,FALSE)), IF(LEN(AA89)=0,TRUE,FALSE),IF(ISERROR(VLOOKUP(AC89,People!$A$2:$A$113,1,FALSE)),IF(LEN(AC89)=0,TRUE,FALSE),IF(ISERROR(VLOOKUP(AE89,People!$A$2:$A$113,1,FALSE)),IF(LEN(AE89)=0,TRUE,FALSE),TRUE)))</f>
        <v>1</v>
      </c>
      <c r="AG89" s="14" t="str">
        <f t="shared" si="77"/>
        <v/>
      </c>
      <c r="AH89" s="14" t="str">
        <f t="shared" si="78"/>
        <v/>
      </c>
      <c r="AI89" s="14" t="str">
        <f t="shared" si="79"/>
        <v/>
      </c>
      <c r="AJ89" s="14" t="str">
        <f t="shared" si="80"/>
        <v/>
      </c>
      <c r="AK89" s="14" t="str">
        <f t="shared" si="81"/>
        <v/>
      </c>
      <c r="AL89" s="12" t="b">
        <f>IF(ISERROR(VLOOKUP(AG89,People!$A$2:$A$113,1,FALSE)), IF(LEN(AG89)=0,TRUE,FALSE),IF(ISERROR(VLOOKUP(AI89,People!$A$2:$A$113,1,FALSE)),IF(LEN(AI89)=0,TRUE,FALSE),IF(ISERROR(VLOOKUP(AK89,People!$A$2:$A$113,1,FALSE)),IF(LEN(AK89)=0,TRUE,FALSE),TRUE)))</f>
        <v>1</v>
      </c>
      <c r="AM89" s="14" t="str">
        <f t="shared" si="82"/>
        <v/>
      </c>
      <c r="AN89" s="14" t="str">
        <f t="shared" si="83"/>
        <v/>
      </c>
      <c r="AO89" s="14" t="str">
        <f t="shared" si="84"/>
        <v/>
      </c>
      <c r="AP89" s="14" t="str">
        <f t="shared" si="85"/>
        <v/>
      </c>
      <c r="AQ89" s="14" t="str">
        <f t="shared" si="86"/>
        <v/>
      </c>
      <c r="AR89" s="12" t="b">
        <f>IF(ISERROR(VLOOKUP(AM89,People!$A$2:$A$113,1,FALSE)), IF(LEN(AM89)=0,TRUE,FALSE),IF(ISERROR(VLOOKUP(AO89,People!$A$2:$A$113,1,FALSE)),IF(LEN(AO89)=0,TRUE,FALSE),IF(ISERROR(VLOOKUP(AQ89,People!$A$2:$A$113,1,FALSE)),IF(LEN(AQ89)=0,TRUE,FALSE),TRUE)))</f>
        <v>1</v>
      </c>
      <c r="AS89" s="12" t="str">
        <f t="shared" si="87"/>
        <v>10000600</v>
      </c>
      <c r="AT89" s="13">
        <f t="shared" si="50"/>
        <v>0</v>
      </c>
      <c r="AU89" s="13" t="str">
        <f t="shared" si="51"/>
        <v/>
      </c>
      <c r="AV89" s="13" t="str">
        <f t="shared" si="52"/>
        <v/>
      </c>
      <c r="AW89" s="13" t="str">
        <f t="shared" si="53"/>
        <v/>
      </c>
      <c r="AX89" s="13" t="str">
        <f t="shared" si="54"/>
        <v/>
      </c>
      <c r="AY89" s="13" t="str">
        <f t="shared" si="55"/>
        <v/>
      </c>
      <c r="AZ89" s="6" t="str">
        <f t="shared" si="56"/>
        <v/>
      </c>
    </row>
    <row r="90" spans="1:52" ht="33" customHeight="1">
      <c r="A90" s="2"/>
      <c r="B90" s="2"/>
      <c r="C90" s="2"/>
      <c r="D90" s="3"/>
      <c r="E90" s="5"/>
      <c r="F90" s="5"/>
      <c r="G90" s="5"/>
      <c r="H90" s="5"/>
      <c r="I90" s="5"/>
      <c r="J90" s="12">
        <f t="shared" si="93"/>
        <v>0</v>
      </c>
      <c r="K90" s="12">
        <f t="shared" si="94"/>
        <v>0</v>
      </c>
      <c r="L90" s="12">
        <f t="shared" si="95"/>
        <v>0</v>
      </c>
      <c r="M90" s="12">
        <f t="shared" si="96"/>
        <v>0</v>
      </c>
      <c r="N90" s="12">
        <f t="shared" si="97"/>
        <v>0</v>
      </c>
      <c r="O90" s="14" t="str">
        <f t="shared" si="98"/>
        <v/>
      </c>
      <c r="P90" s="14" t="str">
        <f t="shared" si="99"/>
        <v/>
      </c>
      <c r="Q90" s="14" t="str">
        <f t="shared" si="100"/>
        <v/>
      </c>
      <c r="R90" s="14" t="str">
        <f t="shared" si="101"/>
        <v/>
      </c>
      <c r="S90" s="14" t="str">
        <f t="shared" si="102"/>
        <v/>
      </c>
      <c r="T90" s="12" t="b">
        <f>IF(ISERROR(VLOOKUP(O90,People!$A$2:$A$113,1,FALSE)), IF(LEN(O90)=0,TRUE,FALSE),IF(ISERROR(VLOOKUP(Q90,People!$A$2:$A$113,1,FALSE)),IF(LEN(Q90)=0,TRUE,FALSE),IF(ISERROR(VLOOKUP(S90,People!$A$2:$A$113,1,FALSE)),IF(LEN(S90)=0,TRUE,FALSE),TRUE)))</f>
        <v>1</v>
      </c>
      <c r="U90" s="14" t="str">
        <f t="shared" si="67"/>
        <v/>
      </c>
      <c r="V90" s="14" t="str">
        <f t="shared" si="68"/>
        <v/>
      </c>
      <c r="W90" s="14" t="str">
        <f t="shared" si="69"/>
        <v/>
      </c>
      <c r="X90" s="14" t="str">
        <f t="shared" si="70"/>
        <v/>
      </c>
      <c r="Y90" s="14" t="str">
        <f t="shared" si="71"/>
        <v/>
      </c>
      <c r="Z90" s="12" t="b">
        <f>IF(ISERROR(VLOOKUP(U90,People!$A$2:$A$113,1,FALSE)), IF(LEN(U90)=0,TRUE,FALSE),IF(ISERROR(VLOOKUP(W90,People!$A$2:$A$113,1,FALSE)),IF(LEN(W90)=0,TRUE,FALSE),IF(ISERROR(VLOOKUP(Y90,People!$A$2:$A$113,1,FALSE)),IF(LEN(Y90)=0,TRUE,FALSE),TRUE)))</f>
        <v>1</v>
      </c>
      <c r="AA90" s="14" t="str">
        <f t="shared" si="72"/>
        <v/>
      </c>
      <c r="AB90" s="14" t="str">
        <f t="shared" si="73"/>
        <v/>
      </c>
      <c r="AC90" s="14" t="str">
        <f t="shared" si="74"/>
        <v/>
      </c>
      <c r="AD90" s="14" t="str">
        <f t="shared" si="75"/>
        <v/>
      </c>
      <c r="AE90" s="14" t="str">
        <f t="shared" si="76"/>
        <v/>
      </c>
      <c r="AF90" s="12" t="b">
        <f>IF(ISERROR(VLOOKUP(AA90,People!$A$2:$A$113,1,FALSE)), IF(LEN(AA90)=0,TRUE,FALSE),IF(ISERROR(VLOOKUP(AC90,People!$A$2:$A$113,1,FALSE)),IF(LEN(AC90)=0,TRUE,FALSE),IF(ISERROR(VLOOKUP(AE90,People!$A$2:$A$113,1,FALSE)),IF(LEN(AE90)=0,TRUE,FALSE),TRUE)))</f>
        <v>1</v>
      </c>
      <c r="AG90" s="14" t="str">
        <f t="shared" si="77"/>
        <v/>
      </c>
      <c r="AH90" s="14" t="str">
        <f t="shared" si="78"/>
        <v/>
      </c>
      <c r="AI90" s="14" t="str">
        <f t="shared" si="79"/>
        <v/>
      </c>
      <c r="AJ90" s="14" t="str">
        <f t="shared" si="80"/>
        <v/>
      </c>
      <c r="AK90" s="14" t="str">
        <f t="shared" si="81"/>
        <v/>
      </c>
      <c r="AL90" s="12" t="b">
        <f>IF(ISERROR(VLOOKUP(AG90,People!$A$2:$A$113,1,FALSE)), IF(LEN(AG90)=0,TRUE,FALSE),IF(ISERROR(VLOOKUP(AI90,People!$A$2:$A$113,1,FALSE)),IF(LEN(AI90)=0,TRUE,FALSE),IF(ISERROR(VLOOKUP(AK90,People!$A$2:$A$113,1,FALSE)),IF(LEN(AK90)=0,TRUE,FALSE),TRUE)))</f>
        <v>1</v>
      </c>
      <c r="AM90" s="14" t="str">
        <f t="shared" si="82"/>
        <v/>
      </c>
      <c r="AN90" s="14" t="str">
        <f t="shared" si="83"/>
        <v/>
      </c>
      <c r="AO90" s="14" t="str">
        <f t="shared" si="84"/>
        <v/>
      </c>
      <c r="AP90" s="14" t="str">
        <f t="shared" si="85"/>
        <v/>
      </c>
      <c r="AQ90" s="14" t="str">
        <f t="shared" si="86"/>
        <v/>
      </c>
      <c r="AR90" s="12" t="b">
        <f>IF(ISERROR(VLOOKUP(AM90,People!$A$2:$A$113,1,FALSE)), IF(LEN(AM90)=0,TRUE,FALSE),IF(ISERROR(VLOOKUP(AO90,People!$A$2:$A$113,1,FALSE)),IF(LEN(AO90)=0,TRUE,FALSE),IF(ISERROR(VLOOKUP(AQ90,People!$A$2:$A$113,1,FALSE)),IF(LEN(AQ90)=0,TRUE,FALSE),TRUE)))</f>
        <v>1</v>
      </c>
      <c r="AS90" s="12" t="str">
        <f t="shared" si="87"/>
        <v>10000600</v>
      </c>
      <c r="AT90" s="13">
        <f t="shared" si="50"/>
        <v>0</v>
      </c>
      <c r="AU90" s="13" t="str">
        <f t="shared" si="51"/>
        <v/>
      </c>
      <c r="AV90" s="13" t="str">
        <f t="shared" si="52"/>
        <v/>
      </c>
      <c r="AW90" s="13" t="str">
        <f t="shared" si="53"/>
        <v/>
      </c>
      <c r="AX90" s="13" t="str">
        <f t="shared" si="54"/>
        <v/>
      </c>
      <c r="AY90" s="13" t="str">
        <f t="shared" si="55"/>
        <v/>
      </c>
      <c r="AZ90" s="6" t="str">
        <f t="shared" si="56"/>
        <v/>
      </c>
    </row>
    <row r="91" spans="1:52" ht="33" customHeight="1">
      <c r="A91" s="2"/>
      <c r="B91" s="2" t="s">
        <v>108</v>
      </c>
      <c r="C91" s="2"/>
      <c r="D91" s="3">
        <v>243</v>
      </c>
      <c r="E91" s="2">
        <f>SUM(K2:K89)</f>
        <v>243</v>
      </c>
      <c r="F91" s="2">
        <f>SUM(L2:L89)</f>
        <v>267</v>
      </c>
      <c r="G91" s="2">
        <f>SUM(M2:M89)</f>
        <v>269</v>
      </c>
      <c r="H91" s="2">
        <f>SUM(N2:N89)</f>
        <v>244</v>
      </c>
      <c r="I91" s="2"/>
      <c r="O91" s="14"/>
      <c r="P91" s="14"/>
      <c r="Q91" s="14"/>
      <c r="R91" s="14"/>
      <c r="S91" s="14"/>
      <c r="U91" s="14"/>
      <c r="V91" s="14"/>
      <c r="W91" s="14"/>
      <c r="X91" s="14"/>
      <c r="Y91" s="14"/>
      <c r="AA91" s="14"/>
      <c r="AB91" s="14"/>
      <c r="AC91" s="14"/>
      <c r="AD91" s="14"/>
      <c r="AE91" s="14"/>
      <c r="AG91" s="14"/>
      <c r="AH91" s="14"/>
      <c r="AI91" s="14"/>
      <c r="AJ91" s="14"/>
      <c r="AK91" s="14"/>
      <c r="AM91" s="14"/>
      <c r="AN91" s="14"/>
      <c r="AO91" s="14"/>
      <c r="AP91" s="14"/>
      <c r="AQ91" s="14"/>
    </row>
    <row r="92" spans="1:52" ht="13" customHeight="1">
      <c r="E92" s="11" t="s">
        <v>306</v>
      </c>
      <c r="F92" s="11">
        <v>7</v>
      </c>
      <c r="H92" s="11" t="s">
        <v>268</v>
      </c>
      <c r="I92" s="11" t="s">
        <v>296</v>
      </c>
    </row>
    <row r="93" spans="1:52" ht="13" customHeight="1">
      <c r="E93" s="11" t="s">
        <v>414</v>
      </c>
      <c r="F93" s="11">
        <v>40</v>
      </c>
      <c r="H93" s="11" t="s">
        <v>183</v>
      </c>
      <c r="I93" s="11">
        <v>5</v>
      </c>
    </row>
    <row r="94" spans="1:52" ht="13" customHeight="1">
      <c r="E94" s="11" t="s">
        <v>309</v>
      </c>
      <c r="F94" s="11">
        <v>12</v>
      </c>
      <c r="H94" s="11" t="s">
        <v>304</v>
      </c>
      <c r="I94" s="11">
        <v>1</v>
      </c>
    </row>
    <row r="95" spans="1:52" ht="13" customHeight="1">
      <c r="E95" s="11" t="s">
        <v>308</v>
      </c>
      <c r="F95" s="11">
        <v>11</v>
      </c>
      <c r="H95" s="11" t="s">
        <v>305</v>
      </c>
      <c r="I95" s="11">
        <v>6</v>
      </c>
    </row>
    <row r="96" spans="1:52" ht="13" customHeight="1">
      <c r="E96" s="11" t="s">
        <v>310</v>
      </c>
      <c r="F96" s="11">
        <v>13</v>
      </c>
      <c r="H96" s="11" t="s">
        <v>295</v>
      </c>
      <c r="I96" s="11">
        <v>4</v>
      </c>
    </row>
    <row r="97" spans="5:9" ht="13" customHeight="1">
      <c r="E97" s="11" t="s">
        <v>93</v>
      </c>
      <c r="F97" s="11">
        <v>43</v>
      </c>
      <c r="H97" s="11" t="s">
        <v>329</v>
      </c>
      <c r="I97" s="11">
        <v>0</v>
      </c>
    </row>
    <row r="98" spans="5:9" ht="13" customHeight="1">
      <c r="E98" s="11" t="s">
        <v>187</v>
      </c>
      <c r="F98" s="11">
        <v>5</v>
      </c>
      <c r="H98" s="11" t="s">
        <v>320</v>
      </c>
      <c r="I98" s="11">
        <v>8</v>
      </c>
    </row>
    <row r="99" spans="5:9" ht="13" customHeight="1">
      <c r="E99" s="11" t="s">
        <v>157</v>
      </c>
      <c r="F99" s="11">
        <v>98</v>
      </c>
      <c r="H99" s="11" t="s">
        <v>171</v>
      </c>
      <c r="I99" s="11">
        <v>4</v>
      </c>
    </row>
    <row r="100" spans="5:9" ht="13" customHeight="1">
      <c r="E100" s="11" t="s">
        <v>47</v>
      </c>
      <c r="F100" s="11">
        <v>6</v>
      </c>
      <c r="H100" s="11" t="s">
        <v>153</v>
      </c>
      <c r="I100" s="11">
        <v>9</v>
      </c>
    </row>
    <row r="101" spans="5:9" ht="13" customHeight="1">
      <c r="E101" s="11" t="s">
        <v>331</v>
      </c>
      <c r="F101" s="11">
        <v>26</v>
      </c>
      <c r="H101" s="11" t="s">
        <v>33</v>
      </c>
      <c r="I101" s="11">
        <v>3</v>
      </c>
    </row>
    <row r="102" spans="5:9" ht="13" customHeight="1">
      <c r="E102" s="11" t="s">
        <v>209</v>
      </c>
      <c r="F102" s="11">
        <v>27</v>
      </c>
      <c r="H102" s="11" t="s">
        <v>180</v>
      </c>
      <c r="I102" s="11">
        <v>2</v>
      </c>
    </row>
    <row r="103" spans="5:9" ht="13" customHeight="1">
      <c r="E103" s="11" t="s">
        <v>103</v>
      </c>
      <c r="F103" s="11">
        <v>14</v>
      </c>
      <c r="H103" s="11" t="s">
        <v>32</v>
      </c>
      <c r="I103" s="11">
        <v>7</v>
      </c>
    </row>
    <row r="104" spans="5:9" ht="13" customHeight="1">
      <c r="E104" s="11" t="s">
        <v>339</v>
      </c>
      <c r="F104" s="11">
        <v>53</v>
      </c>
    </row>
    <row r="105" spans="5:9" ht="13" customHeight="1">
      <c r="E105" s="11" t="s">
        <v>307</v>
      </c>
      <c r="F105" s="11">
        <v>10</v>
      </c>
    </row>
    <row r="106" spans="5:9" ht="13" customHeight="1">
      <c r="E106" s="11" t="s">
        <v>147</v>
      </c>
      <c r="F106" s="11">
        <v>31</v>
      </c>
    </row>
    <row r="107" spans="5:9" ht="13" customHeight="1">
      <c r="E107" s="11" t="s">
        <v>301</v>
      </c>
      <c r="F107" s="11">
        <v>32</v>
      </c>
    </row>
    <row r="108" spans="5:9" ht="13" customHeight="1">
      <c r="E108" s="11" t="s">
        <v>204</v>
      </c>
      <c r="F108" s="11">
        <v>0</v>
      </c>
    </row>
    <row r="109" spans="5:9" ht="13" customHeight="1">
      <c r="E109" s="11" t="s">
        <v>222</v>
      </c>
      <c r="F109" s="11">
        <v>41</v>
      </c>
    </row>
    <row r="110" spans="5:9" ht="13" customHeight="1">
      <c r="E110" s="11" t="s">
        <v>98</v>
      </c>
      <c r="F110" s="11">
        <v>2</v>
      </c>
    </row>
    <row r="111" spans="5:9" ht="13" customHeight="1">
      <c r="E111" s="11" t="s">
        <v>302</v>
      </c>
      <c r="F111" s="11">
        <v>33</v>
      </c>
    </row>
    <row r="112" spans="5:9" ht="13" customHeight="1">
      <c r="E112" s="11" t="s">
        <v>261</v>
      </c>
      <c r="F112" s="11">
        <v>17</v>
      </c>
    </row>
    <row r="113" spans="5:6" ht="13" customHeight="1">
      <c r="E113" s="11" t="s">
        <v>96</v>
      </c>
      <c r="F113" s="11">
        <v>50</v>
      </c>
    </row>
    <row r="114" spans="5:6" ht="13" customHeight="1">
      <c r="E114" s="11" t="s">
        <v>311</v>
      </c>
      <c r="F114" s="11">
        <v>51</v>
      </c>
    </row>
    <row r="115" spans="5:6" ht="13" customHeight="1">
      <c r="E115" s="11" t="s">
        <v>338</v>
      </c>
      <c r="F115" s="11">
        <v>52</v>
      </c>
    </row>
    <row r="116" spans="5:6" ht="13" customHeight="1">
      <c r="E116" s="11" t="s">
        <v>241</v>
      </c>
      <c r="F116" s="11">
        <v>23</v>
      </c>
    </row>
    <row r="117" spans="5:6" ht="13" customHeight="1">
      <c r="E117" s="11" t="s">
        <v>155</v>
      </c>
      <c r="F117" s="11">
        <v>96</v>
      </c>
    </row>
    <row r="118" spans="5:6" ht="13" customHeight="1">
      <c r="E118" s="11" t="s">
        <v>216</v>
      </c>
      <c r="F118" s="11">
        <v>36</v>
      </c>
    </row>
    <row r="119" spans="5:6" ht="13" customHeight="1">
      <c r="E119" s="11" t="s">
        <v>104</v>
      </c>
      <c r="F119" s="11">
        <v>15</v>
      </c>
    </row>
    <row r="120" spans="5:6" ht="13" customHeight="1">
      <c r="E120" s="11" t="s">
        <v>226</v>
      </c>
      <c r="F120" s="11">
        <v>93</v>
      </c>
    </row>
    <row r="121" spans="5:6" ht="13" customHeight="1">
      <c r="E121" s="11" t="s">
        <v>156</v>
      </c>
      <c r="F121" s="11">
        <v>97</v>
      </c>
    </row>
    <row r="122" spans="5:6" ht="13" customHeight="1">
      <c r="E122" s="11" t="s">
        <v>78</v>
      </c>
      <c r="F122" s="11">
        <v>92</v>
      </c>
    </row>
    <row r="123" spans="5:6" ht="13" customHeight="1">
      <c r="E123" s="11" t="s">
        <v>76</v>
      </c>
      <c r="F123" s="11">
        <v>90</v>
      </c>
    </row>
    <row r="124" spans="5:6" ht="13" customHeight="1">
      <c r="E124" s="11" t="s">
        <v>425</v>
      </c>
      <c r="F124" s="11">
        <v>21</v>
      </c>
    </row>
    <row r="125" spans="5:6" ht="13" customHeight="1">
      <c r="E125" s="11" t="s">
        <v>77</v>
      </c>
      <c r="F125" s="11">
        <v>91</v>
      </c>
    </row>
    <row r="126" spans="5:6" ht="13" customHeight="1">
      <c r="E126" s="11" t="s">
        <v>30</v>
      </c>
      <c r="F126" s="11">
        <v>25</v>
      </c>
    </row>
    <row r="127" spans="5:6" ht="13" customHeight="1">
      <c r="E127" s="11" t="s">
        <v>223</v>
      </c>
      <c r="F127" s="11">
        <v>42</v>
      </c>
    </row>
    <row r="128" spans="5:6" ht="13" customHeight="1">
      <c r="E128" s="11" t="s">
        <v>94</v>
      </c>
      <c r="F128" s="11">
        <v>45</v>
      </c>
    </row>
    <row r="129" spans="5:6" ht="13" customHeight="1">
      <c r="E129" s="11" t="s">
        <v>95</v>
      </c>
      <c r="F129" s="11">
        <v>46</v>
      </c>
    </row>
    <row r="130" spans="5:6" ht="13" customHeight="1">
      <c r="E130" s="11" t="s">
        <v>88</v>
      </c>
      <c r="F130" s="11">
        <v>18</v>
      </c>
    </row>
    <row r="131" spans="5:6" ht="13" customHeight="1">
      <c r="E131" s="11" t="s">
        <v>97</v>
      </c>
      <c r="F131" s="11">
        <v>1</v>
      </c>
    </row>
    <row r="132" spans="5:6" ht="13" customHeight="1">
      <c r="E132" s="11" t="s">
        <v>228</v>
      </c>
      <c r="F132" s="11">
        <v>95</v>
      </c>
    </row>
    <row r="133" spans="5:6" ht="13" customHeight="1">
      <c r="E133" s="11" t="s">
        <v>227</v>
      </c>
      <c r="F133" s="11">
        <v>94</v>
      </c>
    </row>
    <row r="134" spans="5:6" ht="13" customHeight="1">
      <c r="E134" s="11" t="s">
        <v>69</v>
      </c>
      <c r="F134" s="11">
        <v>34</v>
      </c>
    </row>
    <row r="135" spans="5:6" ht="13" customHeight="1">
      <c r="E135" s="11" t="s">
        <v>89</v>
      </c>
      <c r="F135" s="11">
        <v>20</v>
      </c>
    </row>
    <row r="136" spans="5:6" ht="13" customHeight="1">
      <c r="E136" s="11" t="s">
        <v>411</v>
      </c>
      <c r="F136" s="11">
        <v>24</v>
      </c>
    </row>
    <row r="137" spans="5:6" ht="13" customHeight="1">
      <c r="E137" s="11" t="s">
        <v>70</v>
      </c>
      <c r="F137" s="11">
        <v>35</v>
      </c>
    </row>
    <row r="138" spans="5:6" ht="13" customHeight="1">
      <c r="E138" s="11" t="s">
        <v>413</v>
      </c>
      <c r="F138" s="11">
        <v>38</v>
      </c>
    </row>
    <row r="139" spans="5:6" ht="13" customHeight="1">
      <c r="E139" s="11" t="s">
        <v>340</v>
      </c>
      <c r="F139" s="11">
        <v>54</v>
      </c>
    </row>
    <row r="140" spans="5:6" ht="13" customHeight="1">
      <c r="E140" s="11" t="s">
        <v>111</v>
      </c>
      <c r="F140" s="11">
        <v>16</v>
      </c>
    </row>
    <row r="141" spans="5:6" ht="13" customHeight="1">
      <c r="E141" s="11" t="s">
        <v>185</v>
      </c>
      <c r="F141" s="11">
        <v>3</v>
      </c>
    </row>
    <row r="142" spans="5:6" ht="13" customHeight="1">
      <c r="E142" s="11" t="s">
        <v>253</v>
      </c>
      <c r="F142" s="11">
        <v>22</v>
      </c>
    </row>
    <row r="143" spans="5:6" ht="13" customHeight="1">
      <c r="E143" s="11" t="s">
        <v>217</v>
      </c>
      <c r="F143" s="11">
        <v>37</v>
      </c>
    </row>
    <row r="144" spans="5:6" ht="13" customHeight="1">
      <c r="E144" s="11" t="s">
        <v>75</v>
      </c>
      <c r="F144" s="11">
        <v>55</v>
      </c>
    </row>
    <row r="145" spans="5:6" ht="13" customHeight="1">
      <c r="E145" s="11" t="s">
        <v>146</v>
      </c>
      <c r="F145" s="11">
        <v>30</v>
      </c>
    </row>
    <row r="146" spans="5:6" ht="13" customHeight="1">
      <c r="E146" s="11" t="s">
        <v>186</v>
      </c>
      <c r="F146" s="11">
        <v>4</v>
      </c>
    </row>
  </sheetData>
  <sortState ref="A2:I90">
    <sortCondition ref="A3:A90"/>
    <sortCondition ref="B3:B90"/>
  </sortState>
  <phoneticPr fontId="1" type="noConversion"/>
  <conditionalFormatting sqref="B1:B1048576">
    <cfRule type="expression" dxfId="14" priority="0" stopIfTrue="1">
      <formula>IF(ISBLANK(B1),FALSE,IF(OR(ISBLANK(A1),ISBLANK(C1),ISBLANK(D1)),TRUE,FALSE))</formula>
    </cfRule>
  </conditionalFormatting>
  <conditionalFormatting sqref="E2:E90 F69">
    <cfRule type="expression" dxfId="13" priority="0" stopIfTrue="1">
      <formula>NOT(T2)</formula>
    </cfRule>
    <cfRule type="expression" dxfId="12" priority="0" stopIfTrue="1">
      <formula>ISNUMBER(SEARCH("* M!",E2))</formula>
    </cfRule>
  </conditionalFormatting>
  <conditionalFormatting sqref="F2:F68 F70:F90">
    <cfRule type="expression" dxfId="11" priority="0" stopIfTrue="1">
      <formula>ISNUMBER(SEARCH("* M!",F2))</formula>
    </cfRule>
    <cfRule type="expression" dxfId="10" priority="0" stopIfTrue="1">
      <formula>NOT(Z2)</formula>
    </cfRule>
  </conditionalFormatting>
  <conditionalFormatting sqref="G2:G90">
    <cfRule type="expression" dxfId="9" priority="0" stopIfTrue="1">
      <formula>NOT(AF2)</formula>
    </cfRule>
    <cfRule type="expression" dxfId="8" priority="0" stopIfTrue="1">
      <formula>ISNUMBER(SEARCH("* M!",G2))</formula>
    </cfRule>
  </conditionalFormatting>
  <conditionalFormatting sqref="H2:H90">
    <cfRule type="expression" dxfId="7" priority="0" stopIfTrue="1">
      <formula>ISNUMBER(SEARCH("* M!",H2))</formula>
    </cfRule>
    <cfRule type="expression" dxfId="6" priority="0" stopIfTrue="1">
      <formula>NOT(AL2)</formula>
    </cfRule>
  </conditionalFormatting>
  <conditionalFormatting sqref="I2:I90">
    <cfRule type="expression" dxfId="5" priority="0" stopIfTrue="1">
      <formula>NOT(AR2)</formula>
    </cfRule>
    <cfRule type="expression" dxfId="4" priority="0" stopIfTrue="1">
      <formula>ISNUMBER(SEARCH("* M!",I2))</formula>
    </cfRule>
  </conditionalFormatting>
  <dataValidations count="2">
    <dataValidation type="list" allowBlank="1" showInputMessage="1" showErrorMessage="1" sqref="A2:A1048576">
      <formula1>$H$93:$H$103</formula1>
    </dataValidation>
    <dataValidation type="list" allowBlank="1" showInputMessage="1" showErrorMessage="1" sqref="C2:C1048576">
      <formula1>$E$92:$E$146</formula1>
    </dataValidation>
  </dataValidations>
  <printOptions horizontalCentered="1" verticalCentered="1" gridLines="1"/>
  <pageMargins left="0.3" right="0.3" top="0.3" bottom="0.3" header="0.3" footer="0.3"/>
  <pageSetup paperSize="0" orientation="landscape" horizontalDpi="4294967292" verticalDpi="4294967292"/>
  <rowBreaks count="5" manualBreakCount="5">
    <brk id="16" max="8" man="1"/>
    <brk id="30" max="8" man="1"/>
    <brk id="46" max="8" man="1"/>
    <brk id="61" max="8" man="1"/>
    <brk id="76" max="8" man="1"/>
  </rowBreaks>
  <extLst>
    <ext xmlns:mx="http://schemas.microsoft.com/office/mac/excel/2008/main" uri="http://schemas.microsoft.com/office/mac/excel/2008/main">
      <mx:PLV Mode="0" OnePage="0" WScale="0"/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Q113"/>
  <sheetViews>
    <sheetView workbookViewId="0"/>
    <sheetView tabSelected="1" zoomScale="75" workbookViewId="1">
      <selection activeCell="F34" sqref="F34"/>
    </sheetView>
  </sheetViews>
  <sheetFormatPr baseColWidth="10" defaultRowHeight="13"/>
  <cols>
    <col min="1" max="6" width="13.42578125" customWidth="1"/>
    <col min="7" max="16" width="3.42578125" customWidth="1"/>
    <col min="17" max="17" width="45.140625" customWidth="1"/>
  </cols>
  <sheetData>
    <row r="1" spans="1:17" ht="25">
      <c r="A1" s="8" t="s">
        <v>82</v>
      </c>
      <c r="B1" s="8" t="s">
        <v>297</v>
      </c>
      <c r="C1" s="8" t="s">
        <v>403</v>
      </c>
      <c r="D1" s="8" t="s">
        <v>286</v>
      </c>
      <c r="E1" s="8" t="s">
        <v>266</v>
      </c>
      <c r="F1" s="8" t="s">
        <v>267</v>
      </c>
      <c r="G1" s="15">
        <v>19000990</v>
      </c>
      <c r="H1" s="16">
        <v>29000990</v>
      </c>
      <c r="I1" s="15">
        <v>39000990</v>
      </c>
      <c r="J1" s="15">
        <v>49000990</v>
      </c>
      <c r="K1" s="17">
        <v>50000990</v>
      </c>
      <c r="L1">
        <v>46</v>
      </c>
      <c r="M1">
        <v>47</v>
      </c>
      <c r="N1">
        <v>48</v>
      </c>
      <c r="O1">
        <v>49</v>
      </c>
      <c r="P1">
        <v>50</v>
      </c>
      <c r="Q1" t="s">
        <v>34</v>
      </c>
    </row>
    <row r="2" spans="1:17" ht="25">
      <c r="A2" s="21" t="s">
        <v>119</v>
      </c>
      <c r="B2" s="6" t="str">
        <f>IF(NOT(ISBLANK($A2)),IF(ISERROR(VLOOKUP("*" &amp; $A2 &amp; "*",Classes!E$2:$J$90,6,FALSE)),"OFF",VLOOKUP("*" &amp; $A2 &amp; "*",Classes!E$2:$J$90,6,FALSE)),"")</f>
        <v>Fishing</v>
      </c>
      <c r="C2" s="6" t="str">
        <f>IF(NOT(ISBLANK($A2)),IF(ISERROR(VLOOKUP("*" &amp; $A2 &amp; "*",Classes!F$2:$J$90,5,FALSE)),"OFF",VLOOKUP("*" &amp; $A2 &amp; "*",Classes!F$2:$J$90,5,FALSE)),"")</f>
        <v>Windsurfing</v>
      </c>
      <c r="D2" s="6" t="str">
        <f>IF(NOT(ISBLANK($A2)),IF(ISERROR(VLOOKUP("*" &amp; $A2 &amp; "*",Classes!G$2:$J$90,4,FALSE)),"OFF",VLOOKUP("*" &amp; $A2 &amp; "*",Classes!G$2:$J$90,4,FALSE)),"")</f>
        <v>Windsurfing</v>
      </c>
      <c r="E2" s="6" t="str">
        <f>IF(NOT(ISBLANK($A2)),IF(ISERROR(VLOOKUP("*" &amp; $A2 &amp; "*",Classes!H$2:$J$90,3,FALSE)),"OFF",VLOOKUP("*" &amp; $A2 &amp; "*",Classes!H$2:$J$90,3,FALSE)),"")</f>
        <v>Bike Maintenance</v>
      </c>
      <c r="F2" s="6" t="str">
        <f>IF(NOT(ISBLANK($A2)),IF(ISERROR(VLOOKUP("*" &amp; $A2 &amp; "*",Classes!I$2:$J$90,2,FALSE)),"OFF",VLOOKUP("*" &amp; $A2 &amp; "*",Classes!I$2:$J$90,2,FALSE)),"")</f>
        <v>OFF</v>
      </c>
      <c r="G2" s="6" t="b">
        <f>IF(ISBLANK($A2),FALSE,IF(COUNTIF(Classes!E$2:E$90,"*" &amp; $A2 &amp; "*")&gt;1,TRUE,FALSE))</f>
        <v>0</v>
      </c>
      <c r="H2" s="6" t="b">
        <f>IF(ISBLANK($A2),FALSE,IF(COUNTIF(Classes!F$2:F$90,"*" &amp; $A2 &amp; "*")&gt;1,TRUE,FALSE))</f>
        <v>0</v>
      </c>
      <c r="I2" s="6" t="b">
        <f>IF(ISBLANK($A2),FALSE,IF(COUNTIF(Classes!G$2:G$90,"*" &amp; $A2 &amp; "*")&gt;1,TRUE,FALSE))</f>
        <v>0</v>
      </c>
      <c r="J2" s="6" t="b">
        <f>IF(ISBLANK($A2),FALSE,IF(COUNTIF(Classes!H$2:H$90,"*" &amp; $A2 &amp; "*")&gt;1,TRUE,FALSE))</f>
        <v>0</v>
      </c>
      <c r="K2" s="6" t="b">
        <f>IF(ISBLANK($A2),FALSE,IF(COUNTIF(Classes!I$2:I$90,"*" &amp; $A2 &amp; "*")&gt;1,TRUE,FALSE))</f>
        <v>0</v>
      </c>
      <c r="L2" s="1">
        <f>IF(B2&lt;&gt;"OFF",VALUE(VLOOKUP(B2,Classes!$B$2:$AY$90,People!L$1,FALSE)),People!G$1)</f>
        <v>17005936</v>
      </c>
      <c r="M2" s="1">
        <f>IF(C2&lt;&gt;"OFF",VALUE(VLOOKUP(C2,Classes!$B$2:$AY$90,People!M$1,FALSE)),People!H$1)</f>
        <v>27006936</v>
      </c>
      <c r="N2" s="1">
        <f>IF(D2&lt;&gt;"OFF",VALUE(VLOOKUP(D2,Classes!$B$2:$AY$90,People!N$1,FALSE)),People!I$1)</f>
        <v>37006936</v>
      </c>
      <c r="O2" s="1">
        <f>IF(E2&lt;&gt;"OFF",VALUE(VLOOKUP(E2,Classes!$B$2:$AY$90,People!O$1,FALSE)),People!J$1)</f>
        <v>43008617</v>
      </c>
      <c r="P2" s="1">
        <f>IF(F2&lt;&gt;"OFF",VALUE(VLOOKUP(F2,Classes!$B$2:$AY$90,People!P$1,FALSE)),People!K$1)</f>
        <v>50000990</v>
      </c>
      <c r="Q2" t="str">
        <f>IF(ISBLANK(A2),"",A2&amp; "," &amp; L2 &amp; "," &amp; M2 &amp; "," &amp; N2 &amp; "," &amp; O2&amp; "," &amp;P2)</f>
        <v>Aaron,17005936,27006936,37006936,43008617,50000990</v>
      </c>
    </row>
    <row r="3" spans="1:17" ht="25">
      <c r="A3" s="21" t="s">
        <v>332</v>
      </c>
      <c r="B3" s="6" t="str">
        <f>IF(NOT(ISBLANK($A3)),IF(ISERROR(VLOOKUP("*" &amp; $A3 &amp; "*",Classes!E$2:$J$90,6,FALSE)),"OFF",VLOOKUP("*" &amp; $A3 &amp; "*",Classes!E$2:$J$90,6,FALSE)),"")</f>
        <v>Hip Hop</v>
      </c>
      <c r="C3" s="6" t="str">
        <f>IF(NOT(ISBLANK($A3)),IF(ISERROR(VLOOKUP("*" &amp; $A3 &amp; "*",Classes!F$2:$J$90,5,FALSE)),"OFF",VLOOKUP("*" &amp; $A3 &amp; "*",Classes!F$2:$J$90,5,FALSE)),"")</f>
        <v>Basketball Fun</v>
      </c>
      <c r="D3" s="6" t="str">
        <f>IF(NOT(ISBLANK($A3)),IF(ISERROR(VLOOKUP("*" &amp; $A3 &amp; "*",Classes!G$2:$J$90,4,FALSE)),"OFF",VLOOKUP("*" &amp; $A3 &amp; "*",Classes!G$2:$J$90,4,FALSE)),"")</f>
        <v>OFF</v>
      </c>
      <c r="E3" s="6" t="str">
        <f>IF(NOT(ISBLANK($A3)),IF(ISERROR(VLOOKUP("*" &amp; $A3 &amp; "*",Classes!H$2:$J$90,3,FALSE)),"OFF",VLOOKUP("*" &amp; $A3 &amp; "*",Classes!H$2:$J$90,3,FALSE)),"")</f>
        <v>Hip Hop</v>
      </c>
      <c r="F3" s="6" t="str">
        <f>IF(NOT(ISBLANK($A3)),IF(ISERROR(VLOOKUP("*" &amp; $A3 &amp; "*",Classes!I$2:$J$90,2,FALSE)),"OFF",VLOOKUP("*" &amp; $A3 &amp; "*",Classes!I$2:$J$90,2,FALSE)),"")</f>
        <v>IG</v>
      </c>
      <c r="G3" s="6" t="b">
        <f>IF(ISBLANK($A3),FALSE,IF(COUNTIF(Classes!E$2:E$90,"*" &amp; $A3 &amp; "*")&gt;1,TRUE,FALSE))</f>
        <v>0</v>
      </c>
      <c r="H3" s="6" t="b">
        <f>IF(ISBLANK($A3),FALSE,IF(COUNTIF(Classes!F$2:F$90,"*" &amp; $A3 &amp; "*")&gt;1,TRUE,FALSE))</f>
        <v>0</v>
      </c>
      <c r="I3" s="6" t="b">
        <f>IF(ISBLANK($A3),FALSE,IF(COUNTIF(Classes!G$2:G$90,"*" &amp; $A3 &amp; "*")&gt;1,TRUE,FALSE))</f>
        <v>0</v>
      </c>
      <c r="J3" s="6" t="b">
        <f>IF(ISBLANK($A3),FALSE,IF(COUNTIF(Classes!H$2:H$90,"*" &amp; $A3 &amp; "*")&gt;1,TRUE,FALSE))</f>
        <v>0</v>
      </c>
      <c r="K3" s="6" t="b">
        <f>IF(ISBLANK($A3),FALSE,IF(COUNTIF(Classes!I$2:I$90,"*" &amp; $A3 &amp; "*")&gt;1,TRUE,FALSE))</f>
        <v>0</v>
      </c>
      <c r="L3" s="1">
        <f>IF(B3&lt;&gt;"OFF",VALUE(VLOOKUP(B3,Classes!$B$2:$AY$90,People!L$1,FALSE)),People!G$1)</f>
        <v>16012653</v>
      </c>
      <c r="M3" s="1">
        <f>IF(C3&lt;&gt;"OFF",VALUE(VLOOKUP(C3,Classes!$B$2:$AY$90,People!M$1,FALSE)),People!H$1)</f>
        <v>23115643</v>
      </c>
      <c r="N3" s="1">
        <f>IF(D3&lt;&gt;"OFF",VALUE(VLOOKUP(D3,Classes!$B$2:$AY$90,People!N$1,FALSE)),People!I$1)</f>
        <v>39000990</v>
      </c>
      <c r="O3" s="1">
        <f>IF(E3&lt;&gt;"OFF",VALUE(VLOOKUP(E3,Classes!$B$2:$AY$90,People!O$1,FALSE)),People!J$1)</f>
        <v>46012653</v>
      </c>
      <c r="P3" s="1">
        <f>IF(F3&lt;&gt;"OFF",VALUE(VLOOKUP(F3,Classes!$B$2:$AY$90,People!P$1,FALSE)),People!K$1)</f>
        <v>50000996</v>
      </c>
      <c r="Q3" t="str">
        <f t="shared" ref="Q3:Q66" si="0">IF(ISBLANK(A3),"",A3&amp; "," &amp; L3 &amp; "," &amp; M3 &amp; "," &amp; N3 &amp; "," &amp; O3&amp; "," &amp;P3)</f>
        <v>AceR,16012653,23115643,39000990,46012653,50000996</v>
      </c>
    </row>
    <row r="4" spans="1:17" ht="25">
      <c r="A4" s="21" t="s">
        <v>123</v>
      </c>
      <c r="B4" s="6" t="str">
        <f>IF(NOT(ISBLANK($A4)),IF(ISERROR(VLOOKUP("*" &amp; $A4 &amp; "*",Classes!E$2:$J$90,6,FALSE)),"OFF",VLOOKUP("*" &amp; $A4 &amp; "*",Classes!E$2:$J$90,6,FALSE)),"")</f>
        <v>Skateboarding</v>
      </c>
      <c r="C4" s="6" t="str">
        <f>IF(NOT(ISBLANK($A4)),IF(ISERROR(VLOOKUP("*" &amp; $A4 &amp; "*",Classes!F$2:$J$90,5,FALSE)),"OFF",VLOOKUP("*" &amp; $A4 &amp; "*",Classes!F$2:$J$90,5,FALSE)),"")</f>
        <v>Rock Band</v>
      </c>
      <c r="D4" s="6" t="str">
        <f>IF(NOT(ISBLANK($A4)),IF(ISERROR(VLOOKUP("*" &amp; $A4 &amp; "*",Classes!G$2:$J$90,4,FALSE)),"OFF",VLOOKUP("*" &amp; $A4 &amp; "*",Classes!G$2:$J$90,4,FALSE)),"")</f>
        <v>Basketball Team</v>
      </c>
      <c r="E4" s="6" t="str">
        <f>IF(NOT(ISBLANK($A4)),IF(ISERROR(VLOOKUP("*" &amp; $A4 &amp; "*",Classes!H$2:$J$90,3,FALSE)),"OFF",VLOOKUP("*" &amp; $A4 &amp; "*",Classes!H$2:$J$90,3,FALSE)),"")</f>
        <v>Skateboarding</v>
      </c>
      <c r="F4" s="6" t="str">
        <f>IF(NOT(ISBLANK($A4)),IF(ISERROR(VLOOKUP("*" &amp; $A4 &amp; "*",Classes!I$2:$J$90,2,FALSE)),"OFF",VLOOKUP("*" &amp; $A4 &amp; "*",Classes!I$2:$J$90,2,FALSE)),"")</f>
        <v>OFF</v>
      </c>
      <c r="G4" s="6" t="b">
        <f>IF(ISBLANK($A4),FALSE,IF(COUNTIF(Classes!E$2:E$90,"*" &amp; $A4 &amp; "*")&gt;1,TRUE,FALSE))</f>
        <v>0</v>
      </c>
      <c r="H4" s="6" t="b">
        <f>IF(ISBLANK($A4),FALSE,IF(COUNTIF(Classes!F$2:F$90,"*" &amp; $A4 &amp; "*")&gt;1,TRUE,FALSE))</f>
        <v>0</v>
      </c>
      <c r="I4" s="6" t="b">
        <f>IF(ISBLANK($A4),FALSE,IF(COUNTIF(Classes!G$2:G$90,"*" &amp; $A4 &amp; "*")&gt;1,TRUE,FALSE))</f>
        <v>0</v>
      </c>
      <c r="J4" s="6" t="b">
        <f>IF(ISBLANK($A4),FALSE,IF(COUNTIF(Classes!H$2:H$90,"*" &amp; $A4 &amp; "*")&gt;1,TRUE,FALSE))</f>
        <v>0</v>
      </c>
      <c r="K4" s="6" t="b">
        <f>IF(ISBLANK($A4),FALSE,IF(COUNTIF(Classes!I$2:I$90,"*" &amp; $A4 &amp; "*")&gt;1,TRUE,FALSE))</f>
        <v>0</v>
      </c>
      <c r="L4" s="1">
        <f>IF(B4&lt;&gt;"OFF",VALUE(VLOOKUP(B4,Classes!$B$2:$AY$90,People!L$1,FALSE)),People!G$1)</f>
        <v>13008634</v>
      </c>
      <c r="M4" s="1">
        <f>IF(C4&lt;&gt;"OFF",VALUE(VLOOKUP(C4,Classes!$B$2:$AY$90,People!M$1,FALSE)),People!H$1)</f>
        <v>24007618</v>
      </c>
      <c r="N4" s="1">
        <f>IF(D4&lt;&gt;"OFF",VALUE(VLOOKUP(D4,Classes!$B$2:$AY$90,People!N$1,FALSE)),People!I$1)</f>
        <v>33015643</v>
      </c>
      <c r="O4" s="1">
        <f>IF(E4&lt;&gt;"OFF",VALUE(VLOOKUP(E4,Classes!$B$2:$AY$90,People!O$1,FALSE)),People!J$1)</f>
        <v>43008634</v>
      </c>
      <c r="P4" s="1">
        <f>IF(F4&lt;&gt;"OFF",VALUE(VLOOKUP(F4,Classes!$B$2:$AY$90,People!P$1,FALSE)),People!K$1)</f>
        <v>50000990</v>
      </c>
      <c r="Q4" t="str">
        <f t="shared" si="0"/>
        <v>Adam,13008634,24007618,33015643,43008634,50000990</v>
      </c>
    </row>
    <row r="5" spans="1:17" ht="25">
      <c r="A5" s="21" t="s">
        <v>262</v>
      </c>
      <c r="B5" s="6" t="str">
        <f>IF(NOT(ISBLANK($A5)),IF(ISERROR(VLOOKUP("*" &amp; $A5 &amp; "*",Classes!E$2:$J$90,6,FALSE)),"OFF",VLOOKUP("*" &amp; $A5 &amp; "*",Classes!E$2:$J$90,6,FALSE)),"")</f>
        <v>Alive</v>
      </c>
      <c r="C5" s="6" t="str">
        <f>IF(NOT(ISBLANK($A5)),IF(ISERROR(VLOOKUP("*" &amp; $A5 &amp; "*",Classes!F$2:$J$90,5,FALSE)),"OFF",VLOOKUP("*" &amp; $A5 &amp; "*",Classes!F$2:$J$90,5,FALSE)),"")</f>
        <v>OFF</v>
      </c>
      <c r="D5" s="6" t="str">
        <f>IF(NOT(ISBLANK($A5)),IF(ISERROR(VLOOKUP("*" &amp; $A5 &amp; "*",Classes!G$2:$J$90,4,FALSE)),"OFF",VLOOKUP("*" &amp; $A5 &amp; "*",Classes!G$2:$J$90,4,FALSE)),"")</f>
        <v>Alive</v>
      </c>
      <c r="E5" s="6" t="str">
        <f>IF(NOT(ISBLANK($A5)),IF(ISERROR(VLOOKUP("*" &amp; $A5 &amp; "*",Classes!H$2:$J$90,3,FALSE)),"OFF",VLOOKUP("*" &amp; $A5 &amp; "*",Classes!H$2:$J$90,3,FALSE)),"")</f>
        <v>Dance</v>
      </c>
      <c r="F5" s="6" t="str">
        <f>IF(NOT(ISBLANK($A5)),IF(ISERROR(VLOOKUP("*" &amp; $A5 &amp; "*",Classes!I$2:$J$90,2,FALSE)),"OFF",VLOOKUP("*" &amp; $A5 &amp; "*",Classes!I$2:$J$90,2,FALSE)),"")</f>
        <v>Planning</v>
      </c>
      <c r="G5" s="6" t="b">
        <f>IF(ISBLANK($A5),FALSE,IF(COUNTIF(Classes!E$2:E$90,"*" &amp; $A5 &amp; "*")&gt;1,TRUE,FALSE))</f>
        <v>0</v>
      </c>
      <c r="H5" s="6" t="b">
        <f>IF(ISBLANK($A5),FALSE,IF(COUNTIF(Classes!F$2:F$90,"*" &amp; $A5 &amp; "*")&gt;1,TRUE,FALSE))</f>
        <v>0</v>
      </c>
      <c r="I5" s="6" t="b">
        <f>IF(ISBLANK($A5),FALSE,IF(COUNTIF(Classes!G$2:G$90,"*" &amp; $A5 &amp; "*")&gt;1,TRUE,FALSE))</f>
        <v>0</v>
      </c>
      <c r="J5" s="6" t="b">
        <f>IF(ISBLANK($A5),FALSE,IF(COUNTIF(Classes!H$2:H$90,"*" &amp; $A5 &amp; "*")&gt;1,TRUE,FALSE))</f>
        <v>0</v>
      </c>
      <c r="K5" s="6" t="b">
        <f>IF(ISBLANK($A5),FALSE,IF(COUNTIF(Classes!I$2:I$90,"*" &amp; $A5 &amp; "*")&gt;1,TRUE,FALSE))</f>
        <v>0</v>
      </c>
      <c r="L5" s="1">
        <f>IF(B5&lt;&gt;"OFF",VALUE(VLOOKUP(B5,Classes!$B$2:$AY$90,People!L$1,FALSE)),People!G$1)</f>
        <v>19000935</v>
      </c>
      <c r="M5" s="1">
        <f>IF(C5&lt;&gt;"OFF",VALUE(VLOOKUP(C5,Classes!$B$2:$AY$90,People!M$1,FALSE)),People!H$1)</f>
        <v>29000990</v>
      </c>
      <c r="N5" s="1">
        <f>IF(D5&lt;&gt;"OFF",VALUE(VLOOKUP(D5,Classes!$B$2:$AY$90,People!N$1,FALSE)),People!I$1)</f>
        <v>39000935</v>
      </c>
      <c r="O5" s="1" t="e">
        <f>IF(E5&lt;&gt;"OFF",VALUE(VLOOKUP(E5,Classes!$B$2:$AY$90,People!O$1,FALSE)),People!J$1)</f>
        <v>#VALUE!</v>
      </c>
      <c r="P5" s="1">
        <f>IF(F5&lt;&gt;"OFF",VALUE(VLOOKUP(F5,Classes!$B$2:$AY$90,People!P$1,FALSE)),People!K$1)</f>
        <v>50000991</v>
      </c>
      <c r="Q5" t="e">
        <f t="shared" si="0"/>
        <v>#VALUE!</v>
      </c>
    </row>
    <row r="6" spans="1:17" ht="25">
      <c r="A6" s="21" t="s">
        <v>169</v>
      </c>
      <c r="B6" s="6" t="str">
        <f>IF(NOT(ISBLANK($A6)),IF(ISERROR(VLOOKUP("*" &amp; $A6 &amp; "*",Classes!E$2:$J$90,6,FALSE)),"OFF",VLOOKUP("*" &amp; $A6 &amp; "*",Classes!E$2:$J$90,6,FALSE)),"")</f>
        <v>Alive</v>
      </c>
      <c r="C6" s="6" t="str">
        <f>IF(NOT(ISBLANK($A6)),IF(ISERROR(VLOOKUP("*" &amp; $A6 &amp; "*",Classes!F$2:$J$90,5,FALSE)),"OFF",VLOOKUP("*" &amp; $A6 &amp; "*",Classes!F$2:$J$90,5,FALSE)),"")</f>
        <v>OFF</v>
      </c>
      <c r="D6" s="6" t="str">
        <f>IF(NOT(ISBLANK($A6)),IF(ISERROR(VLOOKUP("*" &amp; $A6 &amp; "*",Classes!G$2:$J$90,4,FALSE)),"OFF",VLOOKUP("*" &amp; $A6 &amp; "*",Classes!G$2:$J$90,4,FALSE)),"")</f>
        <v>Llama Care</v>
      </c>
      <c r="E6" s="6" t="str">
        <f>IF(NOT(ISBLANK($A6)),IF(ISERROR(VLOOKUP("*" &amp; $A6 &amp; "*",Classes!H$2:$J$90,3,FALSE)),"OFF",VLOOKUP("*" &amp; $A6 &amp; "*",Classes!H$2:$J$90,3,FALSE)),"")</f>
        <v>Planning</v>
      </c>
      <c r="F6" s="6" t="str">
        <f>IF(NOT(ISBLANK($A6)),IF(ISERROR(VLOOKUP("*" &amp; $A6 &amp; "*",Classes!I$2:$J$90,2,FALSE)),"OFF",VLOOKUP("*" &amp; $A6 &amp; "*",Classes!I$2:$J$90,2,FALSE)),"")</f>
        <v>Planning</v>
      </c>
      <c r="G6" s="6" t="b">
        <f>IF(ISBLANK($A6),FALSE,IF(COUNTIF(Classes!E$2:E$90,"*" &amp; $A6 &amp; "*")&gt;1,TRUE,FALSE))</f>
        <v>0</v>
      </c>
      <c r="H6" s="6" t="b">
        <f>IF(ISBLANK($A6),FALSE,IF(COUNTIF(Classes!F$2:F$90,"*" &amp; $A6 &amp; "*")&gt;1,TRUE,FALSE))</f>
        <v>0</v>
      </c>
      <c r="I6" s="6" t="b">
        <f>IF(ISBLANK($A6),FALSE,IF(COUNTIF(Classes!G$2:G$90,"*" &amp; $A6 &amp; "*")&gt;1,TRUE,FALSE))</f>
        <v>0</v>
      </c>
      <c r="J6" s="6" t="b">
        <f>IF(ISBLANK($A6),FALSE,IF(COUNTIF(Classes!H$2:H$90,"*" &amp; $A6 &amp; "*")&gt;1,TRUE,FALSE))</f>
        <v>0</v>
      </c>
      <c r="K6" s="6" t="b">
        <f>IF(ISBLANK($A6),FALSE,IF(COUNTIF(Classes!I$2:I$90,"*" &amp; $A6 &amp; "*")&gt;1,TRUE,FALSE))</f>
        <v>0</v>
      </c>
      <c r="L6" s="1">
        <f>IF(B6&lt;&gt;"OFF",VALUE(VLOOKUP(B6,Classes!$B$2:$AY$90,People!L$1,FALSE)),People!G$1)</f>
        <v>19000935</v>
      </c>
      <c r="M6" s="1">
        <f>IF(C6&lt;&gt;"OFF",VALUE(VLOOKUP(C6,Classes!$B$2:$AY$90,People!M$1,FALSE)),People!H$1)</f>
        <v>29000990</v>
      </c>
      <c r="N6" s="1">
        <f>IF(D6&lt;&gt;"OFF",VALUE(VLOOKUP(D6,Classes!$B$2:$AY$90,People!N$1,FALSE)),People!I$1)</f>
        <v>35108615</v>
      </c>
      <c r="O6" s="1">
        <f>IF(E6&lt;&gt;"OFF",VALUE(VLOOKUP(E6,Classes!$B$2:$AY$90,People!O$1,FALSE)),People!J$1)</f>
        <v>49000991</v>
      </c>
      <c r="P6" s="1">
        <f>IF(F6&lt;&gt;"OFF",VALUE(VLOOKUP(F6,Classes!$B$2:$AY$90,People!P$1,FALSE)),People!K$1)</f>
        <v>50000991</v>
      </c>
      <c r="Q6" t="str">
        <f t="shared" si="0"/>
        <v>Alison,19000935,29000990,35108615,49000991,50000991</v>
      </c>
    </row>
    <row r="7" spans="1:17" ht="25">
      <c r="A7" s="21" t="s">
        <v>279</v>
      </c>
      <c r="B7" s="6" t="str">
        <f>IF(NOT(ISBLANK($A7)),IF(ISERROR(VLOOKUP("*" &amp; $A7 &amp; "*",Classes!E$2:$J$90,6,FALSE)),"OFF",VLOOKUP("*" &amp; $A7 &amp; "*",Classes!E$2:$J$90,6,FALSE)),"")</f>
        <v>Stained Glass</v>
      </c>
      <c r="C7" s="6" t="str">
        <f>IF(NOT(ISBLANK($A7)),IF(ISERROR(VLOOKUP("*" &amp; $A7 &amp; "*",Classes!F$2:$J$90,5,FALSE)),"OFF",VLOOKUP("*" &amp; $A7 &amp; "*",Classes!F$2:$J$90,5,FALSE)),"")</f>
        <v>Swimming a</v>
      </c>
      <c r="D7" s="6" t="str">
        <f>IF(NOT(ISBLANK($A7)),IF(ISERROR(VLOOKUP("*" &amp; $A7 &amp; "*",Classes!G$2:$J$90,4,FALSE)),"OFF",VLOOKUP("*" &amp; $A7 &amp; "*",Classes!G$2:$J$90,4,FALSE)),"")</f>
        <v>OFF</v>
      </c>
      <c r="E7" s="6" t="str">
        <f>IF(NOT(ISBLANK($A7)),IF(ISERROR(VLOOKUP("*" &amp; $A7 &amp; "*",Classes!H$2:$J$90,3,FALSE)),"OFF",VLOOKUP("*" &amp; $A7 &amp; "*",Classes!H$2:$J$90,3,FALSE)),"")</f>
        <v>Outreach Outdoors</v>
      </c>
      <c r="F7" s="6" t="str">
        <f>IF(NOT(ISBLANK($A7)),IF(ISERROR(VLOOKUP("*" &amp; $A7 &amp; "*",Classes!I$2:$J$90,2,FALSE)),"OFF",VLOOKUP("*" &amp; $A7 &amp; "*",Classes!I$2:$J$90,2,FALSE)),"")</f>
        <v>Outreach Outdoors</v>
      </c>
      <c r="G7" s="6" t="b">
        <f>IF(ISBLANK($A7),FALSE,IF(COUNTIF(Classes!E$2:E$90,"*" &amp; $A7 &amp; "*")&gt;1,TRUE,FALSE))</f>
        <v>0</v>
      </c>
      <c r="H7" s="6" t="b">
        <f>IF(ISBLANK($A7),FALSE,IF(COUNTIF(Classes!F$2:F$90,"*" &amp; $A7 &amp; "*")&gt;1,TRUE,FALSE))</f>
        <v>0</v>
      </c>
      <c r="I7" s="6" t="b">
        <f>IF(ISBLANK($A7),FALSE,IF(COUNTIF(Classes!G$2:G$90,"*" &amp; $A7 &amp; "*")&gt;1,TRUE,FALSE))</f>
        <v>0</v>
      </c>
      <c r="J7" s="6" t="b">
        <f>IF(ISBLANK($A7),FALSE,IF(COUNTIF(Classes!H$2:H$90,"*" &amp; $A7 &amp; "*")&gt;1,TRUE,FALSE))</f>
        <v>0</v>
      </c>
      <c r="K7" s="6" t="b">
        <f>IF(ISBLANK($A7),FALSE,IF(COUNTIF(Classes!I$2:I$90,"*" &amp; $A7 &amp; "*")&gt;1,TRUE,FALSE))</f>
        <v>0</v>
      </c>
      <c r="L7" s="1">
        <f>IF(B7&lt;&gt;"OFF",VALUE(VLOOKUP(B7,Classes!$B$2:$AY$90,People!L$1,FALSE)),People!G$1)</f>
        <v>14006631</v>
      </c>
      <c r="M7" s="1">
        <f>IF(C7&lt;&gt;"OFF",VALUE(VLOOKUP(C7,Classes!$B$2:$AY$90,People!M$1,FALSE)),People!H$1)</f>
        <v>27012937</v>
      </c>
      <c r="N7" s="1">
        <f>IF(D7&lt;&gt;"OFF",VALUE(VLOOKUP(D7,Classes!$B$2:$AY$90,People!N$1,FALSE)),People!I$1)</f>
        <v>39000990</v>
      </c>
      <c r="O7" s="1">
        <f>IF(E7&lt;&gt;"OFF",VALUE(VLOOKUP(E7,Classes!$B$2:$AY$90,People!O$1,FALSE)),People!J$1)</f>
        <v>48009910</v>
      </c>
      <c r="P7" s="1">
        <f>IF(F7&lt;&gt;"OFF",VALUE(VLOOKUP(F7,Classes!$B$2:$AY$90,People!P$1,FALSE)),People!K$1)</f>
        <v>50009910</v>
      </c>
      <c r="Q7" t="str">
        <f t="shared" si="0"/>
        <v>Alix,14006631,27012937,39000990,48009910,50009910</v>
      </c>
    </row>
    <row r="8" spans="1:17" ht="25">
      <c r="A8" s="21" t="s">
        <v>208</v>
      </c>
      <c r="B8" s="6" t="str">
        <f>IF(NOT(ISBLANK($A8)),IF(ISERROR(VLOOKUP("*" &amp; $A8 &amp; "*",Classes!E$2:$J$90,6,FALSE)),"OFF",VLOOKUP("*" &amp; $A8 &amp; "*",Classes!E$2:$J$90,6,FALSE)),"")</f>
        <v>Cooking</v>
      </c>
      <c r="C8" s="6" t="str">
        <f>IF(NOT(ISBLANK($A8)),IF(ISERROR(VLOOKUP("*" &amp; $A8 &amp; "*",Classes!F$2:$J$90,5,FALSE)),"OFF",VLOOKUP("*" &amp; $A8 &amp; "*",Classes!F$2:$J$90,5,FALSE)),"")</f>
        <v>Promos</v>
      </c>
      <c r="D8" s="6" t="str">
        <f>IF(NOT(ISBLANK($A8)),IF(ISERROR(VLOOKUP("*" &amp; $A8 &amp; "*",Classes!G$2:$J$90,4,FALSE)),"OFF",VLOOKUP("*" &amp; $A8 &amp; "*",Classes!G$2:$J$90,4,FALSE)),"")</f>
        <v>Dance</v>
      </c>
      <c r="E8" s="6" t="str">
        <f>IF(NOT(ISBLANK($A8)),IF(ISERROR(VLOOKUP("*" &amp; $A8 &amp; "*",Classes!H$2:$J$90,3,FALSE)),"OFF",VLOOKUP("*" &amp; $A8 &amp; "*",Classes!H$2:$J$90,3,FALSE)),"")</f>
        <v>OFF</v>
      </c>
      <c r="F8" s="6" t="str">
        <f>IF(NOT(ISBLANK($A8)),IF(ISERROR(VLOOKUP("*" &amp; $A8 &amp; "*",Classes!I$2:$J$90,2,FALSE)),"OFF",VLOOKUP("*" &amp; $A8 &amp; "*",Classes!I$2:$J$90,2,FALSE)),"")</f>
        <v>Planning</v>
      </c>
      <c r="G8" s="6" t="b">
        <f>IF(ISBLANK($A8),FALSE,IF(COUNTIF(Classes!E$2:E$90,"*" &amp; $A8 &amp; "*")&gt;1,TRUE,FALSE))</f>
        <v>0</v>
      </c>
      <c r="H8" s="6" t="b">
        <f>IF(ISBLANK($A8),FALSE,IF(COUNTIF(Classes!F$2:F$90,"*" &amp; $A8 &amp; "*")&gt;1,TRUE,FALSE))</f>
        <v>0</v>
      </c>
      <c r="I8" s="6" t="b">
        <f>IF(ISBLANK($A8),FALSE,IF(COUNTIF(Classes!G$2:G$90,"*" &amp; $A8 &amp; "*")&gt;1,TRUE,FALSE))</f>
        <v>0</v>
      </c>
      <c r="J8" s="6" t="b">
        <f>IF(ISBLANK($A8),FALSE,IF(COUNTIF(Classes!H$2:H$90,"*" &amp; $A8 &amp; "*")&gt;1,TRUE,FALSE))</f>
        <v>0</v>
      </c>
      <c r="K8" s="6" t="b">
        <f>IF(ISBLANK($A8),FALSE,IF(COUNTIF(Classes!I$2:I$90,"*" &amp; $A8 &amp; "*")&gt;1,TRUE,FALSE))</f>
        <v>0</v>
      </c>
      <c r="L8" s="1">
        <f>IF(B8&lt;&gt;"OFF",VALUE(VLOOKUP(B8,Classes!$B$2:$AY$90,People!L$1,FALSE)),People!G$1)</f>
        <v>18008911</v>
      </c>
      <c r="M8" s="1">
        <f>IF(C8&lt;&gt;"OFF",VALUE(VLOOKUP(C8,Classes!$B$2:$AY$90,People!M$1,FALSE)),People!H$1)</f>
        <v>28112900</v>
      </c>
      <c r="N8" s="1">
        <f>IF(D8&lt;&gt;"OFF",VALUE(VLOOKUP(D8,Classes!$B$2:$AY$90,People!N$1,FALSE)),People!I$1)</f>
        <v>36012653</v>
      </c>
      <c r="O8" s="1">
        <f>IF(E8&lt;&gt;"OFF",VALUE(VLOOKUP(E8,Classes!$B$2:$AY$90,People!O$1,FALSE)),People!J$1)</f>
        <v>49000990</v>
      </c>
      <c r="P8" s="1">
        <f>IF(F8&lt;&gt;"OFF",VALUE(VLOOKUP(F8,Classes!$B$2:$AY$90,People!P$1,FALSE)),People!K$1)</f>
        <v>50000991</v>
      </c>
      <c r="Q8" t="str">
        <f t="shared" si="0"/>
        <v>AmyR,18008911,28112900,36012653,49000990,50000991</v>
      </c>
    </row>
    <row r="9" spans="1:17" ht="25">
      <c r="A9" s="21" t="s">
        <v>101</v>
      </c>
      <c r="B9" s="6" t="str">
        <f>IF(NOT(ISBLANK($A9)),IF(ISERROR(VLOOKUP("*" &amp; $A9 &amp; "*",Classes!E$2:$J$90,6,FALSE)),"OFF",VLOOKUP("*" &amp; $A9 &amp; "*",Classes!E$2:$J$90,6,FALSE)),"")</f>
        <v>Animal Care</v>
      </c>
      <c r="C9" s="6" t="str">
        <f>IF(NOT(ISBLANK($A9)),IF(ISERROR(VLOOKUP("*" &amp; $A9 &amp; "*",Classes!F$2:$J$90,5,FALSE)),"OFF",VLOOKUP("*" &amp; $A9 &amp; "*",Classes!F$2:$J$90,5,FALSE)),"")</f>
        <v>OFF</v>
      </c>
      <c r="D9" s="6" t="str">
        <f>IF(NOT(ISBLANK($A9)),IF(ISERROR(VLOOKUP("*" &amp; $A9 &amp; "*",Classes!G$2:$J$90,4,FALSE)),"OFF",VLOOKUP("*" &amp; $A9 &amp; "*",Classes!G$2:$J$90,4,FALSE)),"")</f>
        <v>Llama Care</v>
      </c>
      <c r="E9" s="6" t="str">
        <f>IF(NOT(ISBLANK($A9)),IF(ISERROR(VLOOKUP("*" &amp; $A9 &amp; "*",Classes!H$2:$J$90,3,FALSE)),"OFF",VLOOKUP("*" &amp; $A9 &amp; "*",Classes!H$2:$J$90,3,FALSE)),"")</f>
        <v>Riding</v>
      </c>
      <c r="F9" s="6" t="str">
        <f>IF(NOT(ISBLANK($A9)),IF(ISERROR(VLOOKUP("*" &amp; $A9 &amp; "*",Classes!I$2:$J$90,2,FALSE)),"OFF",VLOOKUP("*" &amp; $A9 &amp; "*",Classes!I$2:$J$90,2,FALSE)),"")</f>
        <v>Riding</v>
      </c>
      <c r="G9" s="6" t="b">
        <f>IF(ISBLANK($A9),FALSE,IF(COUNTIF(Classes!E$2:E$90,"*" &amp; $A9 &amp; "*")&gt;1,TRUE,FALSE))</f>
        <v>0</v>
      </c>
      <c r="H9" s="6" t="b">
        <f>IF(ISBLANK($A9),FALSE,IF(COUNTIF(Classes!F$2:F$90,"*" &amp; $A9 &amp; "*")&gt;1,TRUE,FALSE))</f>
        <v>0</v>
      </c>
      <c r="I9" s="6" t="b">
        <f>IF(ISBLANK($A9),FALSE,IF(COUNTIF(Classes!G$2:G$90,"*" &amp; $A9 &amp; "*")&gt;1,TRUE,FALSE))</f>
        <v>0</v>
      </c>
      <c r="J9" s="6" t="b">
        <f>IF(ISBLANK($A9),FALSE,IF(COUNTIF(Classes!H$2:H$90,"*" &amp; $A9 &amp; "*")&gt;1,TRUE,FALSE))</f>
        <v>0</v>
      </c>
      <c r="K9" s="6" t="b">
        <f>IF(ISBLANK($A9),FALSE,IF(COUNTIF(Classes!I$2:I$90,"*" &amp; $A9 &amp; "*")&gt;1,TRUE,FALSE))</f>
        <v>0</v>
      </c>
      <c r="L9" s="1">
        <f>IF(B9&lt;&gt;"OFF",VALUE(VLOOKUP(B9,Classes!$B$2:$AY$90,People!L$1,FALSE)),People!G$1)</f>
        <v>15008640</v>
      </c>
      <c r="M9" s="1">
        <f>IF(C9&lt;&gt;"OFF",VALUE(VLOOKUP(C9,Classes!$B$2:$AY$90,People!M$1,FALSE)),People!H$1)</f>
        <v>29000990</v>
      </c>
      <c r="N9" s="1">
        <f>IF(D9&lt;&gt;"OFF",VALUE(VLOOKUP(D9,Classes!$B$2:$AY$90,People!N$1,FALSE)),People!I$1)</f>
        <v>35108615</v>
      </c>
      <c r="O9" s="1">
        <f>IF(E9&lt;&gt;"OFF",VALUE(VLOOKUP(E9,Classes!$B$2:$AY$90,People!O$1,FALSE)),People!J$1)</f>
        <v>45012623</v>
      </c>
      <c r="P9" s="1">
        <f>IF(F9&lt;&gt;"OFF",VALUE(VLOOKUP(F9,Classes!$B$2:$AY$90,People!P$1,FALSE)),People!K$1)</f>
        <v>50012623</v>
      </c>
      <c r="Q9" t="str">
        <f t="shared" si="0"/>
        <v>AmyS,15008640,29000990,35108615,45012623,50012623</v>
      </c>
    </row>
    <row r="10" spans="1:17" ht="25">
      <c r="A10" s="21" t="s">
        <v>49</v>
      </c>
      <c r="B10" s="6" t="str">
        <f>IF(NOT(ISBLANK($A10)),IF(ISERROR(VLOOKUP("*" &amp; $A10 &amp; "*",Classes!E$2:$J$90,6,FALSE)),"OFF",VLOOKUP("*" &amp; $A10 &amp; "*",Classes!E$2:$J$90,6,FALSE)),"")</f>
        <v>Mountian Bike</v>
      </c>
      <c r="C10" s="6" t="str">
        <f>IF(NOT(ISBLANK($A10)),IF(ISERROR(VLOOKUP("*" &amp; $A10 &amp; "*",Classes!F$2:$J$90,5,FALSE)),"OFF",VLOOKUP("*" &amp; $A10 &amp; "*",Classes!F$2:$J$90,5,FALSE)),"")</f>
        <v>OFF</v>
      </c>
      <c r="D10" s="6" t="str">
        <f>IF(NOT(ISBLANK($A10)),IF(ISERROR(VLOOKUP("*" &amp; $A10 &amp; "*",Classes!G$2:$J$90,4,FALSE)),"OFF",VLOOKUP("*" &amp; $A10 &amp; "*",Classes!G$2:$J$90,4,FALSE)),"")</f>
        <v>Swimming</v>
      </c>
      <c r="E10" s="6" t="str">
        <f>IF(NOT(ISBLANK($A10)),IF(ISERROR(VLOOKUP("*" &amp; $A10 &amp; "*",Classes!H$2:$J$90,3,FALSE)),"OFF",VLOOKUP("*" &amp; $A10 &amp; "*",Classes!H$2:$J$90,3,FALSE)),"")</f>
        <v>Llama Care</v>
      </c>
      <c r="F10" s="6" t="str">
        <f>IF(NOT(ISBLANK($A10)),IF(ISERROR(VLOOKUP("*" &amp; $A10 &amp; "*",Classes!I$2:$J$90,2,FALSE)),"OFF",VLOOKUP("*" &amp; $A10 &amp; "*",Classes!I$2:$J$90,2,FALSE)),"")</f>
        <v>Swimming a</v>
      </c>
      <c r="G10" s="6" t="b">
        <f>IF(ISBLANK($A10),FALSE,IF(COUNTIF(Classes!E$2:E$90,"*" &amp; $A10 &amp; "*")&gt;1,TRUE,FALSE))</f>
        <v>0</v>
      </c>
      <c r="H10" s="6" t="b">
        <f>IF(ISBLANK($A10),FALSE,IF(COUNTIF(Classes!F$2:F$90,"*" &amp; $A10 &amp; "*")&gt;1,TRUE,FALSE))</f>
        <v>0</v>
      </c>
      <c r="I10" s="6" t="b">
        <f>IF(ISBLANK($A10),FALSE,IF(COUNTIF(Classes!G$2:G$90,"*" &amp; $A10 &amp; "*")&gt;1,TRUE,FALSE))</f>
        <v>0</v>
      </c>
      <c r="J10" s="6" t="b">
        <f>IF(ISBLANK($A10),FALSE,IF(COUNTIF(Classes!H$2:H$90,"*" &amp; $A10 &amp; "*")&gt;1,TRUE,FALSE))</f>
        <v>0</v>
      </c>
      <c r="K10" s="6" t="b">
        <f>IF(ISBLANK($A10),FALSE,IF(COUNTIF(Classes!I$2:I$90,"*" &amp; $A10 &amp; "*")&gt;1,TRUE,FALSE))</f>
        <v>0</v>
      </c>
      <c r="L10" s="1">
        <f>IF(B10&lt;&gt;"OFF",VALUE(VLOOKUP(B10,Classes!$B$2:$AY$90,People!L$1,FALSE)),People!G$1)</f>
        <v>13008617</v>
      </c>
      <c r="M10" s="1">
        <f>IF(C10&lt;&gt;"OFF",VALUE(VLOOKUP(C10,Classes!$B$2:$AY$90,People!M$1,FALSE)),People!H$1)</f>
        <v>29000990</v>
      </c>
      <c r="N10" s="1">
        <f>IF(D10&lt;&gt;"OFF",VALUE(VLOOKUP(D10,Classes!$B$2:$AY$90,People!N$1,FALSE)),People!I$1)</f>
        <v>37012937</v>
      </c>
      <c r="O10" s="1">
        <f>IF(E10&lt;&gt;"OFF",VALUE(VLOOKUP(E10,Classes!$B$2:$AY$90,People!O$1,FALSE)),People!J$1)</f>
        <v>45008615</v>
      </c>
      <c r="P10" s="1">
        <f>IF(F10&lt;&gt;"OFF",VALUE(VLOOKUP(F10,Classes!$B$2:$AY$90,People!P$1,FALSE)),People!K$1)</f>
        <v>50012937</v>
      </c>
      <c r="Q10" t="str">
        <f t="shared" si="0"/>
        <v>AnnaK,13008617,29000990,37012937,45008615,50012937</v>
      </c>
    </row>
    <row r="11" spans="1:17" ht="25">
      <c r="A11" s="21" t="s">
        <v>170</v>
      </c>
      <c r="B11" s="6" t="str">
        <f>IF(NOT(ISBLANK($A11)),IF(ISERROR(VLOOKUP("*" &amp; $A11 &amp; "*",Classes!E$2:$J$90,6,FALSE)),"OFF",VLOOKUP("*" &amp; $A11 &amp; "*",Classes!E$2:$J$90,6,FALSE)),"")</f>
        <v>Cheer/Tumbling</v>
      </c>
      <c r="C11" s="6" t="str">
        <f>IF(NOT(ISBLANK($A11)),IF(ISERROR(VLOOKUP("*" &amp; $A11 &amp; "*",Classes!F$2:$J$90,5,FALSE)),"OFF",VLOOKUP("*" &amp; $A11 &amp; "*",Classes!F$2:$J$90,5,FALSE)),"")</f>
        <v>Basketball Fun</v>
      </c>
      <c r="D11" s="6" t="str">
        <f>IF(NOT(ISBLANK($A11)),IF(ISERROR(VLOOKUP("*" &amp; $A11 &amp; "*",Classes!G$2:$J$90,4,FALSE)),"OFF",VLOOKUP("*" &amp; $A11 &amp; "*",Classes!G$2:$J$90,4,FALSE)),"")</f>
        <v>Animal Care</v>
      </c>
      <c r="E11" s="6" t="str">
        <f>IF(NOT(ISBLANK($A11)),IF(ISERROR(VLOOKUP("*" &amp; $A11 &amp; "*",Classes!H$2:$J$90,3,FALSE)),"OFF",VLOOKUP("*" &amp; $A11 &amp; "*",Classes!H$2:$J$90,3,FALSE)),"")</f>
        <v>OFF</v>
      </c>
      <c r="F11" s="6" t="str">
        <f>IF(NOT(ISBLANK($A11)),IF(ISERROR(VLOOKUP("*" &amp; $A11 &amp; "*",Classes!I$2:$J$90,2,FALSE)),"OFF",VLOOKUP("*" &amp; $A11 &amp; "*",Classes!I$2:$J$90,2,FALSE)),"")</f>
        <v>IG</v>
      </c>
      <c r="G11" s="6" t="b">
        <f>IF(ISBLANK($A11),FALSE,IF(COUNTIF(Classes!E$2:E$90,"*" &amp; $A11 &amp; "*")&gt;1,TRUE,FALSE))</f>
        <v>0</v>
      </c>
      <c r="H11" s="6" t="b">
        <f>IF(ISBLANK($A11),FALSE,IF(COUNTIF(Classes!F$2:F$90,"*" &amp; $A11 &amp; "*")&gt;1,TRUE,FALSE))</f>
        <v>0</v>
      </c>
      <c r="I11" s="6" t="b">
        <f>IF(ISBLANK($A11),FALSE,IF(COUNTIF(Classes!G$2:G$90,"*" &amp; $A11 &amp; "*")&gt;1,TRUE,FALSE))</f>
        <v>0</v>
      </c>
      <c r="J11" s="6" t="b">
        <f>IF(ISBLANK($A11),FALSE,IF(COUNTIF(Classes!H$2:H$90,"*" &amp; $A11 &amp; "*")&gt;1,TRUE,FALSE))</f>
        <v>0</v>
      </c>
      <c r="K11" s="6" t="b">
        <f>IF(ISBLANK($A11),FALSE,IF(COUNTIF(Classes!I$2:I$90,"*" &amp; $A11 &amp; "*")&gt;1,TRUE,FALSE))</f>
        <v>0</v>
      </c>
      <c r="L11" s="1">
        <f>IF(B11&lt;&gt;"OFF",VALUE(VLOOKUP(B11,Classes!$B$2:$AY$90,People!L$1,FALSE)),People!G$1)</f>
        <v>13012645</v>
      </c>
      <c r="M11" s="1">
        <f>IF(C11&lt;&gt;"OFF",VALUE(VLOOKUP(C11,Classes!$B$2:$AY$90,People!M$1,FALSE)),People!H$1)</f>
        <v>23115643</v>
      </c>
      <c r="N11" s="1">
        <f>IF(D11&lt;&gt;"OFF",VALUE(VLOOKUP(D11,Classes!$B$2:$AY$90,People!N$1,FALSE)),People!I$1)</f>
        <v>35108640</v>
      </c>
      <c r="O11" s="1">
        <f>IF(E11&lt;&gt;"OFF",VALUE(VLOOKUP(E11,Classes!$B$2:$AY$90,People!O$1,FALSE)),People!J$1)</f>
        <v>49000990</v>
      </c>
      <c r="P11" s="1">
        <f>IF(F11&lt;&gt;"OFF",VALUE(VLOOKUP(F11,Classes!$B$2:$AY$90,People!P$1,FALSE)),People!K$1)</f>
        <v>50000996</v>
      </c>
      <c r="Q11" t="str">
        <f t="shared" si="0"/>
        <v>Ashley,13012645,23115643,35108640,49000990,50000996</v>
      </c>
    </row>
    <row r="12" spans="1:17" ht="25">
      <c r="A12" s="21" t="s">
        <v>129</v>
      </c>
      <c r="B12" s="6" t="str">
        <f>IF(NOT(ISBLANK($A12)),IF(ISERROR(VLOOKUP("*" &amp; $A12 &amp; "*",Classes!E$2:$J$90,6,FALSE)),"OFF",VLOOKUP("*" &amp; $A12 &amp; "*",Classes!E$2:$J$90,6,FALSE)),"")</f>
        <v>Alive</v>
      </c>
      <c r="C12" s="6" t="str">
        <f>IF(NOT(ISBLANK($A12)),IF(ISERROR(VLOOKUP("*" &amp; $A12 &amp; "*",Classes!F$2:$J$90,5,FALSE)),"OFF",VLOOKUP("*" &amp; $A12 &amp; "*",Classes!F$2:$J$90,5,FALSE)),"")</f>
        <v>Dunkleburg</v>
      </c>
      <c r="D12" s="6" t="str">
        <f>IF(NOT(ISBLANK($A12)),IF(ISERROR(VLOOKUP("*" &amp; $A12 &amp; "*",Classes!G$2:$J$90,4,FALSE)),"OFF",VLOOKUP("*" &amp; $A12 &amp; "*",Classes!G$2:$J$90,4,FALSE)),"")</f>
        <v>Dunkleburg</v>
      </c>
      <c r="E12" s="6" t="str">
        <f>IF(NOT(ISBLANK($A12)),IF(ISERROR(VLOOKUP("*" &amp; $A12 &amp; "*",Classes!H$2:$J$90,3,FALSE)),"OFF",VLOOKUP("*" &amp; $A12 &amp; "*",Classes!H$2:$J$90,3,FALSE)),"")</f>
        <v>Dunkleburg</v>
      </c>
      <c r="F12" s="6" t="str">
        <f>IF(NOT(ISBLANK($A12)),IF(ISERROR(VLOOKUP("*" &amp; $A12 &amp; "*",Classes!I$2:$J$90,2,FALSE)),"OFF",VLOOKUP("*" &amp; $A12 &amp; "*",Classes!I$2:$J$90,2,FALSE)),"")</f>
        <v>IG</v>
      </c>
      <c r="G12" s="6" t="b">
        <f>IF(ISBLANK($A12),FALSE,IF(COUNTIF(Classes!E$2:E$90,"*" &amp; $A12 &amp; "*")&gt;1,TRUE,FALSE))</f>
        <v>0</v>
      </c>
      <c r="H12" s="6" t="b">
        <f>IF(ISBLANK($A12),FALSE,IF(COUNTIF(Classes!F$2:F$90,"*" &amp; $A12 &amp; "*")&gt;1,TRUE,FALSE))</f>
        <v>0</v>
      </c>
      <c r="I12" s="6" t="b">
        <f>IF(ISBLANK($A12),FALSE,IF(COUNTIF(Classes!G$2:G$90,"*" &amp; $A12 &amp; "*")&gt;1,TRUE,FALSE))</f>
        <v>0</v>
      </c>
      <c r="J12" s="6" t="b">
        <f>IF(ISBLANK($A12),FALSE,IF(COUNTIF(Classes!H$2:H$90,"*" &amp; $A12 &amp; "*")&gt;1,TRUE,FALSE))</f>
        <v>0</v>
      </c>
      <c r="K12" s="6" t="b">
        <f>IF(ISBLANK($A12),FALSE,IF(COUNTIF(Classes!I$2:I$90,"*" &amp; $A12 &amp; "*")&gt;1,TRUE,FALSE))</f>
        <v>0</v>
      </c>
      <c r="L12" s="1">
        <f>IF(B12&lt;&gt;"OFF",VALUE(VLOOKUP(B12,Classes!$B$2:$AY$90,People!L$1,FALSE)),People!G$1)</f>
        <v>19000935</v>
      </c>
      <c r="M12" s="1">
        <f>IF(C12&lt;&gt;"OFF",VALUE(VLOOKUP(C12,Classes!$B$2:$AY$90,People!M$1,FALSE)),People!H$1)</f>
        <v>21108604</v>
      </c>
      <c r="N12" s="1">
        <f>IF(D12&lt;&gt;"OFF",VALUE(VLOOKUP(D12,Classes!$B$2:$AY$90,People!N$1,FALSE)),People!I$1)</f>
        <v>31108604</v>
      </c>
      <c r="O12" s="1">
        <f>IF(E12&lt;&gt;"OFF",VALUE(VLOOKUP(E12,Classes!$B$2:$AY$90,People!O$1,FALSE)),People!J$1)</f>
        <v>41008604</v>
      </c>
      <c r="P12" s="1">
        <f>IF(F12&lt;&gt;"OFF",VALUE(VLOOKUP(F12,Classes!$B$2:$AY$90,People!P$1,FALSE)),People!K$1)</f>
        <v>50000996</v>
      </c>
      <c r="Q12" t="str">
        <f t="shared" si="0"/>
        <v>BethD,19000935,21108604,31108604,41008604,50000996</v>
      </c>
    </row>
    <row r="13" spans="1:17" ht="25">
      <c r="A13" s="21" t="s">
        <v>263</v>
      </c>
      <c r="B13" s="6" t="str">
        <f>IF(NOT(ISBLANK($A13)),IF(ISERROR(VLOOKUP("*" &amp; $A13 &amp; "*",Classes!E$2:$J$90,6,FALSE)),"OFF",VLOOKUP("*" &amp; $A13 &amp; "*",Classes!E$2:$J$90,6,FALSE)),"")</f>
        <v>Llama Care</v>
      </c>
      <c r="C13" s="6" t="str">
        <f>IF(NOT(ISBLANK($A13)),IF(ISERROR(VLOOKUP("*" &amp; $A13 &amp; "*",Classes!F$2:$J$90,5,FALSE)),"OFF",VLOOKUP("*" &amp; $A13 &amp; "*",Classes!F$2:$J$90,5,FALSE)),"")</f>
        <v>OFF</v>
      </c>
      <c r="D13" s="6" t="str">
        <f>IF(NOT(ISBLANK($A13)),IF(ISERROR(VLOOKUP("*" &amp; $A13 &amp; "*",Classes!G$2:$J$90,4,FALSE)),"OFF",VLOOKUP("*" &amp; $A13 &amp; "*",Classes!G$2:$J$90,4,FALSE)),"")</f>
        <v>Animal Care</v>
      </c>
      <c r="E13" s="6" t="str">
        <f>IF(NOT(ISBLANK($A13)),IF(ISERROR(VLOOKUP("*" &amp; $A13 &amp; "*",Classes!H$2:$J$90,3,FALSE)),"OFF",VLOOKUP("*" &amp; $A13 &amp; "*",Classes!H$2:$J$90,3,FALSE)),"")</f>
        <v>Riding</v>
      </c>
      <c r="F13" s="6" t="str">
        <f>IF(NOT(ISBLANK($A13)),IF(ISERROR(VLOOKUP("*" &amp; $A13 &amp; "*",Classes!I$2:$J$90,2,FALSE)),"OFF",VLOOKUP("*" &amp; $A13 &amp; "*",Classes!I$2:$J$90,2,FALSE)),"")</f>
        <v>Riding</v>
      </c>
      <c r="G13" s="6" t="b">
        <f>IF(ISBLANK($A13),FALSE,IF(COUNTIF(Classes!E$2:E$90,"*" &amp; $A13 &amp; "*")&gt;1,TRUE,FALSE))</f>
        <v>0</v>
      </c>
      <c r="H13" s="6" t="b">
        <f>IF(ISBLANK($A13),FALSE,IF(COUNTIF(Classes!F$2:F$90,"*" &amp; $A13 &amp; "*")&gt;1,TRUE,FALSE))</f>
        <v>0</v>
      </c>
      <c r="I13" s="6" t="b">
        <f>IF(ISBLANK($A13),FALSE,IF(COUNTIF(Classes!G$2:G$90,"*" &amp; $A13 &amp; "*")&gt;1,TRUE,FALSE))</f>
        <v>0</v>
      </c>
      <c r="J13" s="6" t="b">
        <f>IF(ISBLANK($A13),FALSE,IF(COUNTIF(Classes!H$2:H$90,"*" &amp; $A13 &amp; "*")&gt;1,TRUE,FALSE))</f>
        <v>0</v>
      </c>
      <c r="K13" s="6" t="b">
        <f>IF(ISBLANK($A13),FALSE,IF(COUNTIF(Classes!I$2:I$90,"*" &amp; $A13 &amp; "*")&gt;1,TRUE,FALSE))</f>
        <v>0</v>
      </c>
      <c r="L13" s="1">
        <f>IF(B13&lt;&gt;"OFF",VALUE(VLOOKUP(B13,Classes!$B$2:$AY$90,People!L$1,FALSE)),People!G$1)</f>
        <v>15008615</v>
      </c>
      <c r="M13" s="1">
        <f>IF(C13&lt;&gt;"OFF",VALUE(VLOOKUP(C13,Classes!$B$2:$AY$90,People!M$1,FALSE)),People!H$1)</f>
        <v>29000990</v>
      </c>
      <c r="N13" s="1">
        <f>IF(D13&lt;&gt;"OFF",VALUE(VLOOKUP(D13,Classes!$B$2:$AY$90,People!N$1,FALSE)),People!I$1)</f>
        <v>35108640</v>
      </c>
      <c r="O13" s="1">
        <f>IF(E13&lt;&gt;"OFF",VALUE(VLOOKUP(E13,Classes!$B$2:$AY$90,People!O$1,FALSE)),People!J$1)</f>
        <v>45012623</v>
      </c>
      <c r="P13" s="1">
        <f>IF(F13&lt;&gt;"OFF",VALUE(VLOOKUP(F13,Classes!$B$2:$AY$90,People!P$1,FALSE)),People!K$1)</f>
        <v>50012623</v>
      </c>
      <c r="Q13" t="str">
        <f t="shared" si="0"/>
        <v>BethS,15008615,29000990,35108640,45012623,50012623</v>
      </c>
    </row>
    <row r="14" spans="1:17" ht="25">
      <c r="A14" s="21" t="s">
        <v>139</v>
      </c>
      <c r="B14" s="6" t="str">
        <f>IF(NOT(ISBLANK($A14)),IF(ISERROR(VLOOKUP("*" &amp; $A14 &amp; "*",Classes!E$2:$J$90,6,FALSE)),"OFF",VLOOKUP("*" &amp; $A14 &amp; "*",Classes!E$2:$J$90,6,FALSE)),"")</f>
        <v>Planning</v>
      </c>
      <c r="C14" s="6" t="str">
        <f>IF(NOT(ISBLANK($A14)),IF(ISERROR(VLOOKUP("*" &amp; $A14 &amp; "*",Classes!F$2:$J$90,5,FALSE)),"OFF",VLOOKUP("*" &amp; $A14 &amp; "*",Classes!F$2:$J$90,5,FALSE)),"")</f>
        <v>Planning</v>
      </c>
      <c r="D14" s="6" t="str">
        <f>IF(NOT(ISBLANK($A14)),IF(ISERROR(VLOOKUP("*" &amp; $A14 &amp; "*",Classes!G$2:$J$90,4,FALSE)),"OFF",VLOOKUP("*" &amp; $A14 &amp; "*",Classes!G$2:$J$90,4,FALSE)),"")</f>
        <v>Planning</v>
      </c>
      <c r="E14" s="6" t="str">
        <f>IF(NOT(ISBLANK($A14)),IF(ISERROR(VLOOKUP("*" &amp; $A14 &amp; "*",Classes!H$2:$J$90,3,FALSE)),"OFF",VLOOKUP("*" &amp; $A14 &amp; "*",Classes!H$2:$J$90,3,FALSE)),"")</f>
        <v>Planning</v>
      </c>
      <c r="F14" s="6" t="str">
        <f>IF(NOT(ISBLANK($A14)),IF(ISERROR(VLOOKUP("*" &amp; $A14 &amp; "*",Classes!I$2:$J$90,2,FALSE)),"OFF",VLOOKUP("*" &amp; $A14 &amp; "*",Classes!I$2:$J$90,2,FALSE)),"")</f>
        <v>Planning</v>
      </c>
      <c r="G14" s="6" t="b">
        <f>IF(ISBLANK($A14),FALSE,IF(COUNTIF(Classes!E$2:E$90,"*" &amp; $A14 &amp; "*")&gt;1,TRUE,FALSE))</f>
        <v>0</v>
      </c>
      <c r="H14" s="6" t="b">
        <f>IF(ISBLANK($A14),FALSE,IF(COUNTIF(Classes!F$2:F$90,"*" &amp; $A14 &amp; "*")&gt;1,TRUE,FALSE))</f>
        <v>0</v>
      </c>
      <c r="I14" s="6" t="b">
        <f>IF(ISBLANK($A14),FALSE,IF(COUNTIF(Classes!G$2:G$90,"*" &amp; $A14 &amp; "*")&gt;1,TRUE,FALSE))</f>
        <v>0</v>
      </c>
      <c r="J14" s="6" t="b">
        <f>IF(ISBLANK($A14),FALSE,IF(COUNTIF(Classes!H$2:H$90,"*" &amp; $A14 &amp; "*")&gt;1,TRUE,FALSE))</f>
        <v>0</v>
      </c>
      <c r="K14" s="6" t="b">
        <f>IF(ISBLANK($A14),FALSE,IF(COUNTIF(Classes!I$2:I$90,"*" &amp; $A14 &amp; "*")&gt;1,TRUE,FALSE))</f>
        <v>0</v>
      </c>
      <c r="L14" s="1">
        <f>IF(B14&lt;&gt;"OFF",VALUE(VLOOKUP(B14,Classes!$B$2:$AY$90,People!L$1,FALSE)),People!G$1)</f>
        <v>19000991</v>
      </c>
      <c r="M14" s="1">
        <f>IF(C14&lt;&gt;"OFF",VALUE(VLOOKUP(C14,Classes!$B$2:$AY$90,People!M$1,FALSE)),People!H$1)</f>
        <v>29000991</v>
      </c>
      <c r="N14" s="1">
        <f>IF(D14&lt;&gt;"OFF",VALUE(VLOOKUP(D14,Classes!$B$2:$AY$90,People!N$1,FALSE)),People!I$1)</f>
        <v>39000991</v>
      </c>
      <c r="O14" s="1">
        <f>IF(E14&lt;&gt;"OFF",VALUE(VLOOKUP(E14,Classes!$B$2:$AY$90,People!O$1,FALSE)),People!J$1)</f>
        <v>49000991</v>
      </c>
      <c r="P14" s="1">
        <f>IF(F14&lt;&gt;"OFF",VALUE(VLOOKUP(F14,Classes!$B$2:$AY$90,People!P$1,FALSE)),People!K$1)</f>
        <v>50000991</v>
      </c>
      <c r="Q14" t="str">
        <f t="shared" si="0"/>
        <v>BrianS,19000991,29000991,39000991,49000991,50000991</v>
      </c>
    </row>
    <row r="15" spans="1:17" ht="25">
      <c r="A15" s="21" t="s">
        <v>137</v>
      </c>
      <c r="B15" s="6" t="str">
        <f>IF(NOT(ISBLANK($A15)),IF(ISERROR(VLOOKUP("*" &amp; $A15 &amp; "*",Classes!E$2:$J$90,6,FALSE)),"OFF",VLOOKUP("*" &amp; $A15 &amp; "*",Classes!E$2:$J$90,6,FALSE)),"")</f>
        <v>Pottery</v>
      </c>
      <c r="C15" s="6" t="str">
        <f>IF(NOT(ISBLANK($A15)),IF(ISERROR(VLOOKUP("*" &amp; $A15 &amp; "*",Classes!F$2:$J$90,5,FALSE)),"OFF",VLOOKUP("*" &amp; $A15 &amp; "*",Classes!F$2:$J$90,5,FALSE)),"")</f>
        <v>Wheel Pottery</v>
      </c>
      <c r="D15" s="6" t="str">
        <f>IF(NOT(ISBLANK($A15)),IF(ISERROR(VLOOKUP("*" &amp; $A15 &amp; "*",Classes!G$2:$J$90,4,FALSE)),"OFF",VLOOKUP("*" &amp; $A15 &amp; "*",Classes!G$2:$J$90,4,FALSE)),"")</f>
        <v>Drawing</v>
      </c>
      <c r="E15" s="6" t="str">
        <f>IF(NOT(ISBLANK($A15)),IF(ISERROR(VLOOKUP("*" &amp; $A15 &amp; "*",Classes!H$2:$J$90,3,FALSE)),"OFF",VLOOKUP("*" &amp; $A15 &amp; "*",Classes!H$2:$J$90,3,FALSE)),"")</f>
        <v>Woodworking</v>
      </c>
      <c r="F15" s="6" t="str">
        <f>IF(NOT(ISBLANK($A15)),IF(ISERROR(VLOOKUP("*" &amp; $A15 &amp; "*",Classes!I$2:$J$90,2,FALSE)),"OFF",VLOOKUP("*" &amp; $A15 &amp; "*",Classes!I$2:$J$90,2,FALSE)),"")</f>
        <v>OFF</v>
      </c>
      <c r="G15" s="6" t="b">
        <f>IF(ISBLANK($A15),FALSE,IF(COUNTIF(Classes!E$2:E$90,"*" &amp; $A15 &amp; "*")&gt;1,TRUE,FALSE))</f>
        <v>0</v>
      </c>
      <c r="H15" s="6" t="b">
        <f>IF(ISBLANK($A15),FALSE,IF(COUNTIF(Classes!F$2:F$90,"*" &amp; $A15 &amp; "*")&gt;1,TRUE,FALSE))</f>
        <v>0</v>
      </c>
      <c r="I15" s="6" t="b">
        <f>IF(ISBLANK($A15),FALSE,IF(COUNTIF(Classes!G$2:G$90,"*" &amp; $A15 &amp; "*")&gt;1,TRUE,FALSE))</f>
        <v>0</v>
      </c>
      <c r="J15" s="6" t="b">
        <f>IF(ISBLANK($A15),FALSE,IF(COUNTIF(Classes!H$2:H$90,"*" &amp; $A15 &amp; "*")&gt;1,TRUE,FALSE))</f>
        <v>0</v>
      </c>
      <c r="K15" s="6" t="b">
        <f>IF(ISBLANK($A15),FALSE,IF(COUNTIF(Classes!I$2:I$90,"*" &amp; $A15 &amp; "*")&gt;1,TRUE,FALSE))</f>
        <v>0</v>
      </c>
      <c r="L15" s="1">
        <f>IF(B15&lt;&gt;"OFF",VALUE(VLOOKUP(B15,Classes!$B$2:$AY$90,People!L$1,FALSE)),People!G$1)</f>
        <v>11015642</v>
      </c>
      <c r="M15" s="1">
        <f>IF(C15&lt;&gt;"OFF",VALUE(VLOOKUP(C15,Classes!$B$2:$AY$90,People!M$1,FALSE)),People!H$1)</f>
        <v>21005642</v>
      </c>
      <c r="N15" s="1">
        <f>IF(D15&lt;&gt;"OFF",VALUE(VLOOKUP(D15,Classes!$B$2:$AY$90,People!N$1,FALSE)),People!I$1)</f>
        <v>31108601</v>
      </c>
      <c r="O15" s="1">
        <f>IF(E15&lt;&gt;"OFF",VALUE(VLOOKUP(E15,Classes!$B$2:$AY$90,People!O$1,FALSE)),People!J$1)</f>
        <v>41006630</v>
      </c>
      <c r="P15" s="1">
        <f>IF(F15&lt;&gt;"OFF",VALUE(VLOOKUP(F15,Classes!$B$2:$AY$90,People!P$1,FALSE)),People!K$1)</f>
        <v>50000990</v>
      </c>
      <c r="Q15" t="str">
        <f t="shared" si="0"/>
        <v>Britny,11015642,21005642,31108601,41006630,50000990</v>
      </c>
    </row>
    <row r="16" spans="1:17" ht="25">
      <c r="A16" s="21" t="s">
        <v>125</v>
      </c>
      <c r="B16" s="6" t="str">
        <f>IF(NOT(ISBLANK($A16)),IF(ISERROR(VLOOKUP("*" &amp; $A16 &amp; "*",Classes!E$2:$J$90,6,FALSE)),"OFF",VLOOKUP("*" &amp; $A16 &amp; "*",Classes!E$2:$J$90,6,FALSE)),"")</f>
        <v>Improv</v>
      </c>
      <c r="C16" s="6" t="str">
        <f>IF(NOT(ISBLANK($A16)),IF(ISERROR(VLOOKUP("*" &amp; $A16 &amp; "*",Classes!F$2:$J$90,5,FALSE)),"OFF",VLOOKUP("*" &amp; $A16 &amp; "*",Classes!F$2:$J$90,5,FALSE)),"")</f>
        <v>OFF</v>
      </c>
      <c r="D16" s="6" t="str">
        <f>IF(NOT(ISBLANK($A16)),IF(ISERROR(VLOOKUP("*" &amp; $A16 &amp; "*",Classes!G$2:$J$90,4,FALSE)),"OFF",VLOOKUP("*" &amp; $A16 &amp; "*",Classes!G$2:$J$90,4,FALSE)),"")</f>
        <v>Broadway Dance</v>
      </c>
      <c r="E16" s="6" t="str">
        <f>IF(NOT(ISBLANK($A16)),IF(ISERROR(VLOOKUP("*" &amp; $A16 &amp; "*",Classes!H$2:$J$90,3,FALSE)),"OFF",VLOOKUP("*" &amp; $A16 &amp; "*",Classes!H$2:$J$90,3,FALSE)),"")</f>
        <v>Musical</v>
      </c>
      <c r="F16" s="6" t="str">
        <f>IF(NOT(ISBLANK($A16)),IF(ISERROR(VLOOKUP("*" &amp; $A16 &amp; "*",Classes!I$2:$J$90,2,FALSE)),"OFF",VLOOKUP("*" &amp; $A16 &amp; "*",Classes!I$2:$J$90,2,FALSE)),"")</f>
        <v>Musical</v>
      </c>
      <c r="G16" s="6" t="b">
        <f>IF(ISBLANK($A16),FALSE,IF(COUNTIF(Classes!E$2:E$90,"*" &amp; $A16 &amp; "*")&gt;1,TRUE,FALSE))</f>
        <v>0</v>
      </c>
      <c r="H16" s="6" t="b">
        <f>IF(ISBLANK($A16),FALSE,IF(COUNTIF(Classes!F$2:F$90,"*" &amp; $A16 &amp; "*")&gt;1,TRUE,FALSE))</f>
        <v>0</v>
      </c>
      <c r="I16" s="6" t="b">
        <f>IF(ISBLANK($A16),FALSE,IF(COUNTIF(Classes!G$2:G$90,"*" &amp; $A16 &amp; "*")&gt;1,TRUE,FALSE))</f>
        <v>0</v>
      </c>
      <c r="J16" s="6" t="b">
        <f>IF(ISBLANK($A16),FALSE,IF(COUNTIF(Classes!H$2:H$90,"*" &amp; $A16 &amp; "*")&gt;1,TRUE,FALSE))</f>
        <v>0</v>
      </c>
      <c r="K16" s="6" t="b">
        <f>IF(ISBLANK($A16),FALSE,IF(COUNTIF(Classes!I$2:I$90,"*" &amp; $A16 &amp; "*")&gt;1,TRUE,FALSE))</f>
        <v>0</v>
      </c>
      <c r="L16" s="1">
        <f>IF(B16&lt;&gt;"OFF",VALUE(VLOOKUP(B16,Classes!$B$2:$AY$90,People!L$1,FALSE)),People!G$1)</f>
        <v>12008654</v>
      </c>
      <c r="M16" s="1">
        <f>IF(C16&lt;&gt;"OFF",VALUE(VLOOKUP(C16,Classes!$B$2:$AY$90,People!M$1,FALSE)),People!H$1)</f>
        <v>29000990</v>
      </c>
      <c r="N16" s="1">
        <f>IF(D16&lt;&gt;"OFF",VALUE(VLOOKUP(D16,Classes!$B$2:$AY$90,People!N$1,FALSE)),People!I$1)</f>
        <v>36012652</v>
      </c>
      <c r="O16" s="1">
        <f>IF(E16&lt;&gt;"OFF",VALUE(VLOOKUP(E16,Classes!$B$2:$AY$90,People!O$1,FALSE)),People!J$1)</f>
        <v>42030645</v>
      </c>
      <c r="P16" s="1">
        <f>IF(F16&lt;&gt;"OFF",VALUE(VLOOKUP(F16,Classes!$B$2:$AY$90,People!P$1,FALSE)),People!K$1)</f>
        <v>50030645</v>
      </c>
      <c r="Q16" t="str">
        <f t="shared" si="0"/>
        <v>BryanP,12008654,29000990,36012652,42030645,50030645</v>
      </c>
    </row>
    <row r="17" spans="1:17" ht="25">
      <c r="A17" s="21" t="s">
        <v>126</v>
      </c>
      <c r="B17" s="6" t="str">
        <f>IF(NOT(ISBLANK($A17)),IF(ISERROR(VLOOKUP("*" &amp; $A17 &amp; "*",Classes!E$2:$J$90,6,FALSE)),"OFF",VLOOKUP("*" &amp; $A17 &amp; "*",Classes!E$2:$J$90,6,FALSE)),"")</f>
        <v>Glass Beads</v>
      </c>
      <c r="C17" s="6" t="str">
        <f>IF(NOT(ISBLANK($A17)),IF(ISERROR(VLOOKUP("*" &amp; $A17 &amp; "*",Classes!F$2:$J$90,5,FALSE)),"OFF",VLOOKUP("*" &amp; $A17 &amp; "*",Classes!F$2:$J$90,5,FALSE)),"")</f>
        <v>Glass Beads</v>
      </c>
      <c r="D17" s="6" t="str">
        <f>IF(NOT(ISBLANK($A17)),IF(ISERROR(VLOOKUP("*" &amp; $A17 &amp; "*",Classes!G$2:$J$90,4,FALSE)),"OFF",VLOOKUP("*" &amp; $A17 &amp; "*",Classes!G$2:$J$90,4,FALSE)),"")</f>
        <v>Alive</v>
      </c>
      <c r="E17" s="6" t="str">
        <f>IF(NOT(ISBLANK($A17)),IF(ISERROR(VLOOKUP("*" &amp; $A17 &amp; "*",Classes!H$2:$J$90,3,FALSE)),"OFF",VLOOKUP("*" &amp; $A17 &amp; "*",Classes!H$2:$J$90,3,FALSE)),"")</f>
        <v>Glass Beads</v>
      </c>
      <c r="F17" s="6" t="str">
        <f>IF(NOT(ISBLANK($A17)),IF(ISERROR(VLOOKUP("*" &amp; $A17 &amp; "*",Classes!I$2:$J$90,2,FALSE)),"OFF",VLOOKUP("*" &amp; $A17 &amp; "*",Classes!I$2:$J$90,2,FALSE)),"")</f>
        <v>Planning</v>
      </c>
      <c r="G17" s="6" t="b">
        <f>IF(ISBLANK($A17),FALSE,IF(COUNTIF(Classes!E$2:E$90,"*" &amp; $A17 &amp; "*")&gt;1,TRUE,FALSE))</f>
        <v>0</v>
      </c>
      <c r="H17" s="6" t="b">
        <f>IF(ISBLANK($A17),FALSE,IF(COUNTIF(Classes!F$2:F$90,"*" &amp; $A17 &amp; "*")&gt;1,TRUE,FALSE))</f>
        <v>0</v>
      </c>
      <c r="I17" s="6" t="b">
        <f>IF(ISBLANK($A17),FALSE,IF(COUNTIF(Classes!G$2:G$90,"*" &amp; $A17 &amp; "*")&gt;1,TRUE,FALSE))</f>
        <v>0</v>
      </c>
      <c r="J17" s="6" t="b">
        <f>IF(ISBLANK($A17),FALSE,IF(COUNTIF(Classes!H$2:H$90,"*" &amp; $A17 &amp; "*")&gt;1,TRUE,FALSE))</f>
        <v>0</v>
      </c>
      <c r="K17" s="6" t="b">
        <f>IF(ISBLANK($A17),FALSE,IF(COUNTIF(Classes!I$2:I$90,"*" &amp; $A17 &amp; "*")&gt;1,TRUE,FALSE))</f>
        <v>0</v>
      </c>
      <c r="L17" s="1">
        <f>IF(B17&lt;&gt;"OFF",VALUE(VLOOKUP(B17,Classes!$B$2:$AY$90,People!L$1,FALSE)),People!G$1)</f>
        <v>14006641</v>
      </c>
      <c r="M17" s="1">
        <f>IF(C17&lt;&gt;"OFF",VALUE(VLOOKUP(C17,Classes!$B$2:$AY$90,People!M$1,FALSE)),People!H$1)</f>
        <v>24106641</v>
      </c>
      <c r="N17" s="1">
        <f>IF(D17&lt;&gt;"OFF",VALUE(VLOOKUP(D17,Classes!$B$2:$AY$90,People!N$1,FALSE)),People!I$1)</f>
        <v>39000935</v>
      </c>
      <c r="O17" s="1">
        <f>IF(E17&lt;&gt;"OFF",VALUE(VLOOKUP(E17,Classes!$B$2:$AY$90,People!O$1,FALSE)),People!J$1)</f>
        <v>44006641</v>
      </c>
      <c r="P17" s="1">
        <f>IF(F17&lt;&gt;"OFF",VALUE(VLOOKUP(F17,Classes!$B$2:$AY$90,People!P$1,FALSE)),People!K$1)</f>
        <v>50000991</v>
      </c>
      <c r="Q17" t="str">
        <f t="shared" si="0"/>
        <v>Carmi,14006641,24106641,39000935,44006641,50000991</v>
      </c>
    </row>
    <row r="18" spans="1:17" ht="25">
      <c r="A18" s="21" t="s">
        <v>138</v>
      </c>
      <c r="B18" s="6" t="str">
        <f>IF(NOT(ISBLANK($A18)),IF(ISERROR(VLOOKUP("*" &amp; $A18 &amp; "*",Classes!E$2:$J$90,6,FALSE)),"OFF",VLOOKUP("*" &amp; $A18 &amp; "*",Classes!E$2:$J$90,6,FALSE)),"")</f>
        <v>OFF</v>
      </c>
      <c r="C18" s="6" t="str">
        <f>IF(NOT(ISBLANK($A18)),IF(ISERROR(VLOOKUP("*" &amp; $A18 &amp; "*",Classes!F$2:$J$90,5,FALSE)),"OFF",VLOOKUP("*" &amp; $A18 &amp; "*",Classes!F$2:$J$90,5,FALSE)),"")</f>
        <v>Mosaics</v>
      </c>
      <c r="D18" s="6" t="str">
        <f>IF(NOT(ISBLANK($A18)),IF(ISERROR(VLOOKUP("*" &amp; $A18 &amp; "*",Classes!G$2:$J$90,4,FALSE)),"OFF",VLOOKUP("*" &amp; $A18 &amp; "*",Classes!G$2:$J$90,4,FALSE)),"")</f>
        <v>Watergames</v>
      </c>
      <c r="E18" s="6" t="str">
        <f>IF(NOT(ISBLANK($A18)),IF(ISERROR(VLOOKUP("*" &amp; $A18 &amp; "*",Classes!H$2:$J$90,3,FALSE)),"OFF",VLOOKUP("*" &amp; $A18 &amp; "*",Classes!H$2:$J$90,3,FALSE)),"")</f>
        <v>Recess Games</v>
      </c>
      <c r="F18" s="6" t="str">
        <f>IF(NOT(ISBLANK($A18)),IF(ISERROR(VLOOKUP("*" &amp; $A18 &amp; "*",Classes!I$2:$J$90,2,FALSE)),"OFF",VLOOKUP("*" &amp; $A18 &amp; "*",Classes!I$2:$J$90,2,FALSE)),"")</f>
        <v>Swimming</v>
      </c>
      <c r="G18" s="6" t="b">
        <f>IF(ISBLANK($A18),FALSE,IF(COUNTIF(Classes!E$2:E$90,"*" &amp; $A18 &amp; "*")&gt;1,TRUE,FALSE))</f>
        <v>0</v>
      </c>
      <c r="H18" s="6" t="b">
        <f>IF(ISBLANK($A18),FALSE,IF(COUNTIF(Classes!F$2:F$90,"*" &amp; $A18 &amp; "*")&gt;1,TRUE,FALSE))</f>
        <v>0</v>
      </c>
      <c r="I18" s="6" t="b">
        <f>IF(ISBLANK($A18),FALSE,IF(COUNTIF(Classes!G$2:G$90,"*" &amp; $A18 &amp; "*")&gt;1,TRUE,FALSE))</f>
        <v>0</v>
      </c>
      <c r="J18" s="6" t="b">
        <f>IF(ISBLANK($A18),FALSE,IF(COUNTIF(Classes!H$2:H$90,"*" &amp; $A18 &amp; "*")&gt;1,TRUE,FALSE))</f>
        <v>0</v>
      </c>
      <c r="K18" s="6" t="b">
        <f>IF(ISBLANK($A18),FALSE,IF(COUNTIF(Classes!I$2:I$90,"*" &amp; $A18 &amp; "*")&gt;1,TRUE,FALSE))</f>
        <v>0</v>
      </c>
      <c r="L18" s="1">
        <f>IF(B18&lt;&gt;"OFF",VALUE(VLOOKUP(B18,Classes!$B$2:$AY$90,People!L$1,FALSE)),People!G$1)</f>
        <v>19000990</v>
      </c>
      <c r="M18" s="1">
        <f>IF(C18&lt;&gt;"OFF",VALUE(VLOOKUP(C18,Classes!$B$2:$AY$90,People!M$1,FALSE)),People!H$1)</f>
        <v>24006632</v>
      </c>
      <c r="N18" s="1">
        <f>IF(D18&lt;&gt;"OFF",VALUE(VLOOKUP(D18,Classes!$B$2:$AY$90,People!N$1,FALSE)),People!I$1)</f>
        <v>37108937</v>
      </c>
      <c r="O18" s="1">
        <f>IF(E18&lt;&gt;"OFF",VALUE(VLOOKUP(E18,Classes!$B$2:$AY$90,People!O$1,FALSE)),People!J$1)</f>
        <v>43016646</v>
      </c>
      <c r="P18" s="1">
        <f>IF(F18&lt;&gt;"OFF",VALUE(VLOOKUP(F18,Classes!$B$2:$AY$90,People!P$1,FALSE)),People!K$1)</f>
        <v>50012937</v>
      </c>
      <c r="Q18" t="str">
        <f t="shared" si="0"/>
        <v>Cassie,19000990,24006632,37108937,43016646,50012937</v>
      </c>
    </row>
    <row r="19" spans="1:17" ht="25">
      <c r="A19" s="21" t="s">
        <v>140</v>
      </c>
      <c r="B19" s="6" t="str">
        <f>IF(NOT(ISBLANK($A19)),IF(ISERROR(VLOOKUP("*" &amp; $A19 &amp; "*",Classes!E$2:$J$90,6,FALSE)),"OFF",VLOOKUP("*" &amp; $A19 &amp; "*",Classes!E$2:$J$90,6,FALSE)),"")</f>
        <v>Singing</v>
      </c>
      <c r="C19" s="6" t="str">
        <f>IF(NOT(ISBLANK($A19)),IF(ISERROR(VLOOKUP("*" &amp; $A19 &amp; "*",Classes!F$2:$J$90,5,FALSE)),"OFF",VLOOKUP("*" &amp; $A19 &amp; "*",Classes!F$2:$J$90,5,FALSE)),"")</f>
        <v>Broadway Dance</v>
      </c>
      <c r="D19" s="6" t="str">
        <f>IF(NOT(ISBLANK($A19)),IF(ISERROR(VLOOKUP("*" &amp; $A19 &amp; "*",Classes!G$2:$J$90,4,FALSE)),"OFF",VLOOKUP("*" &amp; $A19 &amp; "*",Classes!G$2:$J$90,4,FALSE)),"")</f>
        <v>OFF</v>
      </c>
      <c r="E19" s="6" t="str">
        <f>IF(NOT(ISBLANK($A19)),IF(ISERROR(VLOOKUP("*" &amp; $A19 &amp; "*",Classes!H$2:$J$90,3,FALSE)),"OFF",VLOOKUP("*" &amp; $A19 &amp; "*",Classes!H$2:$J$90,3,FALSE)),"")</f>
        <v>Musical</v>
      </c>
      <c r="F19" s="6" t="str">
        <f>IF(NOT(ISBLANK($A19)),IF(ISERROR(VLOOKUP("*" &amp; $A19 &amp; "*",Classes!I$2:$J$90,2,FALSE)),"OFF",VLOOKUP("*" &amp; $A19 &amp; "*",Classes!I$2:$J$90,2,FALSE)),"")</f>
        <v>Musical</v>
      </c>
      <c r="G19" s="6" t="b">
        <f>IF(ISBLANK($A19),FALSE,IF(COUNTIF(Classes!E$2:E$90,"*" &amp; $A19 &amp; "*")&gt;1,TRUE,FALSE))</f>
        <v>0</v>
      </c>
      <c r="H19" s="6" t="b">
        <f>IF(ISBLANK($A19),FALSE,IF(COUNTIF(Classes!F$2:F$90,"*" &amp; $A19 &amp; "*")&gt;1,TRUE,FALSE))</f>
        <v>0</v>
      </c>
      <c r="I19" s="6" t="b">
        <f>IF(ISBLANK($A19),FALSE,IF(COUNTIF(Classes!G$2:G$90,"*" &amp; $A19 &amp; "*")&gt;1,TRUE,FALSE))</f>
        <v>0</v>
      </c>
      <c r="J19" s="6" t="b">
        <f>IF(ISBLANK($A19),FALSE,IF(COUNTIF(Classes!H$2:H$90,"*" &amp; $A19 &amp; "*")&gt;1,TRUE,FALSE))</f>
        <v>0</v>
      </c>
      <c r="K19" s="6" t="b">
        <f>IF(ISBLANK($A19),FALSE,IF(COUNTIF(Classes!I$2:I$90,"*" &amp; $A19 &amp; "*")&gt;1,TRUE,FALSE))</f>
        <v>0</v>
      </c>
      <c r="L19" s="1">
        <f>IF(B19&lt;&gt;"OFF",VALUE(VLOOKUP(B19,Classes!$B$2:$AY$90,People!L$1,FALSE)),People!G$1)</f>
        <v>14008612</v>
      </c>
      <c r="M19" s="1">
        <f>IF(C19&lt;&gt;"OFF",VALUE(VLOOKUP(C19,Classes!$B$2:$AY$90,People!M$1,FALSE)),People!H$1)</f>
        <v>26012652</v>
      </c>
      <c r="N19" s="1">
        <f>IF(D19&lt;&gt;"OFF",VALUE(VLOOKUP(D19,Classes!$B$2:$AY$90,People!N$1,FALSE)),People!I$1)</f>
        <v>39000990</v>
      </c>
      <c r="O19" s="1">
        <f>IF(E19&lt;&gt;"OFF",VALUE(VLOOKUP(E19,Classes!$B$2:$AY$90,People!O$1,FALSE)),People!J$1)</f>
        <v>42030645</v>
      </c>
      <c r="P19" s="1">
        <f>IF(F19&lt;&gt;"OFF",VALUE(VLOOKUP(F19,Classes!$B$2:$AY$90,People!P$1,FALSE)),People!K$1)</f>
        <v>50030645</v>
      </c>
      <c r="Q19" t="str">
        <f t="shared" si="0"/>
        <v>Ceisley,14008612,26012652,39000990,42030645,50030645</v>
      </c>
    </row>
    <row r="20" spans="1:17" ht="25">
      <c r="A20" s="21" t="s">
        <v>83</v>
      </c>
      <c r="B20" s="6" t="str">
        <f>IF(NOT(ISBLANK($A20)),IF(ISERROR(VLOOKUP("*" &amp; $A20 &amp; "*",Classes!E$2:$J$90,6,FALSE)),"OFF",VLOOKUP("*" &amp; $A20 &amp; "*",Classes!E$2:$J$90,6,FALSE)),"")</f>
        <v>Llama Care</v>
      </c>
      <c r="C20" s="6" t="str">
        <f>IF(NOT(ISBLANK($A20)),IF(ISERROR(VLOOKUP("*" &amp; $A20 &amp; "*",Classes!F$2:$J$90,5,FALSE)),"OFF",VLOOKUP("*" &amp; $A20 &amp; "*",Classes!F$2:$J$90,5,FALSE)),"")</f>
        <v>Llama Care</v>
      </c>
      <c r="D20" s="6" t="str">
        <f>IF(NOT(ISBLANK($A20)),IF(ISERROR(VLOOKUP("*" &amp; $A20 &amp; "*",Classes!G$2:$J$90,4,FALSE)),"OFF",VLOOKUP("*" &amp; $A20 &amp; "*",Classes!G$2:$J$90,4,FALSE)),"")</f>
        <v>OFF</v>
      </c>
      <c r="E20" s="6" t="str">
        <f>IF(NOT(ISBLANK($A20)),IF(ISERROR(VLOOKUP("*" &amp; $A20 &amp; "*",Classes!H$2:$J$90,3,FALSE)),"OFF",VLOOKUP("*" &amp; $A20 &amp; "*",Classes!H$2:$J$90,3,FALSE)),"")</f>
        <v>Musical</v>
      </c>
      <c r="F20" s="6" t="str">
        <f>IF(NOT(ISBLANK($A20)),IF(ISERROR(VLOOKUP("*" &amp; $A20 &amp; "*",Classes!I$2:$J$90,2,FALSE)),"OFF",VLOOKUP("*" &amp; $A20 &amp; "*",Classes!I$2:$J$90,2,FALSE)),"")</f>
        <v>Musical</v>
      </c>
      <c r="G20" s="6" t="b">
        <f>IF(ISBLANK($A20),FALSE,IF(COUNTIF(Classes!E$2:E$90,"*" &amp; $A20 &amp; "*")&gt;1,TRUE,FALSE))</f>
        <v>0</v>
      </c>
      <c r="H20" s="6" t="b">
        <f>IF(ISBLANK($A20),FALSE,IF(COUNTIF(Classes!F$2:F$90,"*" &amp; $A20 &amp; "*")&gt;1,TRUE,FALSE))</f>
        <v>0</v>
      </c>
      <c r="I20" s="6" t="b">
        <f>IF(ISBLANK($A20),FALSE,IF(COUNTIF(Classes!G$2:G$90,"*" &amp; $A20 &amp; "*")&gt;1,TRUE,FALSE))</f>
        <v>0</v>
      </c>
      <c r="J20" s="6" t="b">
        <f>IF(ISBLANK($A20),FALSE,IF(COUNTIF(Classes!H$2:H$90,"*" &amp; $A20 &amp; "*")&gt;1,TRUE,FALSE))</f>
        <v>0</v>
      </c>
      <c r="K20" s="6" t="b">
        <f>IF(ISBLANK($A20),FALSE,IF(COUNTIF(Classes!I$2:I$90,"*" &amp; $A20 &amp; "*")&gt;1,TRUE,FALSE))</f>
        <v>0</v>
      </c>
      <c r="L20" s="1">
        <f>IF(B20&lt;&gt;"OFF",VALUE(VLOOKUP(B20,Classes!$B$2:$AY$90,People!L$1,FALSE)),People!G$1)</f>
        <v>15008615</v>
      </c>
      <c r="M20" s="1">
        <f>IF(C20&lt;&gt;"OFF",VALUE(VLOOKUP(C20,Classes!$B$2:$AY$90,People!M$1,FALSE)),People!H$1)</f>
        <v>25108615</v>
      </c>
      <c r="N20" s="1">
        <f>IF(D20&lt;&gt;"OFF",VALUE(VLOOKUP(D20,Classes!$B$2:$AY$90,People!N$1,FALSE)),People!I$1)</f>
        <v>39000990</v>
      </c>
      <c r="O20" s="1">
        <f>IF(E20&lt;&gt;"OFF",VALUE(VLOOKUP(E20,Classes!$B$2:$AY$90,People!O$1,FALSE)),People!J$1)</f>
        <v>42030645</v>
      </c>
      <c r="P20" s="1">
        <f>IF(F20&lt;&gt;"OFF",VALUE(VLOOKUP(F20,Classes!$B$2:$AY$90,People!P$1,FALSE)),People!K$1)</f>
        <v>50030645</v>
      </c>
      <c r="Q20" t="str">
        <f t="shared" si="0"/>
        <v>Cherity,15008615,25108615,39000990,42030645,50030645</v>
      </c>
    </row>
    <row r="21" spans="1:17" ht="25">
      <c r="A21" s="21" t="s">
        <v>63</v>
      </c>
      <c r="B21" s="6" t="str">
        <f>IF(NOT(ISBLANK($A21)),IF(ISERROR(VLOOKUP("*" &amp; $A21 &amp; "*",Classes!E$2:$J$90,6,FALSE)),"OFF",VLOOKUP("*" &amp; $A21 &amp; "*",Classes!E$2:$J$90,6,FALSE)),"")</f>
        <v>Fort Building</v>
      </c>
      <c r="C21" s="6" t="str">
        <f>IF(NOT(ISBLANK($A21)),IF(ISERROR(VLOOKUP("*" &amp; $A21 &amp; "*",Classes!F$2:$J$90,5,FALSE)),"OFF",VLOOKUP("*" &amp; $A21 &amp; "*",Classes!F$2:$J$90,5,FALSE)),"")</f>
        <v>Soccer fun</v>
      </c>
      <c r="D21" s="6" t="str">
        <f>IF(NOT(ISBLANK($A21)),IF(ISERROR(VLOOKUP("*" &amp; $A21 &amp; "*",Classes!G$2:$J$90,4,FALSE)),"OFF",VLOOKUP("*" &amp; $A21 &amp; "*",Classes!G$2:$J$90,4,FALSE)),"")</f>
        <v>OFF</v>
      </c>
      <c r="E21" s="6" t="str">
        <f>IF(NOT(ISBLANK($A21)),IF(ISERROR(VLOOKUP("*" &amp; $A21 &amp; "*",Classes!H$2:$J$90,3,FALSE)),"OFF",VLOOKUP("*" &amp; $A21 &amp; "*",Classes!H$2:$J$90,3,FALSE)),"")</f>
        <v>Ropes</v>
      </c>
      <c r="F21" s="6" t="str">
        <f>IF(NOT(ISBLANK($A21)),IF(ISERROR(VLOOKUP("*" &amp; $A21 &amp; "*",Classes!I$2:$J$90,2,FALSE)),"OFF",VLOOKUP("*" &amp; $A21 &amp; "*",Classes!I$2:$J$90,2,FALSE)),"")</f>
        <v>Ropes</v>
      </c>
      <c r="G21" s="6" t="b">
        <f>IF(ISBLANK($A21),FALSE,IF(COUNTIF(Classes!E$2:E$90,"*" &amp; $A21 &amp; "*")&gt;1,TRUE,FALSE))</f>
        <v>0</v>
      </c>
      <c r="H21" s="6" t="b">
        <f>IF(ISBLANK($A21),FALSE,IF(COUNTIF(Classes!F$2:F$90,"*" &amp; $A21 &amp; "*")&gt;1,TRUE,FALSE))</f>
        <v>0</v>
      </c>
      <c r="I21" s="6" t="b">
        <f>IF(ISBLANK($A21),FALSE,IF(COUNTIF(Classes!G$2:G$90,"*" &amp; $A21 &amp; "*")&gt;1,TRUE,FALSE))</f>
        <v>0</v>
      </c>
      <c r="J21" s="6" t="b">
        <f>IF(ISBLANK($A21),FALSE,IF(COUNTIF(Classes!H$2:H$90,"*" &amp; $A21 &amp; "*")&gt;1,TRUE,FALSE))</f>
        <v>0</v>
      </c>
      <c r="K21" s="6" t="b">
        <f>IF(ISBLANK($A21),FALSE,IF(COUNTIF(Classes!I$2:I$90,"*" &amp; $A21 &amp; "*")&gt;1,TRUE,FALSE))</f>
        <v>0</v>
      </c>
      <c r="L21" s="1">
        <f>IF(B21&lt;&gt;"OFF",VALUE(VLOOKUP(B21,Classes!$B$2:$AY$90,People!L$1,FALSE)),People!G$1)</f>
        <v>18012927</v>
      </c>
      <c r="M21" s="1">
        <f>IF(C21&lt;&gt;"OFF",VALUE(VLOOKUP(C21,Classes!$B$2:$AY$90,People!M$1,FALSE)),People!H$1)</f>
        <v>23115620</v>
      </c>
      <c r="N21" s="1">
        <f>IF(D21&lt;&gt;"OFF",VALUE(VLOOKUP(D21,Classes!$B$2:$AY$90,People!N$1,FALSE)),People!I$1)</f>
        <v>39000990</v>
      </c>
      <c r="O21" s="1">
        <f>IF(E21&lt;&gt;"OFF",VALUE(VLOOKUP(E21,Classes!$B$2:$AY$90,People!O$1,FALSE)),People!J$1)</f>
        <v>43000695</v>
      </c>
      <c r="P21" s="1">
        <f>IF(F21&lt;&gt;"OFF",VALUE(VLOOKUP(F21,Classes!$B$2:$AY$90,People!P$1,FALSE)),People!K$1)</f>
        <v>50000695</v>
      </c>
      <c r="Q21" t="str">
        <f t="shared" si="0"/>
        <v>ChrisR,18012927,23115620,39000990,43000695,50000695</v>
      </c>
    </row>
    <row r="22" spans="1:17" ht="25">
      <c r="A22" s="21" t="s">
        <v>179</v>
      </c>
      <c r="B22" s="6" t="str">
        <f>IF(NOT(ISBLANK($A22)),IF(ISERROR(VLOOKUP("*" &amp; $A22 &amp; "*",Classes!E$2:$J$90,6,FALSE)),"OFF",VLOOKUP("*" &amp; $A22 &amp; "*",Classes!E$2:$J$90,6,FALSE)),"")</f>
        <v>Cooking</v>
      </c>
      <c r="C22" s="6" t="str">
        <f>IF(NOT(ISBLANK($A22)),IF(ISERROR(VLOOKUP("*" &amp; $A22 &amp; "*",Classes!F$2:$J$90,5,FALSE)),"OFF",VLOOKUP("*" &amp; $A22 &amp; "*",Classes!F$2:$J$90,5,FALSE)),"")</f>
        <v>Alive</v>
      </c>
      <c r="D22" s="6" t="str">
        <f>IF(NOT(ISBLANK($A22)),IF(ISERROR(VLOOKUP("*" &amp; $A22 &amp; "*",Classes!G$2:$J$90,4,FALSE)),"OFF",VLOOKUP("*" &amp; $A22 &amp; "*",Classes!G$2:$J$90,4,FALSE)),"")</f>
        <v>Play</v>
      </c>
      <c r="E22" s="6" t="str">
        <f>IF(NOT(ISBLANK($A22)),IF(ISERROR(VLOOKUP("*" &amp; $A22 &amp; "*",Classes!H$2:$J$90,3,FALSE)),"OFF",VLOOKUP("*" &amp; $A22 &amp; "*",Classes!H$2:$J$90,3,FALSE)),"")</f>
        <v>OFF</v>
      </c>
      <c r="F22" s="6" t="str">
        <f>IF(NOT(ISBLANK($A22)),IF(ISERROR(VLOOKUP("*" &amp; $A22 &amp; "*",Classes!I$2:$J$90,2,FALSE)),"OFF",VLOOKUP("*" &amp; $A22 &amp; "*",Classes!I$2:$J$90,2,FALSE)),"")</f>
        <v>Play</v>
      </c>
      <c r="G22" s="6" t="b">
        <f>IF(ISBLANK($A22),FALSE,IF(COUNTIF(Classes!E$2:E$90,"*" &amp; $A22 &amp; "*")&gt;1,TRUE,FALSE))</f>
        <v>0</v>
      </c>
      <c r="H22" s="6" t="b">
        <f>IF(ISBLANK($A22),FALSE,IF(COUNTIF(Classes!F$2:F$90,"*" &amp; $A22 &amp; "*")&gt;1,TRUE,FALSE))</f>
        <v>0</v>
      </c>
      <c r="I22" s="6" t="b">
        <f>IF(ISBLANK($A22),FALSE,IF(COUNTIF(Classes!G$2:G$90,"*" &amp; $A22 &amp; "*")&gt;1,TRUE,FALSE))</f>
        <v>0</v>
      </c>
      <c r="J22" s="6" t="b">
        <f>IF(ISBLANK($A22),FALSE,IF(COUNTIF(Classes!H$2:H$90,"*" &amp; $A22 &amp; "*")&gt;1,TRUE,FALSE))</f>
        <v>0</v>
      </c>
      <c r="K22" s="6" t="b">
        <f>IF(ISBLANK($A22),FALSE,IF(COUNTIF(Classes!I$2:I$90,"*" &amp; $A22 &amp; "*")&gt;1,TRUE,FALSE))</f>
        <v>0</v>
      </c>
      <c r="L22" s="1">
        <f>IF(B22&lt;&gt;"OFF",VALUE(VLOOKUP(B22,Classes!$B$2:$AY$90,People!L$1,FALSE)),People!G$1)</f>
        <v>18008911</v>
      </c>
      <c r="M22" s="1">
        <f>IF(C22&lt;&gt;"OFF",VALUE(VLOOKUP(C22,Classes!$B$2:$AY$90,People!M$1,FALSE)),People!H$1)</f>
        <v>29000935</v>
      </c>
      <c r="N22" s="1">
        <f>IF(D22&lt;&gt;"OFF",VALUE(VLOOKUP(D22,Classes!$B$2:$AY$90,People!N$1,FALSE)),People!I$1)</f>
        <v>32024645</v>
      </c>
      <c r="O22" s="1">
        <f>IF(E22&lt;&gt;"OFF",VALUE(VLOOKUP(E22,Classes!$B$2:$AY$90,People!O$1,FALSE)),People!J$1)</f>
        <v>49000990</v>
      </c>
      <c r="P22" s="1">
        <f>IF(F22&lt;&gt;"OFF",VALUE(VLOOKUP(F22,Classes!$B$2:$AY$90,People!P$1,FALSE)),People!K$1)</f>
        <v>50024645</v>
      </c>
      <c r="Q22" t="str">
        <f t="shared" si="0"/>
        <v>Christine,18008911,29000935,32024645,49000990,50024645</v>
      </c>
    </row>
    <row r="23" spans="1:17" ht="25">
      <c r="A23" s="21" t="s">
        <v>57</v>
      </c>
      <c r="B23" s="6" t="str">
        <f>IF(NOT(ISBLANK($A23)),IF(ISERROR(VLOOKUP("*" &amp; $A23 &amp; "*",Classes!E$2:$J$90,6,FALSE)),"OFF",VLOOKUP("*" &amp; $A23 &amp; "*",Classes!E$2:$J$90,6,FALSE)),"")</f>
        <v>OFF</v>
      </c>
      <c r="C23" s="6" t="str">
        <f>IF(NOT(ISBLANK($A23)),IF(ISERROR(VLOOKUP("*" &amp; $A23 &amp; "*",Classes!F$2:$J$90,5,FALSE)),"OFF",VLOOKUP("*" &amp; $A23 &amp; "*",Classes!F$2:$J$90,5,FALSE)),"")</f>
        <v>Swimming</v>
      </c>
      <c r="D23" s="6" t="str">
        <f>IF(NOT(ISBLANK($A23)),IF(ISERROR(VLOOKUP("*" &amp; $A23 &amp; "*",Classes!G$2:$J$90,4,FALSE)),"OFF",VLOOKUP("*" &amp; $A23 &amp; "*",Classes!G$2:$J$90,4,FALSE)),"")</f>
        <v>Planning</v>
      </c>
      <c r="E23" s="6" t="str">
        <f>IF(NOT(ISBLANK($A23)),IF(ISERROR(VLOOKUP("*" &amp; $A23 &amp; "*",Classes!H$2:$J$90,3,FALSE)),"OFF",VLOOKUP("*" &amp; $A23 &amp; "*",Classes!H$2:$J$90,3,FALSE)),"")</f>
        <v>Windsurfing</v>
      </c>
      <c r="F23" s="6" t="str">
        <f>IF(NOT(ISBLANK($A23)),IF(ISERROR(VLOOKUP("*" &amp; $A23 &amp; "*",Classes!I$2:$J$90,2,FALSE)),"OFF",VLOOKUP("*" &amp; $A23 &amp; "*",Classes!I$2:$J$90,2,FALSE)),"")</f>
        <v>Planning</v>
      </c>
      <c r="G23" s="6" t="b">
        <f>IF(ISBLANK($A23),FALSE,IF(COUNTIF(Classes!E$2:E$90,"*" &amp; $A23 &amp; "*")&gt;1,TRUE,FALSE))</f>
        <v>0</v>
      </c>
      <c r="H23" s="6" t="b">
        <f>IF(ISBLANK($A23),FALSE,IF(COUNTIF(Classes!F$2:F$90,"*" &amp; $A23 &amp; "*")&gt;1,TRUE,FALSE))</f>
        <v>0</v>
      </c>
      <c r="I23" s="6" t="b">
        <f>IF(ISBLANK($A23),FALSE,IF(COUNTIF(Classes!G$2:G$90,"*" &amp; $A23 &amp; "*")&gt;1,TRUE,FALSE))</f>
        <v>0</v>
      </c>
      <c r="J23" s="6" t="b">
        <f>IF(ISBLANK($A23),FALSE,IF(COUNTIF(Classes!H$2:H$90,"*" &amp; $A23 &amp; "*")&gt;1,TRUE,FALSE))</f>
        <v>0</v>
      </c>
      <c r="K23" s="6" t="b">
        <f>IF(ISBLANK($A23),FALSE,IF(COUNTIF(Classes!I$2:I$90,"*" &amp; $A23 &amp; "*")&gt;1,TRUE,FALSE))</f>
        <v>0</v>
      </c>
      <c r="L23" s="1">
        <f>IF(B23&lt;&gt;"OFF",VALUE(VLOOKUP(B23,Classes!$B$2:$AY$90,People!L$1,FALSE)),People!G$1)</f>
        <v>19000990</v>
      </c>
      <c r="M23" s="1">
        <f>IF(C23&lt;&gt;"OFF",VALUE(VLOOKUP(C23,Classes!$B$2:$AY$90,People!M$1,FALSE)),People!H$1)</f>
        <v>27012937</v>
      </c>
      <c r="N23" s="1">
        <f>IF(D23&lt;&gt;"OFF",VALUE(VLOOKUP(D23,Classes!$B$2:$AY$90,People!N$1,FALSE)),People!I$1)</f>
        <v>39000991</v>
      </c>
      <c r="O23" s="1">
        <f>IF(E23&lt;&gt;"OFF",VALUE(VLOOKUP(E23,Classes!$B$2:$AY$90,People!O$1,FALSE)),People!J$1)</f>
        <v>47006936</v>
      </c>
      <c r="P23" s="1">
        <f>IF(F23&lt;&gt;"OFF",VALUE(VLOOKUP(F23,Classes!$B$2:$AY$90,People!P$1,FALSE)),People!K$1)</f>
        <v>50000991</v>
      </c>
      <c r="Q23" t="str">
        <f t="shared" si="0"/>
        <v>Clare,19000990,27012937,39000991,47006936,50000991</v>
      </c>
    </row>
    <row r="24" spans="1:17" ht="25">
      <c r="A24" s="2" t="s">
        <v>28</v>
      </c>
      <c r="B24" s="6" t="str">
        <f>IF(NOT(ISBLANK($A24)),IF(ISERROR(VLOOKUP("*" &amp; $A24 &amp; "*",Classes!E$2:$J$90,6,FALSE)),"OFF",VLOOKUP("*" &amp; $A24 &amp; "*",Classes!E$2:$J$90,6,FALSE)),"")</f>
        <v>OFF</v>
      </c>
      <c r="C24" s="6" t="str">
        <f>IF(NOT(ISBLANK($A24)),IF(ISERROR(VLOOKUP("*" &amp; $A24 &amp; "*",Classes!F$2:$J$90,5,FALSE)),"OFF",VLOOKUP("*" &amp; $A24 &amp; "*",Classes!F$2:$J$90,5,FALSE)),"")</f>
        <v>Pottery</v>
      </c>
      <c r="D24" s="6" t="str">
        <f>IF(NOT(ISBLANK($A24)),IF(ISERROR(VLOOKUP("*" &amp; $A24 &amp; "*",Classes!G$2:$J$90,4,FALSE)),"OFF",VLOOKUP("*" &amp; $A24 &amp; "*",Classes!G$2:$J$90,4,FALSE)),"")</f>
        <v>PK Crew</v>
      </c>
      <c r="E24" s="6" t="str">
        <f>IF(NOT(ISBLANK($A24)),IF(ISERROR(VLOOKUP("*" &amp; $A24 &amp; "*",Classes!H$2:$J$90,3,FALSE)),"OFF",VLOOKUP("*" &amp; $A24 &amp; "*",Classes!H$2:$J$90,3,FALSE)),"")</f>
        <v>Woodworking</v>
      </c>
      <c r="F24" s="6" t="str">
        <f>IF(NOT(ISBLANK($A24)),IF(ISERROR(VLOOKUP("*" &amp; $A24 &amp; "*",Classes!I$2:$J$90,2,FALSE)),"OFF",VLOOKUP("*" &amp; $A24 &amp; "*",Classes!I$2:$J$90,2,FALSE)),"")</f>
        <v>IG</v>
      </c>
      <c r="G24" s="6" t="b">
        <f>IF(ISBLANK($A24),FALSE,IF(COUNTIF(Classes!E$2:E$90,"*" &amp; $A24 &amp; "*")&gt;1,TRUE,FALSE))</f>
        <v>0</v>
      </c>
      <c r="H24" s="6" t="b">
        <f>IF(ISBLANK($A24),FALSE,IF(COUNTIF(Classes!F$2:F$90,"*" &amp; $A24 &amp; "*")&gt;1,TRUE,FALSE))</f>
        <v>0</v>
      </c>
      <c r="I24" s="6" t="b">
        <f>IF(ISBLANK($A24),FALSE,IF(COUNTIF(Classes!G$2:G$90,"*" &amp; $A24 &amp; "*")&gt;1,TRUE,FALSE))</f>
        <v>0</v>
      </c>
      <c r="J24" s="6" t="b">
        <f>IF(ISBLANK($A24),FALSE,IF(COUNTIF(Classes!H$2:H$90,"*" &amp; $A24 &amp; "*")&gt;1,TRUE,FALSE))</f>
        <v>0</v>
      </c>
      <c r="K24" s="6" t="b">
        <f>IF(ISBLANK($A24),FALSE,IF(COUNTIF(Classes!I$2:I$90,"*" &amp; $A24 &amp; "*")&gt;1,TRUE,FALSE))</f>
        <v>0</v>
      </c>
      <c r="L24" s="1">
        <f>IF(B24&lt;&gt;"OFF",VALUE(VLOOKUP(B24,Classes!$B$2:$AY$90,People!L$1,FALSE)),People!G$1)</f>
        <v>19000990</v>
      </c>
      <c r="M24" s="1">
        <f>IF(C24&lt;&gt;"OFF",VALUE(VLOOKUP(C24,Classes!$B$2:$AY$90,People!M$1,FALSE)),People!H$1)</f>
        <v>21015642</v>
      </c>
      <c r="N24" s="1">
        <f>IF(D24&lt;&gt;"OFF",VALUE(VLOOKUP(D24,Classes!$B$2:$AY$90,People!N$1,FALSE)),People!I$1)</f>
        <v>38108914</v>
      </c>
      <c r="O24" s="1">
        <f>IF(E24&lt;&gt;"OFF",VALUE(VLOOKUP(E24,Classes!$B$2:$AY$90,People!O$1,FALSE)),People!J$1)</f>
        <v>41006630</v>
      </c>
      <c r="P24" s="1">
        <f>IF(F24&lt;&gt;"OFF",VALUE(VLOOKUP(F24,Classes!$B$2:$AY$90,People!P$1,FALSE)),People!K$1)</f>
        <v>50000996</v>
      </c>
      <c r="Q24" t="str">
        <f t="shared" si="0"/>
        <v>DanA,19000990,21015642,38108914,41006630,50000996</v>
      </c>
    </row>
    <row r="25" spans="1:17" ht="25">
      <c r="A25" s="21" t="s">
        <v>195</v>
      </c>
      <c r="B25" s="6" t="str">
        <f>IF(NOT(ISBLANK($A25)),IF(ISERROR(VLOOKUP("*" &amp; $A25 &amp; "*",Classes!E$2:$J$90,6,FALSE)),"OFF",VLOOKUP("*" &amp; $A25 &amp; "*",Classes!E$2:$J$90,6,FALSE)),"")</f>
        <v>Advanced Ropes</v>
      </c>
      <c r="C25" s="6" t="str">
        <f>IF(NOT(ISBLANK($A25)),IF(ISERROR(VLOOKUP("*" &amp; $A25 &amp; "*",Classes!F$2:$J$90,5,FALSE)),"OFF",VLOOKUP("*" &amp; $A25 &amp; "*",Classes!F$2:$J$90,5,FALSE)),"")</f>
        <v>OFF</v>
      </c>
      <c r="D25" s="6" t="str">
        <f>IF(NOT(ISBLANK($A25)),IF(ISERROR(VLOOKUP("*" &amp; $A25 &amp; "*",Classes!G$2:$J$90,4,FALSE)),"OFF",VLOOKUP("*" &amp; $A25 &amp; "*",Classes!G$2:$J$90,4,FALSE)),"")</f>
        <v>Ropes</v>
      </c>
      <c r="E25" s="6" t="str">
        <f>IF(NOT(ISBLANK($A25)),IF(ISERROR(VLOOKUP("*" &amp; $A25 &amp; "*",Classes!H$2:$J$90,3,FALSE)),"OFF",VLOOKUP("*" &amp; $A25 &amp; "*",Classes!H$2:$J$90,3,FALSE)),"")</f>
        <v>Ultimate Frisbee</v>
      </c>
      <c r="F25" s="6" t="str">
        <f>IF(NOT(ISBLANK($A25)),IF(ISERROR(VLOOKUP("*" &amp; $A25 &amp; "*",Classes!I$2:$J$90,2,FALSE)),"OFF",VLOOKUP("*" &amp; $A25 &amp; "*",Classes!I$2:$J$90,2,FALSE)),"")</f>
        <v>IG</v>
      </c>
      <c r="G25" s="6" t="b">
        <f>IF(ISBLANK($A25),FALSE,IF(COUNTIF(Classes!E$2:E$90,"*" &amp; $A25 &amp; "*")&gt;1,TRUE,FALSE))</f>
        <v>0</v>
      </c>
      <c r="H25" s="6" t="b">
        <f>IF(ISBLANK($A25),FALSE,IF(COUNTIF(Classes!F$2:F$90,"*" &amp; $A25 &amp; "*")&gt;1,TRUE,FALSE))</f>
        <v>0</v>
      </c>
      <c r="I25" s="6" t="b">
        <f>IF(ISBLANK($A25),FALSE,IF(COUNTIF(Classes!G$2:G$90,"*" &amp; $A25 &amp; "*")&gt;1,TRUE,FALSE))</f>
        <v>0</v>
      </c>
      <c r="J25" s="6" t="b">
        <f>IF(ISBLANK($A25),FALSE,IF(COUNTIF(Classes!H$2:H$90,"*" &amp; $A25 &amp; "*")&gt;1,TRUE,FALSE))</f>
        <v>0</v>
      </c>
      <c r="K25" s="6" t="b">
        <f>IF(ISBLANK($A25),FALSE,IF(COUNTIF(Classes!I$2:I$90,"*" &amp; $A25 &amp; "*")&gt;1,TRUE,FALSE))</f>
        <v>0</v>
      </c>
      <c r="L25" s="1">
        <f>IF(B25&lt;&gt;"OFF",VALUE(VLOOKUP(B25,Classes!$B$2:$AY$90,People!L$1,FALSE)),People!G$1)</f>
        <v>13008646</v>
      </c>
      <c r="M25" s="1">
        <f>IF(C25&lt;&gt;"OFF",VALUE(VLOOKUP(C25,Classes!$B$2:$AY$90,People!M$1,FALSE)),People!H$1)</f>
        <v>29000990</v>
      </c>
      <c r="N25" s="1">
        <f>IF(D25&lt;&gt;"OFF",VALUE(VLOOKUP(D25,Classes!$B$2:$AY$90,People!N$1,FALSE)),People!I$1)</f>
        <v>33000695</v>
      </c>
      <c r="O25" s="1">
        <f>IF(E25&lt;&gt;"OFF",VALUE(VLOOKUP(E25,Classes!$B$2:$AY$90,People!O$1,FALSE)),People!J$1)</f>
        <v>43012626</v>
      </c>
      <c r="P25" s="1">
        <f>IF(F25&lt;&gt;"OFF",VALUE(VLOOKUP(F25,Classes!$B$2:$AY$90,People!P$1,FALSE)),People!K$1)</f>
        <v>50000996</v>
      </c>
      <c r="Q25" t="str">
        <f t="shared" si="0"/>
        <v>Daniel,13008646,29000990,33000695,43012626,50000996</v>
      </c>
    </row>
    <row r="26" spans="1:17" ht="25">
      <c r="A26" s="21" t="s">
        <v>333</v>
      </c>
      <c r="B26" s="6" t="str">
        <f>IF(NOT(ISBLANK($A26)),IF(ISERROR(VLOOKUP("*" &amp; $A26 &amp; "*",Classes!E$2:$J$90,6,FALSE)),"OFF",VLOOKUP("*" &amp; $A26 &amp; "*",Classes!E$2:$J$90,6,FALSE)),"")</f>
        <v>Wheel Pottery</v>
      </c>
      <c r="C26" s="6" t="str">
        <f>IF(NOT(ISBLANK($A26)),IF(ISERROR(VLOOKUP("*" &amp; $A26 &amp; "*",Classes!F$2:$J$90,5,FALSE)),"OFF",VLOOKUP("*" &amp; $A26 &amp; "*",Classes!F$2:$J$90,5,FALSE)),"")</f>
        <v>Pottery</v>
      </c>
      <c r="D26" s="6" t="str">
        <f>IF(NOT(ISBLANK($A26)),IF(ISERROR(VLOOKUP("*" &amp; $A26 &amp; "*",Classes!G$2:$J$90,4,FALSE)),"OFF",VLOOKUP("*" &amp; $A26 &amp; "*",Classes!G$2:$J$90,4,FALSE)),"")</f>
        <v>Pottery</v>
      </c>
      <c r="E26" s="6" t="str">
        <f>IF(NOT(ISBLANK($A26)),IF(ISERROR(VLOOKUP("*" &amp; $A26 &amp; "*",Classes!H$2:$J$90,3,FALSE)),"OFF",VLOOKUP("*" &amp; $A26 &amp; "*",Classes!H$2:$J$90,3,FALSE)),"")</f>
        <v>Pottery</v>
      </c>
      <c r="F26" s="6" t="str">
        <f>IF(NOT(ISBLANK($A26)),IF(ISERROR(VLOOKUP("*" &amp; $A26 &amp; "*",Classes!I$2:$J$90,2,FALSE)),"OFF",VLOOKUP("*" &amp; $A26 &amp; "*",Classes!I$2:$J$90,2,FALSE)),"")</f>
        <v>OFF</v>
      </c>
      <c r="G26" s="6" t="b">
        <f>IF(ISBLANK($A26),FALSE,IF(COUNTIF(Classes!E$2:E$90,"*" &amp; $A26 &amp; "*")&gt;1,TRUE,FALSE))</f>
        <v>0</v>
      </c>
      <c r="H26" s="6" t="b">
        <f>IF(ISBLANK($A26),FALSE,IF(COUNTIF(Classes!F$2:F$90,"*" &amp; $A26 &amp; "*")&gt;1,TRUE,FALSE))</f>
        <v>0</v>
      </c>
      <c r="I26" s="6" t="b">
        <f>IF(ISBLANK($A26),FALSE,IF(COUNTIF(Classes!G$2:G$90,"*" &amp; $A26 &amp; "*")&gt;1,TRUE,FALSE))</f>
        <v>0</v>
      </c>
      <c r="J26" s="6" t="b">
        <f>IF(ISBLANK($A26),FALSE,IF(COUNTIF(Classes!H$2:H$90,"*" &amp; $A26 &amp; "*")&gt;1,TRUE,FALSE))</f>
        <v>0</v>
      </c>
      <c r="K26" s="6" t="b">
        <f>IF(ISBLANK($A26),FALSE,IF(COUNTIF(Classes!I$2:I$90,"*" &amp; $A26 &amp; "*")&gt;1,TRUE,FALSE))</f>
        <v>0</v>
      </c>
      <c r="L26" s="1">
        <f>IF(B26&lt;&gt;"OFF",VALUE(VLOOKUP(B26,Classes!$B$2:$AY$90,People!L$1,FALSE)),People!G$1)</f>
        <v>11005642</v>
      </c>
      <c r="M26" s="1">
        <f>IF(C26&lt;&gt;"OFF",VALUE(VLOOKUP(C26,Classes!$B$2:$AY$90,People!M$1,FALSE)),People!H$1)</f>
        <v>21015642</v>
      </c>
      <c r="N26" s="1">
        <f>IF(D26&lt;&gt;"OFF",VALUE(VLOOKUP(D26,Classes!$B$2:$AY$90,People!N$1,FALSE)),People!I$1)</f>
        <v>31015642</v>
      </c>
      <c r="O26" s="1">
        <f>IF(E26&lt;&gt;"OFF",VALUE(VLOOKUP(E26,Classes!$B$2:$AY$90,People!O$1,FALSE)),People!J$1)</f>
        <v>41015642</v>
      </c>
      <c r="P26" s="1">
        <f>IF(F26&lt;&gt;"OFF",VALUE(VLOOKUP(F26,Classes!$B$2:$AY$90,People!P$1,FALSE)),People!K$1)</f>
        <v>50000990</v>
      </c>
      <c r="Q26" t="str">
        <f t="shared" si="0"/>
        <v>DanM,11005642,21015642,31015642,41015642,50000990</v>
      </c>
    </row>
    <row r="27" spans="1:17" ht="25">
      <c r="A27" s="21" t="s">
        <v>303</v>
      </c>
      <c r="B27" s="6" t="str">
        <f>IF(NOT(ISBLANK($A27)),IF(ISERROR(VLOOKUP("*" &amp; $A27 &amp; "*",Classes!E$2:$J$90,6,FALSE)),"OFF",VLOOKUP("*" &amp; $A27 &amp; "*",Classes!E$2:$J$90,6,FALSE)),"")</f>
        <v>Guitar</v>
      </c>
      <c r="C27" s="6" t="str">
        <f>IF(NOT(ISBLANK($A27)),IF(ISERROR(VLOOKUP("*" &amp; $A27 &amp; "*",Classes!F$2:$J$90,5,FALSE)),"OFF",VLOOKUP("*" &amp; $A27 &amp; "*",Classes!F$2:$J$90,5,FALSE)),"")</f>
        <v>OFF</v>
      </c>
      <c r="D27" s="6" t="str">
        <f>IF(NOT(ISBLANK($A27)),IF(ISERROR(VLOOKUP("*" &amp; $A27 &amp; "*",Classes!G$2:$J$90,4,FALSE)),"OFF",VLOOKUP("*" &amp; $A27 &amp; "*",Classes!G$2:$J$90,4,FALSE)),"")</f>
        <v>Play</v>
      </c>
      <c r="E27" s="6" t="str">
        <f>IF(NOT(ISBLANK($A27)),IF(ISERROR(VLOOKUP("*" &amp; $A27 &amp; "*",Classes!H$2:$J$90,3,FALSE)),"OFF",VLOOKUP("*" &amp; $A27 &amp; "*",Classes!H$2:$J$90,3,FALSE)),"")</f>
        <v>Rock Band</v>
      </c>
      <c r="F27" s="6" t="str">
        <f>IF(NOT(ISBLANK($A27)),IF(ISERROR(VLOOKUP("*" &amp; $A27 &amp; "*",Classes!I$2:$J$90,2,FALSE)),"OFF",VLOOKUP("*" &amp; $A27 &amp; "*",Classes!I$2:$J$90,2,FALSE)),"")</f>
        <v>Play</v>
      </c>
      <c r="G27" s="6" t="b">
        <f>IF(ISBLANK($A27),FALSE,IF(COUNTIF(Classes!E$2:E$90,"*" &amp; $A27 &amp; "*")&gt;1,TRUE,FALSE))</f>
        <v>0</v>
      </c>
      <c r="H27" s="6" t="b">
        <f>IF(ISBLANK($A27),FALSE,IF(COUNTIF(Classes!F$2:F$90,"*" &amp; $A27 &amp; "*")&gt;1,TRUE,FALSE))</f>
        <v>0</v>
      </c>
      <c r="I27" s="6" t="b">
        <f>IF(ISBLANK($A27),FALSE,IF(COUNTIF(Classes!G$2:G$90,"*" &amp; $A27 &amp; "*")&gt;1,TRUE,FALSE))</f>
        <v>0</v>
      </c>
      <c r="J27" s="6" t="b">
        <f>IF(ISBLANK($A27),FALSE,IF(COUNTIF(Classes!H$2:H$90,"*" &amp; $A27 &amp; "*")&gt;1,TRUE,FALSE))</f>
        <v>0</v>
      </c>
      <c r="K27" s="6" t="b">
        <f>IF(ISBLANK($A27),FALSE,IF(COUNTIF(Classes!I$2:I$90,"*" &amp; $A27 &amp; "*")&gt;1,TRUE,FALSE))</f>
        <v>0</v>
      </c>
      <c r="L27" s="1">
        <f>IF(B27&lt;&gt;"OFF",VALUE(VLOOKUP(B27,Classes!$B$2:$AY$90,People!L$1,FALSE)),People!G$1)</f>
        <v>14006613</v>
      </c>
      <c r="M27" s="1">
        <f>IF(C27&lt;&gt;"OFF",VALUE(VLOOKUP(C27,Classes!$B$2:$AY$90,People!M$1,FALSE)),People!H$1)</f>
        <v>29000990</v>
      </c>
      <c r="N27" s="1">
        <f>IF(D27&lt;&gt;"OFF",VALUE(VLOOKUP(D27,Classes!$B$2:$AY$90,People!N$1,FALSE)),People!I$1)</f>
        <v>32024645</v>
      </c>
      <c r="O27" s="1">
        <f>IF(E27&lt;&gt;"OFF",VALUE(VLOOKUP(E27,Classes!$B$2:$AY$90,People!O$1,FALSE)),People!J$1)</f>
        <v>44007618</v>
      </c>
      <c r="P27" s="1">
        <f>IF(F27&lt;&gt;"OFF",VALUE(VLOOKUP(F27,Classes!$B$2:$AY$90,People!P$1,FALSE)),People!K$1)</f>
        <v>50024645</v>
      </c>
      <c r="Q27" t="str">
        <f t="shared" si="0"/>
        <v>DavidK,14006613,29000990,32024645,44007618,50024645</v>
      </c>
    </row>
    <row r="28" spans="1:17" ht="25">
      <c r="A28" s="21" t="s">
        <v>58</v>
      </c>
      <c r="B28" s="6" t="str">
        <f>IF(NOT(ISBLANK($A28)),IF(ISERROR(VLOOKUP("*" &amp; $A28 &amp; "*",Classes!E$2:$J$90,6,FALSE)),"OFF",VLOOKUP("*" &amp; $A28 &amp; "*",Classes!E$2:$J$90,6,FALSE)),"")</f>
        <v>Instr. Making</v>
      </c>
      <c r="C28" s="6" t="str">
        <f>IF(NOT(ISBLANK($A28)),IF(ISERROR(VLOOKUP("*" &amp; $A28 &amp; "*",Classes!F$2:$J$90,5,FALSE)),"OFF",VLOOKUP("*" &amp; $A28 &amp; "*",Classes!F$2:$J$90,5,FALSE)),"")</f>
        <v>Painting</v>
      </c>
      <c r="D28" s="6" t="str">
        <f>IF(NOT(ISBLANK($A28)),IF(ISERROR(VLOOKUP("*" &amp; $A28 &amp; "*",Classes!G$2:$J$90,4,FALSE)),"OFF",VLOOKUP("*" &amp; $A28 &amp; "*",Classes!G$2:$J$90,4,FALSE)),"")</f>
        <v>Office</v>
      </c>
      <c r="E28" s="6" t="str">
        <f>IF(NOT(ISBLANK($A28)),IF(ISERROR(VLOOKUP("*" &amp; $A28 &amp; "*",Classes!H$2:$J$90,3,FALSE)),"OFF",VLOOKUP("*" &amp; $A28 &amp; "*",Classes!H$2:$J$90,3,FALSE)),"")</f>
        <v>Cooking</v>
      </c>
      <c r="F28" s="6" t="str">
        <f>IF(NOT(ISBLANK($A28)),IF(ISERROR(VLOOKUP("*" &amp; $A28 &amp; "*",Classes!I$2:$J$90,2,FALSE)),"OFF",VLOOKUP("*" &amp; $A28 &amp; "*",Classes!I$2:$J$90,2,FALSE)),"")</f>
        <v>OFF</v>
      </c>
      <c r="G28" s="6" t="b">
        <f>IF(ISBLANK($A28),FALSE,IF(COUNTIF(Classes!E$2:E$90,"*" &amp; $A28 &amp; "*")&gt;1,TRUE,FALSE))</f>
        <v>0</v>
      </c>
      <c r="H28" s="6" t="b">
        <f>IF(ISBLANK($A28),FALSE,IF(COUNTIF(Classes!F$2:F$90,"*" &amp; $A28 &amp; "*")&gt;1,TRUE,FALSE))</f>
        <v>0</v>
      </c>
      <c r="I28" s="6" t="b">
        <f>IF(ISBLANK($A28),FALSE,IF(COUNTIF(Classes!G$2:G$90,"*" &amp; $A28 &amp; "*")&gt;1,TRUE,FALSE))</f>
        <v>0</v>
      </c>
      <c r="J28" s="6" t="b">
        <f>IF(ISBLANK($A28),FALSE,IF(COUNTIF(Classes!H$2:H$90,"*" &amp; $A28 &amp; "*")&gt;1,TRUE,FALSE))</f>
        <v>0</v>
      </c>
      <c r="K28" s="6" t="b">
        <f>IF(ISBLANK($A28),FALSE,IF(COUNTIF(Classes!I$2:I$90,"*" &amp; $A28 &amp; "*")&gt;1,TRUE,FALSE))</f>
        <v>0</v>
      </c>
      <c r="L28" s="1">
        <f>IF(B28&lt;&gt;"OFF",VALUE(VLOOKUP(B28,Classes!$B$2:$AY$90,People!L$1,FALSE)),People!G$1)</f>
        <v>11006606</v>
      </c>
      <c r="M28" s="1">
        <f>IF(C28&lt;&gt;"OFF",VALUE(VLOOKUP(C28,Classes!$B$2:$AY$90,People!M$1,FALSE)),People!H$1)</f>
        <v>21108607</v>
      </c>
      <c r="N28" s="1">
        <f>IF(D28&lt;&gt;"OFF",VALUE(VLOOKUP(D28,Classes!$B$2:$AY$90,People!N$1,FALSE)),People!I$1)</f>
        <v>39000992</v>
      </c>
      <c r="O28" s="1">
        <f>IF(E28&lt;&gt;"OFF",VALUE(VLOOKUP(E28,Classes!$B$2:$AY$90,People!O$1,FALSE)),People!J$1)</f>
        <v>48008911</v>
      </c>
      <c r="P28" s="1">
        <f>IF(F28&lt;&gt;"OFF",VALUE(VLOOKUP(F28,Classes!$B$2:$AY$90,People!P$1,FALSE)),People!K$1)</f>
        <v>50000990</v>
      </c>
      <c r="Q28" t="str">
        <f t="shared" si="0"/>
        <v>Denise,11006606,21108607,39000992,48008911,50000990</v>
      </c>
    </row>
    <row r="29" spans="1:17" ht="25">
      <c r="A29" s="21" t="s">
        <v>404</v>
      </c>
      <c r="B29" s="6" t="str">
        <f>IF(NOT(ISBLANK($A29)),IF(ISERROR(VLOOKUP("*" &amp; $A29 &amp; "*",Classes!E$2:$J$90,6,FALSE)),"OFF",VLOOKUP("*" &amp; $A29 &amp; "*",Classes!E$2:$J$90,6,FALSE)),"")</f>
        <v>Riding</v>
      </c>
      <c r="C29" s="6" t="str">
        <f>IF(NOT(ISBLANK($A29)),IF(ISERROR(VLOOKUP("*" &amp; $A29 &amp; "*",Classes!F$2:$J$90,5,FALSE)),"OFF",VLOOKUP("*" &amp; $A29 &amp; "*",Classes!F$2:$J$90,5,FALSE)),"")</f>
        <v>Mosaics</v>
      </c>
      <c r="D29" s="6" t="str">
        <f>IF(NOT(ISBLANK($A29)),IF(ISERROR(VLOOKUP("*" &amp; $A29 &amp; "*",Classes!G$2:$J$90,4,FALSE)),"OFF",VLOOKUP("*" &amp; $A29 &amp; "*",Classes!G$2:$J$90,4,FALSE)),"")</f>
        <v>Mountian Bike</v>
      </c>
      <c r="E29" s="6" t="str">
        <f>IF(NOT(ISBLANK($A29)),IF(ISERROR(VLOOKUP("*" &amp; $A29 &amp; "*",Classes!H$2:$J$90,3,FALSE)),"OFF",VLOOKUP("*" &amp; $A29 &amp; "*",Classes!H$2:$J$90,3,FALSE)),"")</f>
        <v>OFF</v>
      </c>
      <c r="F29" s="6" t="str">
        <f>IF(NOT(ISBLANK($A29)),IF(ISERROR(VLOOKUP("*" &amp; $A29 &amp; "*",Classes!I$2:$J$90,2,FALSE)),"OFF",VLOOKUP("*" &amp; $A29 &amp; "*",Classes!I$2:$J$90,2,FALSE)),"")</f>
        <v>IG</v>
      </c>
      <c r="G29" s="6" t="b">
        <f>IF(ISBLANK($A29),FALSE,IF(COUNTIF(Classes!E$2:E$90,"*" &amp; $A29 &amp; "*")&gt;1,TRUE,FALSE))</f>
        <v>0</v>
      </c>
      <c r="H29" s="6" t="b">
        <f>IF(ISBLANK($A29),FALSE,IF(COUNTIF(Classes!F$2:F$90,"*" &amp; $A29 &amp; "*")&gt;1,TRUE,FALSE))</f>
        <v>0</v>
      </c>
      <c r="I29" s="6" t="b">
        <f>IF(ISBLANK($A29),FALSE,IF(COUNTIF(Classes!G$2:G$90,"*" &amp; $A29 &amp; "*")&gt;1,TRUE,FALSE))</f>
        <v>0</v>
      </c>
      <c r="J29" s="6" t="b">
        <f>IF(ISBLANK($A29),FALSE,IF(COUNTIF(Classes!H$2:H$90,"*" &amp; $A29 &amp; "*")&gt;1,TRUE,FALSE))</f>
        <v>0</v>
      </c>
      <c r="K29" s="6" t="b">
        <f>IF(ISBLANK($A29),FALSE,IF(COUNTIF(Classes!I$2:I$90,"*" &amp; $A29 &amp; "*")&gt;1,TRUE,FALSE))</f>
        <v>0</v>
      </c>
      <c r="L29" s="1">
        <f>IF(B29&lt;&gt;"OFF",VALUE(VLOOKUP(B29,Classes!$B$2:$AY$90,People!L$1,FALSE)),People!G$1)</f>
        <v>15012623</v>
      </c>
      <c r="M29" s="1">
        <f>IF(C29&lt;&gt;"OFF",VALUE(VLOOKUP(C29,Classes!$B$2:$AY$90,People!M$1,FALSE)),People!H$1)</f>
        <v>24006632</v>
      </c>
      <c r="N29" s="1">
        <f>IF(D29&lt;&gt;"OFF",VALUE(VLOOKUP(D29,Classes!$B$2:$AY$90,People!N$1,FALSE)),People!I$1)</f>
        <v>33108617</v>
      </c>
      <c r="O29" s="1">
        <f>IF(E29&lt;&gt;"OFF",VALUE(VLOOKUP(E29,Classes!$B$2:$AY$90,People!O$1,FALSE)),People!J$1)</f>
        <v>49000990</v>
      </c>
      <c r="P29" s="1">
        <f>IF(F29&lt;&gt;"OFF",VALUE(VLOOKUP(F29,Classes!$B$2:$AY$90,People!P$1,FALSE)),People!K$1)</f>
        <v>50000996</v>
      </c>
      <c r="Q29" t="str">
        <f t="shared" si="0"/>
        <v>Eilidh,15012623,24006632,33108617,49000990,50000996</v>
      </c>
    </row>
    <row r="30" spans="1:17" ht="25">
      <c r="A30" s="21" t="s">
        <v>405</v>
      </c>
      <c r="B30" s="6" t="str">
        <f>IF(NOT(ISBLANK($A30)),IF(ISERROR(VLOOKUP("*" &amp; $A30 &amp; "*",Classes!E$2:$J$90,6,FALSE)),"OFF",VLOOKUP("*" &amp; $A30 &amp; "*",Classes!E$2:$J$90,6,FALSE)),"")</f>
        <v>Riding</v>
      </c>
      <c r="C30" s="6" t="str">
        <f>IF(NOT(ISBLANK($A30)),IF(ISERROR(VLOOKUP("*" &amp; $A30 &amp; "*",Classes!F$2:$J$90,5,FALSE)),"OFF",VLOOKUP("*" &amp; $A30 &amp; "*",Classes!F$2:$J$90,5,FALSE)),"")</f>
        <v>Riding</v>
      </c>
      <c r="D30" s="6" t="str">
        <f>IF(NOT(ISBLANK($A30)),IF(ISERROR(VLOOKUP("*" &amp; $A30 &amp; "*",Classes!G$2:$J$90,4,FALSE)),"OFF",VLOOKUP("*" &amp; $A30 &amp; "*",Classes!G$2:$J$90,4,FALSE)),"")</f>
        <v>Mosaics</v>
      </c>
      <c r="E30" s="6" t="str">
        <f>IF(NOT(ISBLANK($A30)),IF(ISERROR(VLOOKUP("*" &amp; $A30 &amp; "*",Classes!H$2:$J$90,3,FALSE)),"OFF",VLOOKUP("*" &amp; $A30 &amp; "*",Classes!H$2:$J$90,3,FALSE)),"")</f>
        <v>Animal Care</v>
      </c>
      <c r="F30" s="6" t="str">
        <f>IF(NOT(ISBLANK($A30)),IF(ISERROR(VLOOKUP("*" &amp; $A30 &amp; "*",Classes!I$2:$J$90,2,FALSE)),"OFF",VLOOKUP("*" &amp; $A30 &amp; "*",Classes!I$2:$J$90,2,FALSE)),"")</f>
        <v>OFF</v>
      </c>
      <c r="G30" s="6" t="b">
        <f>IF(ISBLANK($A30),FALSE,IF(COUNTIF(Classes!E$2:E$90,"*" &amp; $A30 &amp; "*")&gt;1,TRUE,FALSE))</f>
        <v>0</v>
      </c>
      <c r="H30" s="6" t="b">
        <f>IF(ISBLANK($A30),FALSE,IF(COUNTIF(Classes!F$2:F$90,"*" &amp; $A30 &amp; "*")&gt;1,TRUE,FALSE))</f>
        <v>0</v>
      </c>
      <c r="I30" s="6" t="b">
        <f>IF(ISBLANK($A30),FALSE,IF(COUNTIF(Classes!G$2:G$90,"*" &amp; $A30 &amp; "*")&gt;1,TRUE,FALSE))</f>
        <v>0</v>
      </c>
      <c r="J30" s="6" t="b">
        <f>IF(ISBLANK($A30),FALSE,IF(COUNTIF(Classes!H$2:H$90,"*" &amp; $A30 &amp; "*")&gt;1,TRUE,FALSE))</f>
        <v>0</v>
      </c>
      <c r="K30" s="6" t="b">
        <f>IF(ISBLANK($A30),FALSE,IF(COUNTIF(Classes!I$2:I$90,"*" &amp; $A30 &amp; "*")&gt;1,TRUE,FALSE))</f>
        <v>0</v>
      </c>
      <c r="L30" s="1">
        <f>IF(B30&lt;&gt;"OFF",VALUE(VLOOKUP(B30,Classes!$B$2:$AY$90,People!L$1,FALSE)),People!G$1)</f>
        <v>15012623</v>
      </c>
      <c r="M30" s="1">
        <f>IF(C30&lt;&gt;"OFF",VALUE(VLOOKUP(C30,Classes!$B$2:$AY$90,People!M$1,FALSE)),People!H$1)</f>
        <v>25012623</v>
      </c>
      <c r="N30" s="1">
        <f>IF(D30&lt;&gt;"OFF",VALUE(VLOOKUP(D30,Classes!$B$2:$AY$90,People!N$1,FALSE)),People!I$1)</f>
        <v>34006632</v>
      </c>
      <c r="O30" s="1">
        <f>IF(E30&lt;&gt;"OFF",VALUE(VLOOKUP(E30,Classes!$B$2:$AY$90,People!O$1,FALSE)),People!J$1)</f>
        <v>45008640</v>
      </c>
      <c r="P30" s="1">
        <f>IF(F30&lt;&gt;"OFF",VALUE(VLOOKUP(F30,Classes!$B$2:$AY$90,People!P$1,FALSE)),People!K$1)</f>
        <v>50000990</v>
      </c>
      <c r="Q30" t="str">
        <f t="shared" si="0"/>
        <v>Emma,15012623,25012623,34006632,45008640,50000990</v>
      </c>
    </row>
    <row r="31" spans="1:17" ht="25">
      <c r="A31" s="21" t="s">
        <v>406</v>
      </c>
      <c r="B31" s="6" t="str">
        <f>IF(NOT(ISBLANK($A31)),IF(ISERROR(VLOOKUP("*" &amp; $A31 &amp; "*",Classes!E$2:$J$90,6,FALSE)),"OFF",VLOOKUP("*" &amp; $A31 &amp; "*",Classes!E$2:$J$90,6,FALSE)),"")</f>
        <v>Alive</v>
      </c>
      <c r="C31" s="6" t="str">
        <f>IF(NOT(ISBLANK($A31)),IF(ISERROR(VLOOKUP("*" &amp; $A31 &amp; "*",Classes!F$2:$J$90,5,FALSE)),"OFF",VLOOKUP("*" &amp; $A31 &amp; "*",Classes!F$2:$J$90,5,FALSE)),"")</f>
        <v>Swimming</v>
      </c>
      <c r="D31" s="6" t="str">
        <f>IF(NOT(ISBLANK($A31)),IF(ISERROR(VLOOKUP("*" &amp; $A31 &amp; "*",Classes!G$2:$J$90,4,FALSE)),"OFF",VLOOKUP("*" &amp; $A31 &amp; "*",Classes!G$2:$J$90,4,FALSE)),"")</f>
        <v>Swimming</v>
      </c>
      <c r="E31" s="6" t="str">
        <f>IF(NOT(ISBLANK($A31)),IF(ISERROR(VLOOKUP("*" &amp; $A31 &amp; "*",Classes!H$2:$J$90,3,FALSE)),"OFF",VLOOKUP("*" &amp; $A31 &amp; "*",Classes!H$2:$J$90,3,FALSE)),"")</f>
        <v>Rock Band</v>
      </c>
      <c r="F31" s="6" t="str">
        <f>IF(NOT(ISBLANK($A31)),IF(ISERROR(VLOOKUP("*" &amp; $A31 &amp; "*",Classes!I$2:$J$90,2,FALSE)),"OFF",VLOOKUP("*" &amp; $A31 &amp; "*",Classes!I$2:$J$90,2,FALSE)),"")</f>
        <v>OFF</v>
      </c>
      <c r="G31" s="6" t="b">
        <f>IF(ISBLANK($A31),FALSE,IF(COUNTIF(Classes!E$2:E$90,"*" &amp; $A31 &amp; "*")&gt;1,TRUE,FALSE))</f>
        <v>0</v>
      </c>
      <c r="H31" s="6" t="b">
        <f>IF(ISBLANK($A31),FALSE,IF(COUNTIF(Classes!F$2:F$90,"*" &amp; $A31 &amp; "*")&gt;1,TRUE,FALSE))</f>
        <v>0</v>
      </c>
      <c r="I31" s="6" t="b">
        <f>IF(ISBLANK($A31),FALSE,IF(COUNTIF(Classes!G$2:G$90,"*" &amp; $A31 &amp; "*")&gt;1,TRUE,FALSE))</f>
        <v>0</v>
      </c>
      <c r="J31" s="6" t="b">
        <f>IF(ISBLANK($A31),FALSE,IF(COUNTIF(Classes!H$2:H$90,"*" &amp; $A31 &amp; "*")&gt;1,TRUE,FALSE))</f>
        <v>0</v>
      </c>
      <c r="K31" s="6" t="b">
        <f>IF(ISBLANK($A31),FALSE,IF(COUNTIF(Classes!I$2:I$90,"*" &amp; $A31 &amp; "*")&gt;1,TRUE,FALSE))</f>
        <v>0</v>
      </c>
      <c r="L31" s="1">
        <f>IF(B31&lt;&gt;"OFF",VALUE(VLOOKUP(B31,Classes!$B$2:$AY$90,People!L$1,FALSE)),People!G$1)</f>
        <v>19000935</v>
      </c>
      <c r="M31" s="1">
        <f>IF(C31&lt;&gt;"OFF",VALUE(VLOOKUP(C31,Classes!$B$2:$AY$90,People!M$1,FALSE)),People!H$1)</f>
        <v>27012937</v>
      </c>
      <c r="N31" s="1">
        <f>IF(D31&lt;&gt;"OFF",VALUE(VLOOKUP(D31,Classes!$B$2:$AY$90,People!N$1,FALSE)),People!I$1)</f>
        <v>37012937</v>
      </c>
      <c r="O31" s="1">
        <f>IF(E31&lt;&gt;"OFF",VALUE(VLOOKUP(E31,Classes!$B$2:$AY$90,People!O$1,FALSE)),People!J$1)</f>
        <v>44007618</v>
      </c>
      <c r="P31" s="1">
        <f>IF(F31&lt;&gt;"OFF",VALUE(VLOOKUP(F31,Classes!$B$2:$AY$90,People!P$1,FALSE)),People!K$1)</f>
        <v>50000990</v>
      </c>
      <c r="Q31" t="str">
        <f t="shared" si="0"/>
        <v>Ezra,19000935,27012937,37012937,44007618,50000990</v>
      </c>
    </row>
    <row r="32" spans="1:17" ht="25">
      <c r="A32" s="21" t="s">
        <v>407</v>
      </c>
      <c r="B32" s="6" t="str">
        <f>IF(NOT(ISBLANK($A32)),IF(ISERROR(VLOOKUP("*" &amp; $A32 &amp; "*",Classes!E$2:$J$90,6,FALSE)),"OFF",VLOOKUP("*" &amp; $A32 &amp; "*",Classes!E$2:$J$90,6,FALSE)),"")</f>
        <v>Mountian Bike</v>
      </c>
      <c r="C32" s="6" t="str">
        <f>IF(NOT(ISBLANK($A32)),IF(ISERROR(VLOOKUP("*" &amp; $A32 &amp; "*",Classes!F$2:$J$90,5,FALSE)),"OFF",VLOOKUP("*" &amp; $A32 &amp; "*",Classes!F$2:$J$90,5,FALSE)),"")</f>
        <v>OFF</v>
      </c>
      <c r="D32" s="6" t="str">
        <f>IF(NOT(ISBLANK($A32)),IF(ISERROR(VLOOKUP("*" &amp; $A32 &amp; "*",Classes!G$2:$J$90,4,FALSE)),"OFF",VLOOKUP("*" &amp; $A32 &amp; "*",Classes!G$2:$J$90,4,FALSE)),"")</f>
        <v>Windsurfing</v>
      </c>
      <c r="E32" s="6" t="str">
        <f>IF(NOT(ISBLANK($A32)),IF(ISERROR(VLOOKUP("*" &amp; $A32 &amp; "*",Classes!H$2:$J$90,3,FALSE)),"OFF",VLOOKUP("*" &amp; $A32 &amp; "*",Classes!H$2:$J$90,3,FALSE)),"")</f>
        <v>Windsurfing</v>
      </c>
      <c r="F32" s="6" t="str">
        <f>IF(NOT(ISBLANK($A32)),IF(ISERROR(VLOOKUP("*" &amp; $A32 &amp; "*",Classes!I$2:$J$90,2,FALSE)),"OFF",VLOOKUP("*" &amp; $A32 &amp; "*",Classes!I$2:$J$90,2,FALSE)),"")</f>
        <v>Swimming a</v>
      </c>
      <c r="G32" s="6" t="b">
        <f>IF(ISBLANK($A32),FALSE,IF(COUNTIF(Classes!E$2:E$90,"*" &amp; $A32 &amp; "*")&gt;1,TRUE,FALSE))</f>
        <v>0</v>
      </c>
      <c r="H32" s="6" t="b">
        <f>IF(ISBLANK($A32),FALSE,IF(COUNTIF(Classes!F$2:F$90,"*" &amp; $A32 &amp; "*")&gt;1,TRUE,FALSE))</f>
        <v>0</v>
      </c>
      <c r="I32" s="6" t="b">
        <f>IF(ISBLANK($A32),FALSE,IF(COUNTIF(Classes!G$2:G$90,"*" &amp; $A32 &amp; "*")&gt;1,TRUE,FALSE))</f>
        <v>0</v>
      </c>
      <c r="J32" s="6" t="b">
        <f>IF(ISBLANK($A32),FALSE,IF(COUNTIF(Classes!H$2:H$90,"*" &amp; $A32 &amp; "*")&gt;1,TRUE,FALSE))</f>
        <v>0</v>
      </c>
      <c r="K32" s="6" t="b">
        <f>IF(ISBLANK($A32),FALSE,IF(COUNTIF(Classes!I$2:I$90,"*" &amp; $A32 &amp; "*")&gt;1,TRUE,FALSE))</f>
        <v>0</v>
      </c>
      <c r="L32" s="1">
        <f>IF(B32&lt;&gt;"OFF",VALUE(VLOOKUP(B32,Classes!$B$2:$AY$90,People!L$1,FALSE)),People!G$1)</f>
        <v>13008617</v>
      </c>
      <c r="M32" s="1">
        <f>IF(C32&lt;&gt;"OFF",VALUE(VLOOKUP(C32,Classes!$B$2:$AY$90,People!M$1,FALSE)),People!H$1)</f>
        <v>29000990</v>
      </c>
      <c r="N32" s="1">
        <f>IF(D32&lt;&gt;"OFF",VALUE(VLOOKUP(D32,Classes!$B$2:$AY$90,People!N$1,FALSE)),People!I$1)</f>
        <v>37006936</v>
      </c>
      <c r="O32" s="1">
        <f>IF(E32&lt;&gt;"OFF",VALUE(VLOOKUP(E32,Classes!$B$2:$AY$90,People!O$1,FALSE)),People!J$1)</f>
        <v>47006936</v>
      </c>
      <c r="P32" s="1">
        <f>IF(F32&lt;&gt;"OFF",VALUE(VLOOKUP(F32,Classes!$B$2:$AY$90,People!P$1,FALSE)),People!K$1)</f>
        <v>50012937</v>
      </c>
      <c r="Q32" t="str">
        <f t="shared" si="0"/>
        <v>Florent,13008617,29000990,37006936,47006936,50012937</v>
      </c>
    </row>
    <row r="33" spans="1:17" ht="25">
      <c r="A33" s="21" t="s">
        <v>408</v>
      </c>
      <c r="B33" s="6" t="str">
        <f>IF(NOT(ISBLANK($A33)),IF(ISERROR(VLOOKUP("*" &amp; $A33 &amp; "*",Classes!E$2:$J$90,6,FALSE)),"OFF",VLOOKUP("*" &amp; $A33 &amp; "*",Classes!E$2:$J$90,6,FALSE)),"")</f>
        <v>OFF</v>
      </c>
      <c r="C33" s="6" t="str">
        <f>IF(NOT(ISBLANK($A33)),IF(ISERROR(VLOOKUP("*" &amp; $A33 &amp; "*",Classes!F$2:$J$90,5,FALSE)),"OFF",VLOOKUP("*" &amp; $A33 &amp; "*",Classes!F$2:$J$90,5,FALSE)),"")</f>
        <v>Brumby Prep</v>
      </c>
      <c r="D33" s="6" t="str">
        <f>IF(NOT(ISBLANK($A33)),IF(ISERROR(VLOOKUP("*" &amp; $A33 &amp; "*",Classes!G$2:$J$90,4,FALSE)),"OFF",VLOOKUP("*" &amp; $A33 &amp; "*",Classes!G$2:$J$90,4,FALSE)),"")</f>
        <v>Planning</v>
      </c>
      <c r="E33" s="6" t="str">
        <f>IF(NOT(ISBLANK($A33)),IF(ISERROR(VLOOKUP("*" &amp; $A33 &amp; "*",Classes!H$2:$J$90,3,FALSE)),"OFF",VLOOKUP("*" &amp; $A33 &amp; "*",Classes!H$2:$J$90,3,FALSE)),"")</f>
        <v>Roadrunners</v>
      </c>
      <c r="F33" s="6" t="str">
        <f>IF(NOT(ISBLANK($A33)),IF(ISERROR(VLOOKUP("*" &amp; $A33 &amp; "*",Classes!I$2:$J$90,2,FALSE)),"OFF",VLOOKUP("*" &amp; $A33 &amp; "*",Classes!I$2:$J$90,2,FALSE)),"")</f>
        <v>Planning</v>
      </c>
      <c r="G33" s="6" t="b">
        <f>IF(ISBLANK($A33),FALSE,IF(COUNTIF(Classes!E$2:E$90,"*" &amp; $A33 &amp; "*")&gt;1,TRUE,FALSE))</f>
        <v>0</v>
      </c>
      <c r="H33" s="6" t="b">
        <f>IF(ISBLANK($A33),FALSE,IF(COUNTIF(Classes!F$2:F$90,"*" &amp; $A33 &amp; "*")&gt;1,TRUE,FALSE))</f>
        <v>0</v>
      </c>
      <c r="I33" s="6" t="b">
        <f>IF(ISBLANK($A33),FALSE,IF(COUNTIF(Classes!G$2:G$90,"*" &amp; $A33 &amp; "*")&gt;1,TRUE,FALSE))</f>
        <v>0</v>
      </c>
      <c r="J33" s="6" t="b">
        <f>IF(ISBLANK($A33),FALSE,IF(COUNTIF(Classes!H$2:H$90,"*" &amp; $A33 &amp; "*")&gt;1,TRUE,FALSE))</f>
        <v>0</v>
      </c>
      <c r="K33" s="6" t="b">
        <f>IF(ISBLANK($A33),FALSE,IF(COUNTIF(Classes!I$2:I$90,"*" &amp; $A33 &amp; "*")&gt;1,TRUE,FALSE))</f>
        <v>0</v>
      </c>
      <c r="L33" s="1">
        <f>IF(B33&lt;&gt;"OFF",VALUE(VLOOKUP(B33,Classes!$B$2:$AY$90,People!L$1,FALSE)),People!G$1)</f>
        <v>19000990</v>
      </c>
      <c r="M33" s="1">
        <f>IF(C33&lt;&gt;"OFF",VALUE(VLOOKUP(C33,Classes!$B$2:$AY$90,People!M$1,FALSE)),People!H$1)</f>
        <v>25106623</v>
      </c>
      <c r="N33" s="1">
        <f>IF(D33&lt;&gt;"OFF",VALUE(VLOOKUP(D33,Classes!$B$2:$AY$90,People!N$1,FALSE)),People!I$1)</f>
        <v>39000991</v>
      </c>
      <c r="O33" s="1">
        <f>IF(E33&lt;&gt;"OFF",VALUE(VLOOKUP(E33,Classes!$B$2:$AY$90,People!O$1,FALSE)),People!J$1)</f>
        <v>43012614</v>
      </c>
      <c r="P33" s="1">
        <f>IF(F33&lt;&gt;"OFF",VALUE(VLOOKUP(F33,Classes!$B$2:$AY$90,People!P$1,FALSE)),People!K$1)</f>
        <v>50000991</v>
      </c>
      <c r="Q33" t="str">
        <f t="shared" si="0"/>
        <v>Galen,19000990,25106623,39000991,43012614,50000991</v>
      </c>
    </row>
    <row r="34" spans="1:17" ht="25">
      <c r="A34" s="21" t="s">
        <v>409</v>
      </c>
      <c r="B34" s="6" t="str">
        <f>IF(NOT(ISBLANK($A34)),IF(ISERROR(VLOOKUP("*" &amp; $A34 &amp; "*",Classes!E$2:$J$90,6,FALSE)),"OFF",VLOOKUP("*" &amp; $A34 &amp; "*",Classes!E$2:$J$90,6,FALSE)),"")</f>
        <v>Animal Care</v>
      </c>
      <c r="C34" s="6" t="str">
        <f>IF(NOT(ISBLANK($A34)),IF(ISERROR(VLOOKUP("*" &amp; $A34 &amp; "*",Classes!F$2:$J$90,5,FALSE)),"OFF",VLOOKUP("*" &amp; $A34 &amp; "*",Classes!F$2:$J$90,5,FALSE)),"")</f>
        <v>Riding</v>
      </c>
      <c r="D34" s="6" t="str">
        <f>IF(NOT(ISBLANK($A34)),IF(ISERROR(VLOOKUP("*" &amp; $A34 &amp; "*",Classes!G$2:$J$90,4,FALSE)),"OFF",VLOOKUP("*" &amp; $A34 &amp; "*",Classes!G$2:$J$90,4,FALSE)),"")</f>
        <v>Riding</v>
      </c>
      <c r="E34" s="6" t="str">
        <f>IF(NOT(ISBLANK($A34)),IF(ISERROR(VLOOKUP("*" &amp; $A34 &amp; "*",Classes!H$2:$J$90,3,FALSE)),"OFF",VLOOKUP("*" &amp; $A34 &amp; "*",Classes!H$2:$J$90,3,FALSE)),"")</f>
        <v>OFF</v>
      </c>
      <c r="F34" s="6" t="str">
        <f>IF(NOT(ISBLANK($A34)),IF(ISERROR(VLOOKUP("*" &amp; $A34 &amp; "*",Classes!I$2:$J$90,2,FALSE)),"OFF",VLOOKUP("*" &amp; $A34 &amp; "*",Classes!I$2:$J$90,2,FALSE)),"")</f>
        <v>IG</v>
      </c>
      <c r="G34" s="6" t="b">
        <f>IF(ISBLANK($A34),FALSE,IF(COUNTIF(Classes!E$2:E$90,"*" &amp; $A34 &amp; "*")&gt;1,TRUE,FALSE))</f>
        <v>0</v>
      </c>
      <c r="H34" s="6" t="b">
        <f>IF(ISBLANK($A34),FALSE,IF(COUNTIF(Classes!F$2:F$90,"*" &amp; $A34 &amp; "*")&gt;1,TRUE,FALSE))</f>
        <v>0</v>
      </c>
      <c r="I34" s="6" t="b">
        <f>IF(ISBLANK($A34),FALSE,IF(COUNTIF(Classes!G$2:G$90,"*" &amp; $A34 &amp; "*")&gt;1,TRUE,FALSE))</f>
        <v>0</v>
      </c>
      <c r="J34" s="6" t="b">
        <f>IF(ISBLANK($A34),FALSE,IF(COUNTIF(Classes!H$2:H$90,"*" &amp; $A34 &amp; "*")&gt;1,TRUE,FALSE))</f>
        <v>0</v>
      </c>
      <c r="K34" s="6" t="b">
        <f>IF(ISBLANK($A34),FALSE,IF(COUNTIF(Classes!I$2:I$90,"*" &amp; $A34 &amp; "*")&gt;1,TRUE,FALSE))</f>
        <v>0</v>
      </c>
      <c r="L34" s="1">
        <f>IF(B34&lt;&gt;"OFF",VALUE(VLOOKUP(B34,Classes!$B$2:$AY$90,People!L$1,FALSE)),People!G$1)</f>
        <v>15008640</v>
      </c>
      <c r="M34" s="1">
        <f>IF(C34&lt;&gt;"OFF",VALUE(VLOOKUP(C34,Classes!$B$2:$AY$90,People!M$1,FALSE)),People!H$1)</f>
        <v>25012623</v>
      </c>
      <c r="N34" s="1">
        <f>IF(D34&lt;&gt;"OFF",VALUE(VLOOKUP(D34,Classes!$B$2:$AY$90,People!N$1,FALSE)),People!I$1)</f>
        <v>35012623</v>
      </c>
      <c r="O34" s="1">
        <f>IF(E34&lt;&gt;"OFF",VALUE(VLOOKUP(E34,Classes!$B$2:$AY$90,People!O$1,FALSE)),People!J$1)</f>
        <v>49000990</v>
      </c>
      <c r="P34" s="1">
        <f>IF(F34&lt;&gt;"OFF",VALUE(VLOOKUP(F34,Classes!$B$2:$AY$90,People!P$1,FALSE)),People!K$1)</f>
        <v>50000996</v>
      </c>
      <c r="Q34" t="str">
        <f t="shared" si="0"/>
        <v>Grace,15008640,25012623,35012623,49000990,50000996</v>
      </c>
    </row>
    <row r="35" spans="1:17" ht="25">
      <c r="A35" s="21" t="s">
        <v>90</v>
      </c>
      <c r="B35" s="6" t="str">
        <f>IF(NOT(ISBLANK($A35)),IF(ISERROR(VLOOKUP("*" &amp; $A35 &amp; "*",Classes!E$2:$J$90,6,FALSE)),"OFF",VLOOKUP("*" &amp; $A35 &amp; "*",Classes!E$2:$J$90,6,FALSE)),"")</f>
        <v>Alive</v>
      </c>
      <c r="C35" s="6" t="str">
        <f>IF(NOT(ISBLANK($A35)),IF(ISERROR(VLOOKUP("*" &amp; $A35 &amp; "*",Classes!F$2:$J$90,5,FALSE)),"OFF",VLOOKUP("*" &amp; $A35 &amp; "*",Classes!F$2:$J$90,5,FALSE)),"")</f>
        <v>OFF</v>
      </c>
      <c r="D35" s="6" t="str">
        <f>IF(NOT(ISBLANK($A35)),IF(ISERROR(VLOOKUP("*" &amp; $A35 &amp; "*",Classes!G$2:$J$90,4,FALSE)),"OFF",VLOOKUP("*" &amp; $A35 &amp; "*",Classes!G$2:$J$90,4,FALSE)),"")</f>
        <v>Girl Power</v>
      </c>
      <c r="E35" s="6" t="str">
        <f>IF(NOT(ISBLANK($A35)),IF(ISERROR(VLOOKUP("*" &amp; $A35 &amp; "*",Classes!H$2:$J$90,3,FALSE)),"OFF",VLOOKUP("*" &amp; $A35 &amp; "*",Classes!H$2:$J$90,3,FALSE)),"")</f>
        <v>Stained Glass</v>
      </c>
      <c r="F35" s="6" t="str">
        <f>IF(NOT(ISBLANK($A35)),IF(ISERROR(VLOOKUP("*" &amp; $A35 &amp; "*",Classes!I$2:$J$90,2,FALSE)),"OFF",VLOOKUP("*" &amp; $A35 &amp; "*",Classes!I$2:$J$90,2,FALSE)),"")</f>
        <v>Camp Store</v>
      </c>
      <c r="G35" s="6" t="b">
        <f>IF(ISBLANK($A35),FALSE,IF(COUNTIF(Classes!E$2:E$90,"*" &amp; $A35 &amp; "*")&gt;1,TRUE,FALSE))</f>
        <v>0</v>
      </c>
      <c r="H35" s="6" t="b">
        <f>IF(ISBLANK($A35),FALSE,IF(COUNTIF(Classes!F$2:F$90,"*" &amp; $A35 &amp; "*")&gt;1,TRUE,FALSE))</f>
        <v>0</v>
      </c>
      <c r="I35" s="6" t="b">
        <f>IF(ISBLANK($A35),FALSE,IF(COUNTIF(Classes!G$2:G$90,"*" &amp; $A35 &amp; "*")&gt;1,TRUE,FALSE))</f>
        <v>0</v>
      </c>
      <c r="J35" s="6" t="b">
        <f>IF(ISBLANK($A35),FALSE,IF(COUNTIF(Classes!H$2:H$90,"*" &amp; $A35 &amp; "*")&gt;1,TRUE,FALSE))</f>
        <v>0</v>
      </c>
      <c r="K35" s="6" t="b">
        <f>IF(ISBLANK($A35),FALSE,IF(COUNTIF(Classes!I$2:I$90,"*" &amp; $A35 &amp; "*")&gt;1,TRUE,FALSE))</f>
        <v>0</v>
      </c>
      <c r="L35" s="1">
        <f>IF(B35&lt;&gt;"OFF",VALUE(VLOOKUP(B35,Classes!$B$2:$AY$90,People!L$1,FALSE)),People!G$1)</f>
        <v>19000935</v>
      </c>
      <c r="M35" s="1">
        <f>IF(C35&lt;&gt;"OFF",VALUE(VLOOKUP(C35,Classes!$B$2:$AY$90,People!M$1,FALSE)),People!H$1)</f>
        <v>29000990</v>
      </c>
      <c r="N35" s="1">
        <f>IF(D35&lt;&gt;"OFF",VALUE(VLOOKUP(D35,Classes!$B$2:$AY$90,People!N$1,FALSE)),People!I$1)</f>
        <v>38108910</v>
      </c>
      <c r="O35" s="1">
        <f>IF(E35&lt;&gt;"OFF",VALUE(VLOOKUP(E35,Classes!$B$2:$AY$90,People!O$1,FALSE)),People!J$1)</f>
        <v>44006631</v>
      </c>
      <c r="P35" s="1">
        <f>IF(F35&lt;&gt;"OFF",VALUE(VLOOKUP(F35,Classes!$B$2:$AY$90,People!P$1,FALSE)),People!K$1)</f>
        <v>50000998</v>
      </c>
      <c r="Q35" t="str">
        <f t="shared" si="0"/>
        <v>HannahR,19000935,29000990,38108910,44006631,50000998</v>
      </c>
    </row>
    <row r="36" spans="1:17" ht="25">
      <c r="A36" s="21" t="s">
        <v>269</v>
      </c>
      <c r="B36" s="6" t="str">
        <f>IF(NOT(ISBLANK($A36)),IF(ISERROR(VLOOKUP("*" &amp; $A36 &amp; "*",Classes!E$2:$J$90,6,FALSE)),"OFF",VLOOKUP("*" &amp; $A36 &amp; "*",Classes!E$2:$J$90,6,FALSE)),"")</f>
        <v>Riding</v>
      </c>
      <c r="C36" s="6" t="str">
        <f>IF(NOT(ISBLANK($A36)),IF(ISERROR(VLOOKUP("*" &amp; $A36 &amp; "*",Classes!F$2:$J$90,5,FALSE)),"OFF",VLOOKUP("*" &amp; $A36 &amp; "*",Classes!F$2:$J$90,5,FALSE)),"")</f>
        <v>Office</v>
      </c>
      <c r="D36" s="6" t="str">
        <f>IF(NOT(ISBLANK($A36)),IF(ISERROR(VLOOKUP("*" &amp; $A36 &amp; "*",Classes!G$2:$J$90,4,FALSE)),"OFF",VLOOKUP("*" &amp; $A36 &amp; "*",Classes!G$2:$J$90,4,FALSE)),"")</f>
        <v>Riding</v>
      </c>
      <c r="E36" s="6" t="str">
        <f>IF(NOT(ISBLANK($A36)),IF(ISERROR(VLOOKUP("*" &amp; $A36 &amp; "*",Classes!H$2:$J$90,3,FALSE)),"OFF",VLOOKUP("*" &amp; $A36 &amp; "*",Classes!H$2:$J$90,3,FALSE)),"")</f>
        <v>Planning</v>
      </c>
      <c r="F36" s="6" t="str">
        <f>IF(NOT(ISBLANK($A36)),IF(ISERROR(VLOOKUP("*" &amp; $A36 &amp; "*",Classes!I$2:$J$90,2,FALSE)),"OFF",VLOOKUP("*" &amp; $A36 &amp; "*",Classes!I$2:$J$90,2,FALSE)),"")</f>
        <v>OFF</v>
      </c>
      <c r="G36" s="6" t="b">
        <f>IF(ISBLANK($A36),FALSE,IF(COUNTIF(Classes!E$2:E$90,"*" &amp; $A36 &amp; "*")&gt;1,TRUE,FALSE))</f>
        <v>0</v>
      </c>
      <c r="H36" s="6" t="b">
        <f>IF(ISBLANK($A36),FALSE,IF(COUNTIF(Classes!F$2:F$90,"*" &amp; $A36 &amp; "*")&gt;1,TRUE,FALSE))</f>
        <v>0</v>
      </c>
      <c r="I36" s="6" t="b">
        <f>IF(ISBLANK($A36),FALSE,IF(COUNTIF(Classes!G$2:G$90,"*" &amp; $A36 &amp; "*")&gt;1,TRUE,FALSE))</f>
        <v>0</v>
      </c>
      <c r="J36" s="6" t="b">
        <f>IF(ISBLANK($A36),FALSE,IF(COUNTIF(Classes!H$2:H$90,"*" &amp; $A36 &amp; "*")&gt;1,TRUE,FALSE))</f>
        <v>0</v>
      </c>
      <c r="K36" s="6" t="b">
        <f>IF(ISBLANK($A36),FALSE,IF(COUNTIF(Classes!I$2:I$90,"*" &amp; $A36 &amp; "*")&gt;1,TRUE,FALSE))</f>
        <v>0</v>
      </c>
      <c r="L36" s="1">
        <f>IF(B36&lt;&gt;"OFF",VALUE(VLOOKUP(B36,Classes!$B$2:$AY$90,People!L$1,FALSE)),People!G$1)</f>
        <v>15012623</v>
      </c>
      <c r="M36" s="1">
        <f>IF(C36&lt;&gt;"OFF",VALUE(VLOOKUP(C36,Classes!$B$2:$AY$90,People!M$1,FALSE)),People!H$1)</f>
        <v>29000992</v>
      </c>
      <c r="N36" s="1">
        <f>IF(D36&lt;&gt;"OFF",VALUE(VLOOKUP(D36,Classes!$B$2:$AY$90,People!N$1,FALSE)),People!I$1)</f>
        <v>35012623</v>
      </c>
      <c r="O36" s="1">
        <f>IF(E36&lt;&gt;"OFF",VALUE(VLOOKUP(E36,Classes!$B$2:$AY$90,People!O$1,FALSE)),People!J$1)</f>
        <v>49000991</v>
      </c>
      <c r="P36" s="1">
        <f>IF(F36&lt;&gt;"OFF",VALUE(VLOOKUP(F36,Classes!$B$2:$AY$90,People!P$1,FALSE)),People!K$1)</f>
        <v>50000990</v>
      </c>
      <c r="Q36" t="str">
        <f t="shared" si="0"/>
        <v>HannaM,15012623,29000992,35012623,49000991,50000990</v>
      </c>
    </row>
    <row r="37" spans="1:17" ht="25">
      <c r="A37" s="21" t="s">
        <v>410</v>
      </c>
      <c r="B37" s="6" t="str">
        <f>IF(NOT(ISBLANK($A37)),IF(ISERROR(VLOOKUP("*" &amp; $A37 &amp; "*",Classes!E$2:$J$90,6,FALSE)),"OFF",VLOOKUP("*" &amp; $A37 &amp; "*",Classes!E$2:$J$90,6,FALSE)),"")</f>
        <v>Cheer/Tumbling</v>
      </c>
      <c r="C37" s="6" t="str">
        <f>IF(NOT(ISBLANK($A37)),IF(ISERROR(VLOOKUP("*" &amp; $A37 &amp; "*",Classes!F$2:$J$90,5,FALSE)),"OFF",VLOOKUP("*" &amp; $A37 &amp; "*",Classes!F$2:$J$90,5,FALSE)),"")</f>
        <v>Animal Care</v>
      </c>
      <c r="D37" s="6" t="str">
        <f>IF(NOT(ISBLANK($A37)),IF(ISERROR(VLOOKUP("*" &amp; $A37 &amp; "*",Classes!G$2:$J$90,4,FALSE)),"OFF",VLOOKUP("*" &amp; $A37 &amp; "*",Classes!G$2:$J$90,4,FALSE)),"")</f>
        <v>OFF</v>
      </c>
      <c r="E37" s="6" t="str">
        <f>IF(NOT(ISBLANK($A37)),IF(ISERROR(VLOOKUP("*" &amp; $A37 &amp; "*",Classes!H$2:$J$90,3,FALSE)),"OFF",VLOOKUP("*" &amp; $A37 &amp; "*",Classes!H$2:$J$90,3,FALSE)),"")</f>
        <v>Outreach Outdoors</v>
      </c>
      <c r="F37" s="6" t="str">
        <f>IF(NOT(ISBLANK($A37)),IF(ISERROR(VLOOKUP("*" &amp; $A37 &amp; "*",Classes!I$2:$J$90,2,FALSE)),"OFF",VLOOKUP("*" &amp; $A37 &amp; "*",Classes!I$2:$J$90,2,FALSE)),"")</f>
        <v>Outreach Outdoors</v>
      </c>
      <c r="G37" s="6" t="b">
        <f>IF(ISBLANK($A37),FALSE,IF(COUNTIF(Classes!E$2:E$90,"*" &amp; $A37 &amp; "*")&gt;1,TRUE,FALSE))</f>
        <v>0</v>
      </c>
      <c r="H37" s="6" t="b">
        <f>IF(ISBLANK($A37),FALSE,IF(COUNTIF(Classes!F$2:F$90,"*" &amp; $A37 &amp; "*")&gt;1,TRUE,FALSE))</f>
        <v>0</v>
      </c>
      <c r="I37" s="6" t="b">
        <f>IF(ISBLANK($A37),FALSE,IF(COUNTIF(Classes!G$2:G$90,"*" &amp; $A37 &amp; "*")&gt;1,TRUE,FALSE))</f>
        <v>0</v>
      </c>
      <c r="J37" s="6" t="b">
        <f>IF(ISBLANK($A37),FALSE,IF(COUNTIF(Classes!H$2:H$90,"*" &amp; $A37 &amp; "*")&gt;1,TRUE,FALSE))</f>
        <v>0</v>
      </c>
      <c r="K37" s="6" t="b">
        <f>IF(ISBLANK($A37),FALSE,IF(COUNTIF(Classes!I$2:I$90,"*" &amp; $A37 &amp; "*")&gt;1,TRUE,FALSE))</f>
        <v>0</v>
      </c>
      <c r="L37" s="1">
        <f>IF(B37&lt;&gt;"OFF",VALUE(VLOOKUP(B37,Classes!$B$2:$AY$90,People!L$1,FALSE)),People!G$1)</f>
        <v>13012645</v>
      </c>
      <c r="M37" s="1">
        <f>IF(C37&lt;&gt;"OFF",VALUE(VLOOKUP(C37,Classes!$B$2:$AY$90,People!M$1,FALSE)),People!H$1)</f>
        <v>25108640</v>
      </c>
      <c r="N37" s="1">
        <f>IF(D37&lt;&gt;"OFF",VALUE(VLOOKUP(D37,Classes!$B$2:$AY$90,People!N$1,FALSE)),People!I$1)</f>
        <v>39000990</v>
      </c>
      <c r="O37" s="1">
        <f>IF(E37&lt;&gt;"OFF",VALUE(VLOOKUP(E37,Classes!$B$2:$AY$90,People!O$1,FALSE)),People!J$1)</f>
        <v>48009910</v>
      </c>
      <c r="P37" s="1">
        <f>IF(F37&lt;&gt;"OFF",VALUE(VLOOKUP(F37,Classes!$B$2:$AY$90,People!P$1,FALSE)),People!K$1)</f>
        <v>50009910</v>
      </c>
      <c r="Q37" t="str">
        <f t="shared" si="0"/>
        <v>Holly,13012645,25108640,39000990,48009910,50009910</v>
      </c>
    </row>
    <row r="38" spans="1:17" ht="25">
      <c r="A38" s="21" t="s">
        <v>120</v>
      </c>
      <c r="B38" s="6" t="str">
        <f>IF(NOT(ISBLANK($A38)),IF(ISERROR(VLOOKUP("*" &amp; $A38 &amp; "*",Classes!E$2:$J$90,6,FALSE)),"OFF",VLOOKUP("*" &amp; $A38 &amp; "*",Classes!E$2:$J$90,6,FALSE)),"")</f>
        <v>Pottery</v>
      </c>
      <c r="C38" s="6" t="str">
        <f>IF(NOT(ISBLANK($A38)),IF(ISERROR(VLOOKUP("*" &amp; $A38 &amp; "*",Classes!F$2:$J$90,5,FALSE)),"OFF",VLOOKUP("*" &amp; $A38 &amp; "*",Classes!F$2:$J$90,5,FALSE)),"")</f>
        <v>Yoga</v>
      </c>
      <c r="D38" s="6" t="str">
        <f>IF(NOT(ISBLANK($A38)),IF(ISERROR(VLOOKUP("*" &amp; $A38 &amp; "*",Classes!G$2:$J$90,4,FALSE)),"OFF",VLOOKUP("*" &amp; $A38 &amp; "*",Classes!G$2:$J$90,4,FALSE)),"")</f>
        <v>Glass Beads</v>
      </c>
      <c r="E38" s="6" t="str">
        <f>IF(NOT(ISBLANK($A38)),IF(ISERROR(VLOOKUP("*" &amp; $A38 &amp; "*",Classes!H$2:$J$90,3,FALSE)),"OFF",VLOOKUP("*" &amp; $A38 &amp; "*",Classes!H$2:$J$90,3,FALSE)),"")</f>
        <v>OFF</v>
      </c>
      <c r="F38" s="6" t="str">
        <f>IF(NOT(ISBLANK($A38)),IF(ISERROR(VLOOKUP("*" &amp; $A38 &amp; "*",Classes!I$2:$J$90,2,FALSE)),"OFF",VLOOKUP("*" &amp; $A38 &amp; "*",Classes!I$2:$J$90,2,FALSE)),"")</f>
        <v>IG</v>
      </c>
      <c r="G38" s="6" t="b">
        <f>IF(ISBLANK($A38),FALSE,IF(COUNTIF(Classes!E$2:E$90,"*" &amp; $A38 &amp; "*")&gt;1,TRUE,FALSE))</f>
        <v>0</v>
      </c>
      <c r="H38" s="6" t="b">
        <f>IF(ISBLANK($A38),FALSE,IF(COUNTIF(Classes!F$2:F$90,"*" &amp; $A38 &amp; "*")&gt;1,TRUE,FALSE))</f>
        <v>0</v>
      </c>
      <c r="I38" s="6" t="b">
        <f>IF(ISBLANK($A38),FALSE,IF(COUNTIF(Classes!G$2:G$90,"*" &amp; $A38 &amp; "*")&gt;1,TRUE,FALSE))</f>
        <v>0</v>
      </c>
      <c r="J38" s="6" t="b">
        <f>IF(ISBLANK($A38),FALSE,IF(COUNTIF(Classes!H$2:H$90,"*" &amp; $A38 &amp; "*")&gt;1,TRUE,FALSE))</f>
        <v>0</v>
      </c>
      <c r="K38" s="6" t="b">
        <f>IF(ISBLANK($A38),FALSE,IF(COUNTIF(Classes!I$2:I$90,"*" &amp; $A38 &amp; "*")&gt;1,TRUE,FALSE))</f>
        <v>0</v>
      </c>
      <c r="L38" s="1">
        <f>IF(B38&lt;&gt;"OFF",VALUE(VLOOKUP(B38,Classes!$B$2:$AY$90,People!L$1,FALSE)),People!G$1)</f>
        <v>11015642</v>
      </c>
      <c r="M38" s="1">
        <f>IF(C38&lt;&gt;"OFF",VALUE(VLOOKUP(C38,Classes!$B$2:$AY$90,People!M$1,FALSE)),People!H$1)</f>
        <v>26012653</v>
      </c>
      <c r="N38" s="1">
        <f>IF(D38&lt;&gt;"OFF",VALUE(VLOOKUP(D38,Classes!$B$2:$AY$90,People!N$1,FALSE)),People!I$1)</f>
        <v>34106641</v>
      </c>
      <c r="O38" s="1">
        <f>IF(E38&lt;&gt;"OFF",VALUE(VLOOKUP(E38,Classes!$B$2:$AY$90,People!O$1,FALSE)),People!J$1)</f>
        <v>49000990</v>
      </c>
      <c r="P38" s="1">
        <f>IF(F38&lt;&gt;"OFF",VALUE(VLOOKUP(F38,Classes!$B$2:$AY$90,People!P$1,FALSE)),People!K$1)</f>
        <v>50000996</v>
      </c>
      <c r="Q38" t="str">
        <f t="shared" si="0"/>
        <v>Isobel,11015642,26012653,34106641,49000990,50000996</v>
      </c>
    </row>
    <row r="39" spans="1:17" ht="25">
      <c r="A39" s="21" t="s">
        <v>121</v>
      </c>
      <c r="B39" s="6" t="str">
        <f>IF(NOT(ISBLANK($A39)),IF(ISERROR(VLOOKUP("*" &amp; $A39 &amp; "*",Classes!E$2:$J$90,6,FALSE)),"OFF",VLOOKUP("*" &amp; $A39 &amp; "*",Classes!E$2:$J$90,6,FALSE)),"")</f>
        <v>Planning</v>
      </c>
      <c r="C39" s="6" t="str">
        <f>IF(NOT(ISBLANK($A39)),IF(ISERROR(VLOOKUP("*" &amp; $A39 &amp; "*",Classes!F$2:$J$90,5,FALSE)),"OFF",VLOOKUP("*" &amp; $A39 &amp; "*",Classes!F$2:$J$90,5,FALSE)),"")</f>
        <v>Fantasy Land</v>
      </c>
      <c r="D39" s="6" t="str">
        <f>IF(NOT(ISBLANK($A39)),IF(ISERROR(VLOOKUP("*" &amp; $A39 &amp; "*",Classes!G$2:$J$90,4,FALSE)),"OFF",VLOOKUP("*" &amp; $A39 &amp; "*",Classes!G$2:$J$90,4,FALSE)),"")</f>
        <v>OFF</v>
      </c>
      <c r="E39" s="6" t="str">
        <f>IF(NOT(ISBLANK($A39)),IF(ISERROR(VLOOKUP("*" &amp; $A39 &amp; "*",Classes!H$2:$J$90,3,FALSE)),"OFF",VLOOKUP("*" &amp; $A39 &amp; "*",Classes!H$2:$J$90,3,FALSE)),"")</f>
        <v>Wheel Pottery</v>
      </c>
      <c r="F39" s="6" t="str">
        <f>IF(NOT(ISBLANK($A39)),IF(ISERROR(VLOOKUP("*" &amp; $A39 &amp; "*",Classes!I$2:$J$90,2,FALSE)),"OFF",VLOOKUP("*" &amp; $A39 &amp; "*",Classes!I$2:$J$90,2,FALSE)),"")</f>
        <v>IG</v>
      </c>
      <c r="G39" s="6" t="b">
        <f>IF(ISBLANK($A39),FALSE,IF(COUNTIF(Classes!E$2:E$90,"*" &amp; $A39 &amp; "*")&gt;1,TRUE,FALSE))</f>
        <v>0</v>
      </c>
      <c r="H39" s="6" t="b">
        <f>IF(ISBLANK($A39),FALSE,IF(COUNTIF(Classes!F$2:F$90,"*" &amp; $A39 &amp; "*")&gt;1,TRUE,FALSE))</f>
        <v>0</v>
      </c>
      <c r="I39" s="6" t="b">
        <f>IF(ISBLANK($A39),FALSE,IF(COUNTIF(Classes!G$2:G$90,"*" &amp; $A39 &amp; "*")&gt;1,TRUE,FALSE))</f>
        <v>0</v>
      </c>
      <c r="J39" s="6" t="b">
        <f>IF(ISBLANK($A39),FALSE,IF(COUNTIF(Classes!H$2:H$90,"*" &amp; $A39 &amp; "*")&gt;1,TRUE,FALSE))</f>
        <v>0</v>
      </c>
      <c r="K39" s="6" t="b">
        <f>IF(ISBLANK($A39),FALSE,IF(COUNTIF(Classes!I$2:I$90,"*" &amp; $A39 &amp; "*")&gt;1,TRUE,FALSE))</f>
        <v>0</v>
      </c>
      <c r="L39" s="1">
        <f>IF(B39&lt;&gt;"OFF",VALUE(VLOOKUP(B39,Classes!$B$2:$AY$90,People!L$1,FALSE)),People!G$1)</f>
        <v>19000991</v>
      </c>
      <c r="M39" s="1">
        <f>IF(C39&lt;&gt;"OFF",VALUE(VLOOKUP(C39,Classes!$B$2:$AY$90,People!M$1,FALSE)),People!H$1)</f>
        <v>28108902</v>
      </c>
      <c r="N39" s="1">
        <f>IF(D39&lt;&gt;"OFF",VALUE(VLOOKUP(D39,Classes!$B$2:$AY$90,People!N$1,FALSE)),People!I$1)</f>
        <v>39000990</v>
      </c>
      <c r="O39" s="1">
        <f>IF(E39&lt;&gt;"OFF",VALUE(VLOOKUP(E39,Classes!$B$2:$AY$90,People!O$1,FALSE)),People!J$1)</f>
        <v>41005642</v>
      </c>
      <c r="P39" s="1">
        <f>IF(F39&lt;&gt;"OFF",VALUE(VLOOKUP(F39,Classes!$B$2:$AY$90,People!P$1,FALSE)),People!K$1)</f>
        <v>50000996</v>
      </c>
      <c r="Q39" t="str">
        <f t="shared" si="0"/>
        <v>Jackie,19000991,28108902,39000990,41005642,50000996</v>
      </c>
    </row>
    <row r="40" spans="1:17" ht="25">
      <c r="A40" s="21" t="s">
        <v>298</v>
      </c>
      <c r="B40" s="6" t="str">
        <f>IF(NOT(ISBLANK($A40)),IF(ISERROR(VLOOKUP("*" &amp; $A40 &amp; "*",Classes!E$2:$J$90,6,FALSE)),"OFF",VLOOKUP("*" &amp; $A40 &amp; "*",Classes!E$2:$J$90,6,FALSE)),"")</f>
        <v>Video</v>
      </c>
      <c r="C40" s="6" t="str">
        <f>IF(NOT(ISBLANK($A40)),IF(ISERROR(VLOOKUP("*" &amp; $A40 &amp; "*",Classes!F$2:$J$90,5,FALSE)),"OFF",VLOOKUP("*" &amp; $A40 &amp; "*",Classes!F$2:$J$90,5,FALSE)),"")</f>
        <v>Planning</v>
      </c>
      <c r="D40" s="6" t="str">
        <f>IF(NOT(ISBLANK($A40)),IF(ISERROR(VLOOKUP("*" &amp; $A40 &amp; "*",Classes!G$2:$J$90,4,FALSE)),"OFF",VLOOKUP("*" &amp; $A40 &amp; "*",Classes!G$2:$J$90,4,FALSE)),"")</f>
        <v>Planning</v>
      </c>
      <c r="E40" s="6" t="str">
        <f>IF(NOT(ISBLANK($A40)),IF(ISERROR(VLOOKUP("*" &amp; $A40 &amp; "*",Classes!H$2:$J$90,3,FALSE)),"OFF",VLOOKUP("*" &amp; $A40 &amp; "*",Classes!H$2:$J$90,3,FALSE)),"")</f>
        <v>OFF</v>
      </c>
      <c r="F40" s="6" t="str">
        <f>IF(NOT(ISBLANK($A40)),IF(ISERROR(VLOOKUP("*" &amp; $A40 &amp; "*",Classes!I$2:$J$90,2,FALSE)),"OFF",VLOOKUP("*" &amp; $A40 &amp; "*",Classes!I$2:$J$90,2,FALSE)),"")</f>
        <v>Planning</v>
      </c>
      <c r="G40" s="6" t="b">
        <f>IF(ISBLANK($A40),FALSE,IF(COUNTIF(Classes!E$2:E$90,"*" &amp; $A40 &amp; "*")&gt;1,TRUE,FALSE))</f>
        <v>0</v>
      </c>
      <c r="H40" s="6" t="b">
        <f>IF(ISBLANK($A40),FALSE,IF(COUNTIF(Classes!F$2:F$90,"*" &amp; $A40 &amp; "*")&gt;1,TRUE,FALSE))</f>
        <v>0</v>
      </c>
      <c r="I40" s="6" t="b">
        <f>IF(ISBLANK($A40),FALSE,IF(COUNTIF(Classes!G$2:G$90,"*" &amp; $A40 &amp; "*")&gt;1,TRUE,FALSE))</f>
        <v>0</v>
      </c>
      <c r="J40" s="6" t="b">
        <f>IF(ISBLANK($A40),FALSE,IF(COUNTIF(Classes!H$2:H$90,"*" &amp; $A40 &amp; "*")&gt;1,TRUE,FALSE))</f>
        <v>0</v>
      </c>
      <c r="K40" s="6" t="b">
        <f>IF(ISBLANK($A40),FALSE,IF(COUNTIF(Classes!I$2:I$90,"*" &amp; $A40 &amp; "*")&gt;1,TRUE,FALSE))</f>
        <v>0</v>
      </c>
      <c r="L40" s="1">
        <f>IF(B40&lt;&gt;"OFF",VALUE(VLOOKUP(B40,Classes!$B$2:$AY$90,People!L$1,FALSE)),People!G$1)</f>
        <v>18008914</v>
      </c>
      <c r="M40" s="1">
        <f>IF(C40&lt;&gt;"OFF",VALUE(VLOOKUP(C40,Classes!$B$2:$AY$90,People!M$1,FALSE)),People!H$1)</f>
        <v>29000991</v>
      </c>
      <c r="N40" s="1">
        <f>IF(D40&lt;&gt;"OFF",VALUE(VLOOKUP(D40,Classes!$B$2:$AY$90,People!N$1,FALSE)),People!I$1)</f>
        <v>39000991</v>
      </c>
      <c r="O40" s="1">
        <f>IF(E40&lt;&gt;"OFF",VALUE(VLOOKUP(E40,Classes!$B$2:$AY$90,People!O$1,FALSE)),People!J$1)</f>
        <v>49000990</v>
      </c>
      <c r="P40" s="1">
        <f>IF(F40&lt;&gt;"OFF",VALUE(VLOOKUP(F40,Classes!$B$2:$AY$90,People!P$1,FALSE)),People!K$1)</f>
        <v>50000991</v>
      </c>
      <c r="Q40" t="str">
        <f t="shared" si="0"/>
        <v>Jake,18008914,29000991,39000991,49000990,50000991</v>
      </c>
    </row>
    <row r="41" spans="1:17" ht="25">
      <c r="A41" s="21" t="s">
        <v>299</v>
      </c>
      <c r="B41" s="6" t="str">
        <f>IF(NOT(ISBLANK($A41)),IF(ISERROR(VLOOKUP("*" &amp; $A41 &amp; "*",Classes!E$2:$J$90,6,FALSE)),"OFF",VLOOKUP("*" &amp; $A41 &amp; "*",Classes!E$2:$J$90,6,FALSE)),"")</f>
        <v>Glass Beads</v>
      </c>
      <c r="C41" s="6" t="str">
        <f>IF(NOT(ISBLANK($A41)),IF(ISERROR(VLOOKUP("*" &amp; $A41 &amp; "*",Classes!F$2:$J$90,5,FALSE)),"OFF",VLOOKUP("*" &amp; $A41 &amp; "*",Classes!F$2:$J$90,5,FALSE)),"")</f>
        <v>Instr. Making</v>
      </c>
      <c r="D41" s="6" t="str">
        <f>IF(NOT(ISBLANK($A41)),IF(ISERROR(VLOOKUP("*" &amp; $A41 &amp; "*",Classes!G$2:$J$90,4,FALSE)),"OFF",VLOOKUP("*" &amp; $A41 &amp; "*",Classes!G$2:$J$90,4,FALSE)),"")</f>
        <v>Glass Beads</v>
      </c>
      <c r="E41" s="6" t="str">
        <f>IF(NOT(ISBLANK($A41)),IF(ISERROR(VLOOKUP("*" &amp; $A41 &amp; "*",Classes!H$2:$J$90,3,FALSE)),"OFF",VLOOKUP("*" &amp; $A41 &amp; "*",Classes!H$2:$J$90,3,FALSE)),"")</f>
        <v>OFF</v>
      </c>
      <c r="F41" s="6" t="str">
        <f>IF(NOT(ISBLANK($A41)),IF(ISERROR(VLOOKUP("*" &amp; $A41 &amp; "*",Classes!I$2:$J$90,2,FALSE)),"OFF",VLOOKUP("*" &amp; $A41 &amp; "*",Classes!I$2:$J$90,2,FALSE)),"")</f>
        <v>Glass Beads</v>
      </c>
      <c r="G41" s="6" t="b">
        <f>IF(ISBLANK($A41),FALSE,IF(COUNTIF(Classes!E$2:E$90,"*" &amp; $A41 &amp; "*")&gt;1,TRUE,FALSE))</f>
        <v>0</v>
      </c>
      <c r="H41" s="6" t="b">
        <f>IF(ISBLANK($A41),FALSE,IF(COUNTIF(Classes!F$2:F$90,"*" &amp; $A41 &amp; "*")&gt;1,TRUE,FALSE))</f>
        <v>0</v>
      </c>
      <c r="I41" s="6" t="b">
        <f>IF(ISBLANK($A41),FALSE,IF(COUNTIF(Classes!G$2:G$90,"*" &amp; $A41 &amp; "*")&gt;1,TRUE,FALSE))</f>
        <v>0</v>
      </c>
      <c r="J41" s="6" t="b">
        <f>IF(ISBLANK($A41),FALSE,IF(COUNTIF(Classes!H$2:H$90,"*" &amp; $A41 &amp; "*")&gt;1,TRUE,FALSE))</f>
        <v>0</v>
      </c>
      <c r="K41" s="6" t="b">
        <f>IF(ISBLANK($A41),FALSE,IF(COUNTIF(Classes!I$2:I$90,"*" &amp; $A41 &amp; "*")&gt;1,TRUE,FALSE))</f>
        <v>0</v>
      </c>
      <c r="L41" s="1">
        <f>IF(B41&lt;&gt;"OFF",VALUE(VLOOKUP(B41,Classes!$B$2:$AY$90,People!L$1,FALSE)),People!G$1)</f>
        <v>14006641</v>
      </c>
      <c r="M41" s="1">
        <f>IF(C41&lt;&gt;"OFF",VALUE(VLOOKUP(C41,Classes!$B$2:$AY$90,People!M$1,FALSE)),People!H$1)</f>
        <v>21006606</v>
      </c>
      <c r="N41" s="1">
        <f>IF(D41&lt;&gt;"OFF",VALUE(VLOOKUP(D41,Classes!$B$2:$AY$90,People!N$1,FALSE)),People!I$1)</f>
        <v>34106641</v>
      </c>
      <c r="O41" s="1">
        <f>IF(E41&lt;&gt;"OFF",VALUE(VLOOKUP(E41,Classes!$B$2:$AY$90,People!O$1,FALSE)),People!J$1)</f>
        <v>49000990</v>
      </c>
      <c r="P41" s="1">
        <f>IF(F41&lt;&gt;"OFF",VALUE(VLOOKUP(F41,Classes!$B$2:$AY$90,People!P$1,FALSE)),People!K$1)</f>
        <v>50006641</v>
      </c>
      <c r="Q41" t="str">
        <f t="shared" si="0"/>
        <v>Jason,14006641,21006606,34106641,49000990,50006641</v>
      </c>
    </row>
    <row r="42" spans="1:17" ht="25">
      <c r="A42" s="21" t="s">
        <v>105</v>
      </c>
      <c r="B42" s="6" t="str">
        <f>IF(NOT(ISBLANK($A42)),IF(ISERROR(VLOOKUP("*" &amp; $A42 &amp; "*",Classes!E$2:$J$90,6,FALSE)),"OFF",VLOOKUP("*" &amp; $A42 &amp; "*",Classes!E$2:$J$90,6,FALSE)),"")</f>
        <v>Fishing</v>
      </c>
      <c r="C42" s="6" t="str">
        <f>IF(NOT(ISBLANK($A42)),IF(ISERROR(VLOOKUP("*" &amp; $A42 &amp; "*",Classes!F$2:$J$90,5,FALSE)),"OFF",VLOOKUP("*" &amp; $A42 &amp; "*",Classes!F$2:$J$90,5,FALSE)),"")</f>
        <v>OFF</v>
      </c>
      <c r="D42" s="6" t="str">
        <f>IF(NOT(ISBLANK($A42)),IF(ISERROR(VLOOKUP("*" &amp; $A42 &amp; "*",Classes!G$2:$J$90,4,FALSE)),"OFF",VLOOKUP("*" &amp; $A42 &amp; "*",Classes!G$2:$J$90,4,FALSE)),"")</f>
        <v>Stained Glass</v>
      </c>
      <c r="E42" s="6" t="str">
        <f>IF(NOT(ISBLANK($A42)),IF(ISERROR(VLOOKUP("*" &amp; $A42 &amp; "*",Classes!H$2:$J$90,3,FALSE)),"OFF",VLOOKUP("*" &amp; $A42 &amp; "*",Classes!H$2:$J$90,3,FALSE)),"")</f>
        <v>Mosaics</v>
      </c>
      <c r="F42" s="6" t="str">
        <f>IF(NOT(ISBLANK($A42)),IF(ISERROR(VLOOKUP("*" &amp; $A42 &amp; "*",Classes!I$2:$J$90,2,FALSE)),"OFF",VLOOKUP("*" &amp; $A42 &amp; "*",Classes!I$2:$J$90,2,FALSE)),"")</f>
        <v>IG</v>
      </c>
      <c r="G42" s="6" t="b">
        <f>IF(ISBLANK($A42),FALSE,IF(COUNTIF(Classes!E$2:E$90,"*" &amp; $A42 &amp; "*")&gt;1,TRUE,FALSE))</f>
        <v>0</v>
      </c>
      <c r="H42" s="6" t="b">
        <f>IF(ISBLANK($A42),FALSE,IF(COUNTIF(Classes!F$2:F$90,"*" &amp; $A42 &amp; "*")&gt;1,TRUE,FALSE))</f>
        <v>0</v>
      </c>
      <c r="I42" s="6" t="b">
        <f>IF(ISBLANK($A42),FALSE,IF(COUNTIF(Classes!G$2:G$90,"*" &amp; $A42 &amp; "*")&gt;1,TRUE,FALSE))</f>
        <v>0</v>
      </c>
      <c r="J42" s="6" t="b">
        <f>IF(ISBLANK($A42),FALSE,IF(COUNTIF(Classes!H$2:H$90,"*" &amp; $A42 &amp; "*")&gt;1,TRUE,FALSE))</f>
        <v>0</v>
      </c>
      <c r="K42" s="6" t="b">
        <f>IF(ISBLANK($A42),FALSE,IF(COUNTIF(Classes!I$2:I$90,"*" &amp; $A42 &amp; "*")&gt;1,TRUE,FALSE))</f>
        <v>0</v>
      </c>
      <c r="L42" s="1">
        <f>IF(B42&lt;&gt;"OFF",VALUE(VLOOKUP(B42,Classes!$B$2:$AY$90,People!L$1,FALSE)),People!G$1)</f>
        <v>17005936</v>
      </c>
      <c r="M42" s="1">
        <f>IF(C42&lt;&gt;"OFF",VALUE(VLOOKUP(C42,Classes!$B$2:$AY$90,People!M$1,FALSE)),People!H$1)</f>
        <v>29000990</v>
      </c>
      <c r="N42" s="1">
        <f>IF(D42&lt;&gt;"OFF",VALUE(VLOOKUP(D42,Classes!$B$2:$AY$90,People!N$1,FALSE)),People!I$1)</f>
        <v>34006631</v>
      </c>
      <c r="O42" s="1">
        <f>IF(E42&lt;&gt;"OFF",VALUE(VLOOKUP(E42,Classes!$B$2:$AY$90,People!O$1,FALSE)),People!J$1)</f>
        <v>44006632</v>
      </c>
      <c r="P42" s="1">
        <f>IF(F42&lt;&gt;"OFF",VALUE(VLOOKUP(F42,Classes!$B$2:$AY$90,People!P$1,FALSE)),People!K$1)</f>
        <v>50000996</v>
      </c>
      <c r="Q42" t="str">
        <f t="shared" si="0"/>
        <v>Jenny,17005936,29000990,34006631,44006632,50000996</v>
      </c>
    </row>
    <row r="43" spans="1:17" ht="25">
      <c r="A43" s="21" t="s">
        <v>131</v>
      </c>
      <c r="B43" s="6" t="str">
        <f>IF(NOT(ISBLANK($A43)),IF(ISERROR(VLOOKUP("*" &amp; $A43 &amp; "*",Classes!E$2:$J$90,6,FALSE)),"OFF",VLOOKUP("*" &amp; $A43 &amp; "*",Classes!E$2:$J$90,6,FALSE)),"")</f>
        <v>Stained Glass a</v>
      </c>
      <c r="C43" s="6" t="str">
        <f>IF(NOT(ISBLANK($A43)),IF(ISERROR(VLOOKUP("*" &amp; $A43 &amp; "*",Classes!F$2:$J$90,5,FALSE)),"OFF",VLOOKUP("*" &amp; $A43 &amp; "*",Classes!F$2:$J$90,5,FALSE)),"")</f>
        <v>OFF</v>
      </c>
      <c r="D43" s="6" t="str">
        <f>IF(NOT(ISBLANK($A43)),IF(ISERROR(VLOOKUP("*" &amp; $A43 &amp; "*",Classes!G$2:$J$90,4,FALSE)),"OFF",VLOOKUP("*" &amp; $A43 &amp; "*",Classes!G$2:$J$90,4,FALSE)),"")</f>
        <v>Pottery</v>
      </c>
      <c r="E43" s="6" t="str">
        <f>IF(NOT(ISBLANK($A43)),IF(ISERROR(VLOOKUP("*" &amp; $A43 &amp; "*",Classes!H$2:$J$90,3,FALSE)),"OFF",VLOOKUP("*" &amp; $A43 &amp; "*",Classes!H$2:$J$90,3,FALSE)),"")</f>
        <v>Swimming a</v>
      </c>
      <c r="F43" s="6" t="str">
        <f>IF(NOT(ISBLANK($A43)),IF(ISERROR(VLOOKUP("*" &amp; $A43 &amp; "*",Classes!I$2:$J$90,2,FALSE)),"OFF",VLOOKUP("*" &amp; $A43 &amp; "*",Classes!I$2:$J$90,2,FALSE)),"")</f>
        <v>IG</v>
      </c>
      <c r="G43" s="6" t="b">
        <f>IF(ISBLANK($A43),FALSE,IF(COUNTIF(Classes!E$2:E$90,"*" &amp; $A43 &amp; "*")&gt;1,TRUE,FALSE))</f>
        <v>0</v>
      </c>
      <c r="H43" s="6" t="b">
        <f>IF(ISBLANK($A43),FALSE,IF(COUNTIF(Classes!F$2:F$90,"*" &amp; $A43 &amp; "*")&gt;1,TRUE,FALSE))</f>
        <v>0</v>
      </c>
      <c r="I43" s="6" t="b">
        <f>IF(ISBLANK($A43),FALSE,IF(COUNTIF(Classes!G$2:G$90,"*" &amp; $A43 &amp; "*")&gt;1,TRUE,FALSE))</f>
        <v>0</v>
      </c>
      <c r="J43" s="6" t="b">
        <f>IF(ISBLANK($A43),FALSE,IF(COUNTIF(Classes!H$2:H$90,"*" &amp; $A43 &amp; "*")&gt;1,TRUE,FALSE))</f>
        <v>0</v>
      </c>
      <c r="K43" s="6" t="b">
        <f>IF(ISBLANK($A43),FALSE,IF(COUNTIF(Classes!I$2:I$90,"*" &amp; $A43 &amp; "*")&gt;1,TRUE,FALSE))</f>
        <v>0</v>
      </c>
      <c r="L43" s="1">
        <f>IF(B43&lt;&gt;"OFF",VALUE(VLOOKUP(B43,Classes!$B$2:$AY$90,People!L$1,FALSE)),People!G$1)</f>
        <v>14006650</v>
      </c>
      <c r="M43" s="1">
        <f>IF(C43&lt;&gt;"OFF",VALUE(VLOOKUP(C43,Classes!$B$2:$AY$90,People!M$1,FALSE)),People!H$1)</f>
        <v>29000990</v>
      </c>
      <c r="N43" s="1">
        <f>IF(D43&lt;&gt;"OFF",VALUE(VLOOKUP(D43,Classes!$B$2:$AY$90,People!N$1,FALSE)),People!I$1)</f>
        <v>31015642</v>
      </c>
      <c r="O43" s="1">
        <f>IF(E43&lt;&gt;"OFF",VALUE(VLOOKUP(E43,Classes!$B$2:$AY$90,People!O$1,FALSE)),People!J$1)</f>
        <v>47012937</v>
      </c>
      <c r="P43" s="1">
        <f>IF(F43&lt;&gt;"OFF",VALUE(VLOOKUP(F43,Classes!$B$2:$AY$90,People!P$1,FALSE)),People!K$1)</f>
        <v>50000996</v>
      </c>
      <c r="Q43" t="str">
        <f t="shared" si="0"/>
        <v>Jess,14006650,29000990,31015642,47012937,50000996</v>
      </c>
    </row>
    <row r="44" spans="1:17" ht="25">
      <c r="A44" s="21" t="s">
        <v>132</v>
      </c>
      <c r="B44" s="6" t="str">
        <f>IF(NOT(ISBLANK($A44)),IF(ISERROR(VLOOKUP("*" &amp; $A44 &amp; "*",Classes!E$2:$J$90,6,FALSE)),"OFF",VLOOKUP("*" &amp; $A44 &amp; "*",Classes!E$2:$J$90,6,FALSE)),"")</f>
        <v>Pool Maintenance</v>
      </c>
      <c r="C44" s="6" t="str">
        <f>IF(NOT(ISBLANK($A44)),IF(ISERROR(VLOOKUP("*" &amp; $A44 &amp; "*",Classes!F$2:$J$90,5,FALSE)),"OFF",VLOOKUP("*" &amp; $A44 &amp; "*",Classes!F$2:$J$90,5,FALSE)),"")</f>
        <v>OFF</v>
      </c>
      <c r="D44" s="6" t="str">
        <f>IF(NOT(ISBLANK($A44)),IF(ISERROR(VLOOKUP("*" &amp; $A44 &amp; "*",Classes!G$2:$J$90,4,FALSE)),"OFF",VLOOKUP("*" &amp; $A44 &amp; "*",Classes!G$2:$J$90,4,FALSE)),"")</f>
        <v>Martial Arts</v>
      </c>
      <c r="E44" s="6" t="str">
        <f>IF(NOT(ISBLANK($A44)),IF(ISERROR(VLOOKUP("*" &amp; $A44 &amp; "*",Classes!H$2:$J$90,3,FALSE)),"OFF",VLOOKUP("*" &amp; $A44 &amp; "*",Classes!H$2:$J$90,3,FALSE)),"")</f>
        <v>Ropes</v>
      </c>
      <c r="F44" s="6" t="str">
        <f>IF(NOT(ISBLANK($A44)),IF(ISERROR(VLOOKUP("*" &amp; $A44 &amp; "*",Classes!I$2:$J$90,2,FALSE)),"OFF",VLOOKUP("*" &amp; $A44 &amp; "*",Classes!I$2:$J$90,2,FALSE)),"")</f>
        <v>Ropes</v>
      </c>
      <c r="G44" s="6" t="b">
        <f>IF(ISBLANK($A44),FALSE,IF(COUNTIF(Classes!E$2:E$90,"*" &amp; $A44 &amp; "*")&gt;1,TRUE,FALSE))</f>
        <v>0</v>
      </c>
      <c r="H44" s="6" t="b">
        <f>IF(ISBLANK($A44),FALSE,IF(COUNTIF(Classes!F$2:F$90,"*" &amp; $A44 &amp; "*")&gt;1,TRUE,FALSE))</f>
        <v>0</v>
      </c>
      <c r="I44" s="6" t="b">
        <f>IF(ISBLANK($A44),FALSE,IF(COUNTIF(Classes!G$2:G$90,"*" &amp; $A44 &amp; "*")&gt;1,TRUE,FALSE))</f>
        <v>0</v>
      </c>
      <c r="J44" s="6" t="b">
        <f>IF(ISBLANK($A44),FALSE,IF(COUNTIF(Classes!H$2:H$90,"*" &amp; $A44 &amp; "*")&gt;1,TRUE,FALSE))</f>
        <v>0</v>
      </c>
      <c r="K44" s="6" t="b">
        <f>IF(ISBLANK($A44),FALSE,IF(COUNTIF(Classes!I$2:I$90,"*" &amp; $A44 &amp; "*")&gt;1,TRUE,FALSE))</f>
        <v>0</v>
      </c>
      <c r="L44" s="1">
        <f>IF(B44&lt;&gt;"OFF",VALUE(VLOOKUP(B44,Classes!$B$2:$AY$90,People!L$1,FALSE)),People!G$1)</f>
        <v>19000925</v>
      </c>
      <c r="M44" s="1">
        <f>IF(C44&lt;&gt;"OFF",VALUE(VLOOKUP(C44,Classes!$B$2:$AY$90,People!M$1,FALSE)),People!H$1)</f>
        <v>29000990</v>
      </c>
      <c r="N44" s="1">
        <f>IF(D44&lt;&gt;"OFF",VALUE(VLOOKUP(D44,Classes!$B$2:$AY$90,People!N$1,FALSE)),People!I$1)</f>
        <v>33108626</v>
      </c>
      <c r="O44" s="1">
        <f>IF(E44&lt;&gt;"OFF",VALUE(VLOOKUP(E44,Classes!$B$2:$AY$90,People!O$1,FALSE)),People!J$1)</f>
        <v>43000695</v>
      </c>
      <c r="P44" s="1">
        <f>IF(F44&lt;&gt;"OFF",VALUE(VLOOKUP(F44,Classes!$B$2:$AY$90,People!P$1,FALSE)),People!K$1)</f>
        <v>50000695</v>
      </c>
      <c r="Q44" t="str">
        <f t="shared" si="0"/>
        <v>John,19000925,29000990,33108626,43000695,50000695</v>
      </c>
    </row>
    <row r="45" spans="1:17" ht="25">
      <c r="A45" s="21" t="s">
        <v>92</v>
      </c>
      <c r="B45" s="6" t="str">
        <f>IF(NOT(ISBLANK($A45)),IF(ISERROR(VLOOKUP("*" &amp; $A45 &amp; "*",Classes!E$2:$J$90,6,FALSE)),"OFF",VLOOKUP("*" &amp; $A45 &amp; "*",Classes!E$2:$J$90,6,FALSE)),"")</f>
        <v>OFF</v>
      </c>
      <c r="C45" s="6" t="str">
        <f>IF(NOT(ISBLANK($A45)),IF(ISERROR(VLOOKUP("*" &amp; $A45 &amp; "*",Classes!F$2:$J$90,5,FALSE)),"OFF",VLOOKUP("*" &amp; $A45 &amp; "*",Classes!F$2:$J$90,5,FALSE)),"")</f>
        <v>Snorkeling</v>
      </c>
      <c r="D45" s="6" t="str">
        <f>IF(NOT(ISBLANK($A45)),IF(ISERROR(VLOOKUP("*" &amp; $A45 &amp; "*",Classes!G$2:$J$90,4,FALSE)),"OFF",VLOOKUP("*" &amp; $A45 &amp; "*",Classes!G$2:$J$90,4,FALSE)),"")</f>
        <v>Swimming a</v>
      </c>
      <c r="E45" s="6" t="str">
        <f>IF(NOT(ISBLANK($A45)),IF(ISERROR(VLOOKUP("*" &amp; $A45 &amp; "*",Classes!H$2:$J$90,3,FALSE)),"OFF",VLOOKUP("*" &amp; $A45 &amp; "*",Classes!H$2:$J$90,3,FALSE)),"")</f>
        <v>Swimming</v>
      </c>
      <c r="F45" s="6" t="str">
        <f>IF(NOT(ISBLANK($A45)),IF(ISERROR(VLOOKUP("*" &amp; $A45 &amp; "*",Classes!I$2:$J$90,2,FALSE)),"OFF",VLOOKUP("*" &amp; $A45 &amp; "*",Classes!I$2:$J$90,2,FALSE)),"")</f>
        <v>IG</v>
      </c>
      <c r="G45" s="6" t="b">
        <f>IF(ISBLANK($A45),FALSE,IF(COUNTIF(Classes!E$2:E$90,"*" &amp; $A45 &amp; "*")&gt;1,TRUE,FALSE))</f>
        <v>0</v>
      </c>
      <c r="H45" s="6" t="b">
        <f>IF(ISBLANK($A45),FALSE,IF(COUNTIF(Classes!F$2:F$90,"*" &amp; $A45 &amp; "*")&gt;1,TRUE,FALSE))</f>
        <v>0</v>
      </c>
      <c r="I45" s="6" t="b">
        <f>IF(ISBLANK($A45),FALSE,IF(COUNTIF(Classes!G$2:G$90,"*" &amp; $A45 &amp; "*")&gt;1,TRUE,FALSE))</f>
        <v>0</v>
      </c>
      <c r="J45" s="6" t="b">
        <f>IF(ISBLANK($A45),FALSE,IF(COUNTIF(Classes!H$2:H$90,"*" &amp; $A45 &amp; "*")&gt;1,TRUE,FALSE))</f>
        <v>0</v>
      </c>
      <c r="K45" s="6" t="b">
        <f>IF(ISBLANK($A45),FALSE,IF(COUNTIF(Classes!I$2:I$90,"*" &amp; $A45 &amp; "*")&gt;1,TRUE,FALSE))</f>
        <v>0</v>
      </c>
      <c r="L45" s="1">
        <f>IF(B45&lt;&gt;"OFF",VALUE(VLOOKUP(B45,Classes!$B$2:$AY$90,People!L$1,FALSE)),People!G$1)</f>
        <v>19000990</v>
      </c>
      <c r="M45" s="1">
        <f>IF(C45&lt;&gt;"OFF",VALUE(VLOOKUP(C45,Classes!$B$2:$AY$90,People!M$1,FALSE)),People!H$1)</f>
        <v>27106936</v>
      </c>
      <c r="N45" s="1">
        <f>IF(D45&lt;&gt;"OFF",VALUE(VLOOKUP(D45,Classes!$B$2:$AY$90,People!N$1,FALSE)),People!I$1)</f>
        <v>37012937</v>
      </c>
      <c r="O45" s="1">
        <f>IF(E45&lt;&gt;"OFF",VALUE(VLOOKUP(E45,Classes!$B$2:$AY$90,People!O$1,FALSE)),People!J$1)</f>
        <v>47012937</v>
      </c>
      <c r="P45" s="1">
        <f>IF(F45&lt;&gt;"OFF",VALUE(VLOOKUP(F45,Classes!$B$2:$AY$90,People!P$1,FALSE)),People!K$1)</f>
        <v>50000996</v>
      </c>
      <c r="Q45" t="str">
        <f t="shared" si="0"/>
        <v>JuliaF,19000990,27106936,37012937,47012937,50000996</v>
      </c>
    </row>
    <row r="46" spans="1:17" ht="25">
      <c r="A46" s="21" t="s">
        <v>270</v>
      </c>
      <c r="B46" s="6" t="str">
        <f>IF(NOT(ISBLANK($A46)),IF(ISERROR(VLOOKUP("*" &amp; $A46 &amp; "*",Classes!E$2:$J$90,6,FALSE)),"OFF",VLOOKUP("*" &amp; $A46 &amp; "*",Classes!E$2:$J$90,6,FALSE)),"")</f>
        <v>Planning</v>
      </c>
      <c r="C46" s="6" t="str">
        <f>IF(NOT(ISBLANK($A46)),IF(ISERROR(VLOOKUP("*" &amp; $A46 &amp; "*",Classes!F$2:$J$90,5,FALSE)),"OFF",VLOOKUP("*" &amp; $A46 &amp; "*",Classes!F$2:$J$90,5,FALSE)),"")</f>
        <v>Cooking</v>
      </c>
      <c r="D46" s="6" t="str">
        <f>IF(NOT(ISBLANK($A46)),IF(ISERROR(VLOOKUP("*" &amp; $A46 &amp; "*",Classes!G$2:$J$90,4,FALSE)),"OFF",VLOOKUP("*" &amp; $A46 &amp; "*",Classes!G$2:$J$90,4,FALSE)),"")</f>
        <v>Play</v>
      </c>
      <c r="E46" s="6" t="str">
        <f>IF(NOT(ISBLANK($A46)),IF(ISERROR(VLOOKUP("*" &amp; $A46 &amp; "*",Classes!H$2:$J$90,3,FALSE)),"OFF",VLOOKUP("*" &amp; $A46 &amp; "*",Classes!H$2:$J$90,3,FALSE)),"")</f>
        <v>OFF</v>
      </c>
      <c r="F46" s="6" t="str">
        <f>IF(NOT(ISBLANK($A46)),IF(ISERROR(VLOOKUP("*" &amp; $A46 &amp; "*",Classes!I$2:$J$90,2,FALSE)),"OFF",VLOOKUP("*" &amp; $A46 &amp; "*",Classes!I$2:$J$90,2,FALSE)),"")</f>
        <v>Play</v>
      </c>
      <c r="G46" s="6" t="b">
        <f>IF(ISBLANK($A46),FALSE,IF(COUNTIF(Classes!E$2:E$90,"*" &amp; $A46 &amp; "*")&gt;1,TRUE,FALSE))</f>
        <v>0</v>
      </c>
      <c r="H46" s="6" t="b">
        <f>IF(ISBLANK($A46),FALSE,IF(COUNTIF(Classes!F$2:F$90,"*" &amp; $A46 &amp; "*")&gt;1,TRUE,FALSE))</f>
        <v>0</v>
      </c>
      <c r="I46" s="6" t="b">
        <f>IF(ISBLANK($A46),FALSE,IF(COUNTIF(Classes!G$2:G$90,"*" &amp; $A46 &amp; "*")&gt;1,TRUE,FALSE))</f>
        <v>0</v>
      </c>
      <c r="J46" s="6" t="b">
        <f>IF(ISBLANK($A46),FALSE,IF(COUNTIF(Classes!H$2:H$90,"*" &amp; $A46 &amp; "*")&gt;1,TRUE,FALSE))</f>
        <v>0</v>
      </c>
      <c r="K46" s="6" t="b">
        <f>IF(ISBLANK($A46),FALSE,IF(COUNTIF(Classes!I$2:I$90,"*" &amp; $A46 &amp; "*")&gt;1,TRUE,FALSE))</f>
        <v>0</v>
      </c>
      <c r="L46" s="1">
        <f>IF(B46&lt;&gt;"OFF",VALUE(VLOOKUP(B46,Classes!$B$2:$AY$90,People!L$1,FALSE)),People!G$1)</f>
        <v>19000991</v>
      </c>
      <c r="M46" s="1">
        <f>IF(C46&lt;&gt;"OFF",VALUE(VLOOKUP(C46,Classes!$B$2:$AY$90,People!M$1,FALSE)),People!H$1)</f>
        <v>28108911</v>
      </c>
      <c r="N46" s="1">
        <f>IF(D46&lt;&gt;"OFF",VALUE(VLOOKUP(D46,Classes!$B$2:$AY$90,People!N$1,FALSE)),People!I$1)</f>
        <v>32024645</v>
      </c>
      <c r="O46" s="1">
        <f>IF(E46&lt;&gt;"OFF",VALUE(VLOOKUP(E46,Classes!$B$2:$AY$90,People!O$1,FALSE)),People!J$1)</f>
        <v>49000990</v>
      </c>
      <c r="P46" s="1">
        <f>IF(F46&lt;&gt;"OFF",VALUE(VLOOKUP(F46,Classes!$B$2:$AY$90,People!P$1,FALSE)),People!K$1)</f>
        <v>50024645</v>
      </c>
      <c r="Q46" t="str">
        <f t="shared" si="0"/>
        <v>JuliaK,19000991,28108911,32024645,49000990,50024645</v>
      </c>
    </row>
    <row r="47" spans="1:17" ht="25">
      <c r="A47" s="21" t="s">
        <v>91</v>
      </c>
      <c r="B47" s="6" t="str">
        <f>IF(NOT(ISBLANK($A47)),IF(ISERROR(VLOOKUP("*" &amp; $A47 &amp; "*",Classes!E$2:$J$90,6,FALSE)),"OFF",VLOOKUP("*" &amp; $A47 &amp; "*",Classes!E$2:$J$90,6,FALSE)),"")</f>
        <v>Mosaics</v>
      </c>
      <c r="C47" s="6" t="str">
        <f>IF(NOT(ISBLANK($A47)),IF(ISERROR(VLOOKUP("*" &amp; $A47 &amp; "*",Classes!F$2:$J$90,5,FALSE)),"OFF",VLOOKUP("*" &amp; $A47 &amp; "*",Classes!F$2:$J$90,5,FALSE)),"")</f>
        <v>OFF</v>
      </c>
      <c r="D47" s="6" t="str">
        <f>IF(NOT(ISBLANK($A47)),IF(ISERROR(VLOOKUP("*" &amp; $A47 &amp; "*",Classes!G$2:$J$90,4,FALSE)),"OFF",VLOOKUP("*" &amp; $A47 &amp; "*",Classes!G$2:$J$90,4,FALSE)),"")</f>
        <v>Swimming</v>
      </c>
      <c r="E47" s="6" t="str">
        <f>IF(NOT(ISBLANK($A47)),IF(ISERROR(VLOOKUP("*" &amp; $A47 &amp; "*",Classes!H$2:$J$90,3,FALSE)),"OFF",VLOOKUP("*" &amp; $A47 &amp; "*",Classes!H$2:$J$90,3,FALSE)),"")</f>
        <v>Swimming a</v>
      </c>
      <c r="F47" s="6" t="str">
        <f>IF(NOT(ISBLANK($A47)),IF(ISERROR(VLOOKUP("*" &amp; $A47 &amp; "*",Classes!I$2:$J$90,2,FALSE)),"OFF",VLOOKUP("*" &amp; $A47 &amp; "*",Classes!I$2:$J$90,2,FALSE)),"")</f>
        <v>Camp Store</v>
      </c>
      <c r="G47" s="6" t="b">
        <f>IF(ISBLANK($A47),FALSE,IF(COUNTIF(Classes!E$2:E$90,"*" &amp; $A47 &amp; "*")&gt;1,TRUE,FALSE))</f>
        <v>0</v>
      </c>
      <c r="H47" s="6" t="b">
        <f>IF(ISBLANK($A47),FALSE,IF(COUNTIF(Classes!F$2:F$90,"*" &amp; $A47 &amp; "*")&gt;1,TRUE,FALSE))</f>
        <v>0</v>
      </c>
      <c r="I47" s="6" t="b">
        <f>IF(ISBLANK($A47),FALSE,IF(COUNTIF(Classes!G$2:G$90,"*" &amp; $A47 &amp; "*")&gt;1,TRUE,FALSE))</f>
        <v>0</v>
      </c>
      <c r="J47" s="6" t="b">
        <f>IF(ISBLANK($A47),FALSE,IF(COUNTIF(Classes!H$2:H$90,"*" &amp; $A47 &amp; "*")&gt;1,TRUE,FALSE))</f>
        <v>0</v>
      </c>
      <c r="K47" s="6" t="b">
        <f>IF(ISBLANK($A47),FALSE,IF(COUNTIF(Classes!I$2:I$90,"*" &amp; $A47 &amp; "*")&gt;1,TRUE,FALSE))</f>
        <v>0</v>
      </c>
      <c r="L47" s="1">
        <f>IF(B47&lt;&gt;"OFF",VALUE(VLOOKUP(B47,Classes!$B$2:$AY$90,People!L$1,FALSE)),People!G$1)</f>
        <v>14006632</v>
      </c>
      <c r="M47" s="1">
        <f>IF(C47&lt;&gt;"OFF",VALUE(VLOOKUP(C47,Classes!$B$2:$AY$90,People!M$1,FALSE)),People!H$1)</f>
        <v>29000990</v>
      </c>
      <c r="N47" s="1">
        <f>IF(D47&lt;&gt;"OFF",VALUE(VLOOKUP(D47,Classes!$B$2:$AY$90,People!N$1,FALSE)),People!I$1)</f>
        <v>37012937</v>
      </c>
      <c r="O47" s="1">
        <f>IF(E47&lt;&gt;"OFF",VALUE(VLOOKUP(E47,Classes!$B$2:$AY$90,People!O$1,FALSE)),People!J$1)</f>
        <v>47012937</v>
      </c>
      <c r="P47" s="1">
        <f>IF(F47&lt;&gt;"OFF",VALUE(VLOOKUP(F47,Classes!$B$2:$AY$90,People!P$1,FALSE)),People!K$1)</f>
        <v>50000998</v>
      </c>
      <c r="Q47" t="str">
        <f t="shared" si="0"/>
        <v>JuliaR,14006632,29000990,37012937,47012937,50000998</v>
      </c>
    </row>
    <row r="48" spans="1:17" ht="25">
      <c r="A48" s="21" t="s">
        <v>218</v>
      </c>
      <c r="B48" s="6" t="str">
        <f>IF(NOT(ISBLANK($A48)),IF(ISERROR(VLOOKUP("*" &amp; $A48 &amp; "*",Classes!E$2:$J$90,6,FALSE)),"OFF",VLOOKUP("*" &amp; $A48 &amp; "*",Classes!E$2:$J$90,6,FALSE)),"")</f>
        <v>Stained Glass a</v>
      </c>
      <c r="C48" s="6" t="str">
        <f>IF(NOT(ISBLANK($A48)),IF(ISERROR(VLOOKUP("*" &amp; $A48 &amp; "*",Classes!F$2:$J$90,5,FALSE)),"OFF",VLOOKUP("*" &amp; $A48 &amp; "*",Classes!F$2:$J$90,5,FALSE)),"")</f>
        <v>OFF</v>
      </c>
      <c r="D48" s="6" t="str">
        <f>IF(NOT(ISBLANK($A48)),IF(ISERROR(VLOOKUP("*" &amp; $A48 &amp; "*",Classes!G$2:$J$90,4,FALSE)),"OFF",VLOOKUP("*" &amp; $A48 &amp; "*",Classes!G$2:$J$90,4,FALSE)),"")</f>
        <v>Screenprinting</v>
      </c>
      <c r="E48" s="6" t="str">
        <f>IF(NOT(ISBLANK($A48)),IF(ISERROR(VLOOKUP("*" &amp; $A48 &amp; "*",Classes!H$2:$J$90,3,FALSE)),"OFF",VLOOKUP("*" &amp; $A48 &amp; "*",Classes!H$2:$J$90,3,FALSE)),"")</f>
        <v>Riding</v>
      </c>
      <c r="F48" s="6" t="str">
        <f>IF(NOT(ISBLANK($A48)),IF(ISERROR(VLOOKUP("*" &amp; $A48 &amp; "*",Classes!I$2:$J$90,2,FALSE)),"OFF",VLOOKUP("*" &amp; $A48 &amp; "*",Classes!I$2:$J$90,2,FALSE)),"")</f>
        <v>Riding</v>
      </c>
      <c r="G48" s="6" t="b">
        <f>IF(ISBLANK($A48),FALSE,IF(COUNTIF(Classes!E$2:E$90,"*" &amp; $A48 &amp; "*")&gt;1,TRUE,FALSE))</f>
        <v>0</v>
      </c>
      <c r="H48" s="6" t="b">
        <f>IF(ISBLANK($A48),FALSE,IF(COUNTIF(Classes!F$2:F$90,"*" &amp; $A48 &amp; "*")&gt;1,TRUE,FALSE))</f>
        <v>0</v>
      </c>
      <c r="I48" s="6" t="b">
        <f>IF(ISBLANK($A48),FALSE,IF(COUNTIF(Classes!G$2:G$90,"*" &amp; $A48 &amp; "*")&gt;1,TRUE,FALSE))</f>
        <v>0</v>
      </c>
      <c r="J48" s="6" t="b">
        <f>IF(ISBLANK($A48),FALSE,IF(COUNTIF(Classes!H$2:H$90,"*" &amp; $A48 &amp; "*")&gt;1,TRUE,FALSE))</f>
        <v>0</v>
      </c>
      <c r="K48" s="6" t="b">
        <f>IF(ISBLANK($A48),FALSE,IF(COUNTIF(Classes!I$2:I$90,"*" &amp; $A48 &amp; "*")&gt;1,TRUE,FALSE))</f>
        <v>0</v>
      </c>
      <c r="L48" s="1">
        <f>IF(B48&lt;&gt;"OFF",VALUE(VLOOKUP(B48,Classes!$B$2:$AY$90,People!L$1,FALSE)),People!G$1)</f>
        <v>14006650</v>
      </c>
      <c r="M48" s="1">
        <f>IF(C48&lt;&gt;"OFF",VALUE(VLOOKUP(C48,Classes!$B$2:$AY$90,People!M$1,FALSE)),People!H$1)</f>
        <v>29000990</v>
      </c>
      <c r="N48" s="1">
        <f>IF(D48&lt;&gt;"OFF",VALUE(VLOOKUP(D48,Classes!$B$2:$AY$90,People!N$1,FALSE)),People!I$1)</f>
        <v>31108605</v>
      </c>
      <c r="O48" s="1">
        <f>IF(E48&lt;&gt;"OFF",VALUE(VLOOKUP(E48,Classes!$B$2:$AY$90,People!O$1,FALSE)),People!J$1)</f>
        <v>45012623</v>
      </c>
      <c r="P48" s="1">
        <f>IF(F48&lt;&gt;"OFF",VALUE(VLOOKUP(F48,Classes!$B$2:$AY$90,People!P$1,FALSE)),People!K$1)</f>
        <v>50012623</v>
      </c>
      <c r="Q48" t="str">
        <f t="shared" si="0"/>
        <v>Kathryn,14006650,29000990,31108605,45012623,50012623</v>
      </c>
    </row>
    <row r="49" spans="1:17" ht="25">
      <c r="A49" s="21" t="s">
        <v>133</v>
      </c>
      <c r="B49" s="6" t="str">
        <f>IF(NOT(ISBLANK($A49)),IF(ISERROR(VLOOKUP("*" &amp; $A49 &amp; "*",Classes!E$2:$J$90,6,FALSE)),"OFF",VLOOKUP("*" &amp; $A49 &amp; "*",Classes!E$2:$J$90,6,FALSE)),"")</f>
        <v>Ropes</v>
      </c>
      <c r="C49" s="6" t="str">
        <f>IF(NOT(ISBLANK($A49)),IF(ISERROR(VLOOKUP("*" &amp; $A49 &amp; "*",Classes!F$2:$J$90,5,FALSE)),"OFF",VLOOKUP("*" &amp; $A49 &amp; "*",Classes!F$2:$J$90,5,FALSE)),"")</f>
        <v>Ropes</v>
      </c>
      <c r="D49" s="6" t="str">
        <f>IF(NOT(ISBLANK($A49)),IF(ISERROR(VLOOKUP("*" &amp; $A49 &amp; "*",Classes!G$2:$J$90,4,FALSE)),"OFF",VLOOKUP("*" &amp; $A49 &amp; "*",Classes!G$2:$J$90,4,FALSE)),"")</f>
        <v>Basketball Team</v>
      </c>
      <c r="E49" s="6" t="str">
        <f>IF(NOT(ISBLANK($A49)),IF(ISERROR(VLOOKUP("*" &amp; $A49 &amp; "*",Classes!H$2:$J$90,3,FALSE)),"OFF",VLOOKUP("*" &amp; $A49 &amp; "*",Classes!H$2:$J$90,3,FALSE)),"")</f>
        <v>OFF</v>
      </c>
      <c r="F49" s="6" t="str">
        <f>IF(NOT(ISBLANK($A49)),IF(ISERROR(VLOOKUP("*" &amp; $A49 &amp; "*",Classes!I$2:$J$90,2,FALSE)),"OFF",VLOOKUP("*" &amp; $A49 &amp; "*",Classes!I$2:$J$90,2,FALSE)),"")</f>
        <v>IG</v>
      </c>
      <c r="G49" s="6" t="b">
        <f>IF(ISBLANK($A49),FALSE,IF(COUNTIF(Classes!E$2:E$90,"*" &amp; $A49 &amp; "*")&gt;1,TRUE,FALSE))</f>
        <v>0</v>
      </c>
      <c r="H49" s="6" t="b">
        <f>IF(ISBLANK($A49),FALSE,IF(COUNTIF(Classes!F$2:F$90,"*" &amp; $A49 &amp; "*")&gt;1,TRUE,FALSE))</f>
        <v>0</v>
      </c>
      <c r="I49" s="6" t="b">
        <f>IF(ISBLANK($A49),FALSE,IF(COUNTIF(Classes!G$2:G$90,"*" &amp; $A49 &amp; "*")&gt;1,TRUE,FALSE))</f>
        <v>0</v>
      </c>
      <c r="J49" s="6" t="b">
        <f>IF(ISBLANK($A49),FALSE,IF(COUNTIF(Classes!H$2:H$90,"*" &amp; $A49 &amp; "*")&gt;1,TRUE,FALSE))</f>
        <v>0</v>
      </c>
      <c r="K49" s="6" t="b">
        <f>IF(ISBLANK($A49),FALSE,IF(COUNTIF(Classes!I$2:I$90,"*" &amp; $A49 &amp; "*")&gt;1,TRUE,FALSE))</f>
        <v>0</v>
      </c>
      <c r="L49" s="1">
        <f>IF(B49&lt;&gt;"OFF",VALUE(VLOOKUP(B49,Classes!$B$2:$AY$90,People!L$1,FALSE)),People!G$1)</f>
        <v>13000695</v>
      </c>
      <c r="M49" s="1">
        <f>IF(C49&lt;&gt;"OFF",VALUE(VLOOKUP(C49,Classes!$B$2:$AY$90,People!M$1,FALSE)),People!H$1)</f>
        <v>23000695</v>
      </c>
      <c r="N49" s="1">
        <f>IF(D49&lt;&gt;"OFF",VALUE(VLOOKUP(D49,Classes!$B$2:$AY$90,People!N$1,FALSE)),People!I$1)</f>
        <v>33015643</v>
      </c>
      <c r="O49" s="1">
        <f>IF(E49&lt;&gt;"OFF",VALUE(VLOOKUP(E49,Classes!$B$2:$AY$90,People!O$1,FALSE)),People!J$1)</f>
        <v>49000990</v>
      </c>
      <c r="P49" s="1">
        <f>IF(F49&lt;&gt;"OFF",VALUE(VLOOKUP(F49,Classes!$B$2:$AY$90,People!P$1,FALSE)),People!K$1)</f>
        <v>50000996</v>
      </c>
      <c r="Q49" t="str">
        <f t="shared" si="0"/>
        <v>Katie,13000695,23000695,33015643,49000990,50000996</v>
      </c>
    </row>
    <row r="50" spans="1:17" ht="25">
      <c r="A50" s="21" t="s">
        <v>134</v>
      </c>
      <c r="B50" s="6" t="str">
        <f>IF(NOT(ISBLANK($A50)),IF(ISERROR(VLOOKUP("*" &amp; $A50 &amp; "*",Classes!E$2:$J$90,6,FALSE)),"OFF",VLOOKUP("*" &amp; $A50 &amp; "*",Classes!E$2:$J$90,6,FALSE)),"")</f>
        <v>Boating</v>
      </c>
      <c r="C50" s="6" t="str">
        <f>IF(NOT(ISBLANK($A50)),IF(ISERROR(VLOOKUP("*" &amp; $A50 &amp; "*",Classes!F$2:$J$90,5,FALSE)),"OFF",VLOOKUP("*" &amp; $A50 &amp; "*",Classes!F$2:$J$90,5,FALSE)),"")</f>
        <v>Photo HL</v>
      </c>
      <c r="D50" s="6" t="str">
        <f>IF(NOT(ISBLANK($A50)),IF(ISERROR(VLOOKUP("*" &amp; $A50 &amp; "*",Classes!G$2:$J$90,4,FALSE)),"OFF",VLOOKUP("*" &amp; $A50 &amp; "*",Classes!G$2:$J$90,4,FALSE)),"")</f>
        <v>OFF</v>
      </c>
      <c r="E50" s="6" t="str">
        <f>IF(NOT(ISBLANK($A50)),IF(ISERROR(VLOOKUP("*" &amp; $A50 &amp; "*",Classes!H$2:$J$90,3,FALSE)),"OFF",VLOOKUP("*" &amp; $A50 &amp; "*",Classes!H$2:$J$90,3,FALSE)),"")</f>
        <v>Skateboarding</v>
      </c>
      <c r="F50" s="6" t="str">
        <f>IF(NOT(ISBLANK($A50)),IF(ISERROR(VLOOKUP("*" &amp; $A50 &amp; "*",Classes!I$2:$J$90,2,FALSE)),"OFF",VLOOKUP("*" &amp; $A50 &amp; "*",Classes!I$2:$J$90,2,FALSE)),"")</f>
        <v>Planning</v>
      </c>
      <c r="G50" s="6" t="b">
        <f>IF(ISBLANK($A50),FALSE,IF(COUNTIF(Classes!E$2:E$90,"*" &amp; $A50 &amp; "*")&gt;1,TRUE,FALSE))</f>
        <v>0</v>
      </c>
      <c r="H50" s="6" t="b">
        <f>IF(ISBLANK($A50),FALSE,IF(COUNTIF(Classes!F$2:F$90,"*" &amp; $A50 &amp; "*")&gt;1,TRUE,FALSE))</f>
        <v>0</v>
      </c>
      <c r="I50" s="6" t="b">
        <f>IF(ISBLANK($A50),FALSE,IF(COUNTIF(Classes!G$2:G$90,"*" &amp; $A50 &amp; "*")&gt;1,TRUE,FALSE))</f>
        <v>0</v>
      </c>
      <c r="J50" s="6" t="b">
        <f>IF(ISBLANK($A50),FALSE,IF(COUNTIF(Classes!H$2:H$90,"*" &amp; $A50 &amp; "*")&gt;1,TRUE,FALSE))</f>
        <v>0</v>
      </c>
      <c r="K50" s="6" t="b">
        <f>IF(ISBLANK($A50),FALSE,IF(COUNTIF(Classes!I$2:I$90,"*" &amp; $A50 &amp; "*")&gt;1,TRUE,FALSE))</f>
        <v>0</v>
      </c>
      <c r="L50" s="1">
        <f>IF(B50&lt;&gt;"OFF",VALUE(VLOOKUP(B50,Classes!$B$2:$AY$90,People!L$1,FALSE)),People!G$1)</f>
        <v>17006936</v>
      </c>
      <c r="M50" s="1">
        <f>IF(C50&lt;&gt;"OFF",VALUE(VLOOKUP(C50,Classes!$B$2:$AY$90,People!M$1,FALSE)),People!H$1)</f>
        <v>21006617</v>
      </c>
      <c r="N50" s="1">
        <f>IF(D50&lt;&gt;"OFF",VALUE(VLOOKUP(D50,Classes!$B$2:$AY$90,People!N$1,FALSE)),People!I$1)</f>
        <v>39000990</v>
      </c>
      <c r="O50" s="1">
        <f>IF(E50&lt;&gt;"OFF",VALUE(VLOOKUP(E50,Classes!$B$2:$AY$90,People!O$1,FALSE)),People!J$1)</f>
        <v>43008634</v>
      </c>
      <c r="P50" s="1">
        <f>IF(F50&lt;&gt;"OFF",VALUE(VLOOKUP(F50,Classes!$B$2:$AY$90,People!P$1,FALSE)),People!K$1)</f>
        <v>50000991</v>
      </c>
      <c r="Q50" t="str">
        <f t="shared" si="0"/>
        <v>Kim,17006936,21006617,39000990,43008634,50000991</v>
      </c>
    </row>
    <row r="51" spans="1:17" ht="25">
      <c r="A51" s="21" t="s">
        <v>396</v>
      </c>
      <c r="B51" s="6" t="str">
        <f>IF(NOT(ISBLANK($A51)),IF(ISERROR(VLOOKUP("*" &amp; $A51 &amp; "*",Classes!E$2:$J$90,6,FALSE)),"OFF",VLOOKUP("*" &amp; $A51 &amp; "*",Classes!E$2:$J$90,6,FALSE)),"")</f>
        <v>Riding</v>
      </c>
      <c r="C51" s="6" t="str">
        <f>IF(NOT(ISBLANK($A51)),IF(ISERROR(VLOOKUP("*" &amp; $A51 &amp; "*",Classes!F$2:$J$90,5,FALSE)),"OFF",VLOOKUP("*" &amp; $A51 &amp; "*",Classes!F$2:$J$90,5,FALSE)),"")</f>
        <v>Riding</v>
      </c>
      <c r="D51" s="6" t="str">
        <f>IF(NOT(ISBLANK($A51)),IF(ISERROR(VLOOKUP("*" &amp; $A51 &amp; "*",Classes!G$2:$J$90,4,FALSE)),"OFF",VLOOKUP("*" &amp; $A51 &amp; "*",Classes!G$2:$J$90,4,FALSE)),"")</f>
        <v>Riding</v>
      </c>
      <c r="E51" s="6" t="str">
        <f>IF(NOT(ISBLANK($A51)),IF(ISERROR(VLOOKUP("*" &amp; $A51 &amp; "*",Classes!H$2:$J$90,3,FALSE)),"OFF",VLOOKUP("*" &amp; $A51 &amp; "*",Classes!H$2:$J$90,3,FALSE)),"")</f>
        <v>Riding</v>
      </c>
      <c r="F51" s="6" t="str">
        <f>IF(NOT(ISBLANK($A51)),IF(ISERROR(VLOOKUP("*" &amp; $A51 &amp; "*",Classes!I$2:$J$90,2,FALSE)),"OFF",VLOOKUP("*" &amp; $A51 &amp; "*",Classes!I$2:$J$90,2,FALSE)),"")</f>
        <v>Riding</v>
      </c>
      <c r="G51" s="6" t="b">
        <f>IF(ISBLANK($A51),FALSE,IF(COUNTIF(Classes!E$2:E$90,"*" &amp; $A51 &amp; "*")&gt;1,TRUE,FALSE))</f>
        <v>0</v>
      </c>
      <c r="H51" s="6" t="b">
        <f>IF(ISBLANK($A51),FALSE,IF(COUNTIF(Classes!F$2:F$90,"*" &amp; $A51 &amp; "*")&gt;1,TRUE,FALSE))</f>
        <v>0</v>
      </c>
      <c r="I51" s="6" t="b">
        <f>IF(ISBLANK($A51),FALSE,IF(COUNTIF(Classes!G$2:G$90,"*" &amp; $A51 &amp; "*")&gt;1,TRUE,FALSE))</f>
        <v>0</v>
      </c>
      <c r="J51" s="6" t="b">
        <f>IF(ISBLANK($A51),FALSE,IF(COUNTIF(Classes!H$2:H$90,"*" &amp; $A51 &amp; "*")&gt;1,TRUE,FALSE))</f>
        <v>0</v>
      </c>
      <c r="K51" s="6" t="b">
        <f>IF(ISBLANK($A51),FALSE,IF(COUNTIF(Classes!I$2:I$90,"*" &amp; $A51 &amp; "*")&gt;1,TRUE,FALSE))</f>
        <v>0</v>
      </c>
      <c r="L51" s="1">
        <f>IF(B51&lt;&gt;"OFF",VALUE(VLOOKUP(B51,Classes!$B$2:$AY$90,People!L$1,FALSE)),People!G$1)</f>
        <v>15012623</v>
      </c>
      <c r="M51" s="1">
        <f>IF(C51&lt;&gt;"OFF",VALUE(VLOOKUP(C51,Classes!$B$2:$AY$90,People!M$1,FALSE)),People!H$1)</f>
        <v>25012623</v>
      </c>
      <c r="N51" s="1">
        <f>IF(D51&lt;&gt;"OFF",VALUE(VLOOKUP(D51,Classes!$B$2:$AY$90,People!N$1,FALSE)),People!I$1)</f>
        <v>35012623</v>
      </c>
      <c r="O51" s="1">
        <f>IF(E51&lt;&gt;"OFF",VALUE(VLOOKUP(E51,Classes!$B$2:$AY$90,People!O$1,FALSE)),People!J$1)</f>
        <v>45012623</v>
      </c>
      <c r="P51" s="1">
        <f>IF(F51&lt;&gt;"OFF",VALUE(VLOOKUP(F51,Classes!$B$2:$AY$90,People!P$1,FALSE)),People!K$1)</f>
        <v>50012623</v>
      </c>
      <c r="Q51" t="str">
        <f t="shared" si="0"/>
        <v>LaurenD,15012623,25012623,35012623,45012623,50012623</v>
      </c>
    </row>
    <row r="52" spans="1:17" ht="25">
      <c r="A52" s="21" t="s">
        <v>277</v>
      </c>
      <c r="B52" s="6" t="str">
        <f>IF(NOT(ISBLANK($A52)),IF(ISERROR(VLOOKUP("*" &amp; $A52 &amp; "*",Classes!E$2:$J$90,6,FALSE)),"OFF",VLOOKUP("*" &amp; $A52 &amp; "*",Classes!E$2:$J$90,6,FALSE)),"")</f>
        <v>Office</v>
      </c>
      <c r="C52" s="6" t="str">
        <f>IF(NOT(ISBLANK($A52)),IF(ISERROR(VLOOKUP("*" &amp; $A52 &amp; "*",Classes!F$2:$J$90,5,FALSE)),"OFF",VLOOKUP("*" &amp; $A52 &amp; "*",Classes!F$2:$J$90,5,FALSE)),"")</f>
        <v>OFF</v>
      </c>
      <c r="D52" s="6" t="str">
        <f>IF(NOT(ISBLANK($A52)),IF(ISERROR(VLOOKUP("*" &amp; $A52 &amp; "*",Classes!G$2:$J$90,4,FALSE)),"OFF",VLOOKUP("*" &amp; $A52 &amp; "*",Classes!G$2:$J$90,4,FALSE)),"")</f>
        <v>Balloons!!</v>
      </c>
      <c r="E52" s="6" t="str">
        <f>IF(NOT(ISBLANK($A52)),IF(ISERROR(VLOOKUP("*" &amp; $A52 &amp; "*",Classes!H$2:$J$90,3,FALSE)),"OFF",VLOOKUP("*" &amp; $A52 &amp; "*",Classes!H$2:$J$90,3,FALSE)),"")</f>
        <v>Animal Care</v>
      </c>
      <c r="F52" s="6" t="str">
        <f>IF(NOT(ISBLANK($A52)),IF(ISERROR(VLOOKUP("*" &amp; $A52 &amp; "*",Classes!I$2:$J$90,2,FALSE)),"OFF",VLOOKUP("*" &amp; $A52 &amp; "*",Classes!I$2:$J$90,2,FALSE)),"")</f>
        <v>Office</v>
      </c>
      <c r="G52" s="6" t="b">
        <f>IF(ISBLANK($A52),FALSE,IF(COUNTIF(Classes!E$2:E$90,"*" &amp; $A52 &amp; "*")&gt;1,TRUE,FALSE))</f>
        <v>0</v>
      </c>
      <c r="H52" s="6" t="b">
        <f>IF(ISBLANK($A52),FALSE,IF(COUNTIF(Classes!F$2:F$90,"*" &amp; $A52 &amp; "*")&gt;1,TRUE,FALSE))</f>
        <v>0</v>
      </c>
      <c r="I52" s="6" t="b">
        <f>IF(ISBLANK($A52),FALSE,IF(COUNTIF(Classes!G$2:G$90,"*" &amp; $A52 &amp; "*")&gt;1,TRUE,FALSE))</f>
        <v>0</v>
      </c>
      <c r="J52" s="6" t="b">
        <f>IF(ISBLANK($A52),FALSE,IF(COUNTIF(Classes!H$2:H$90,"*" &amp; $A52 &amp; "*")&gt;1,TRUE,FALSE))</f>
        <v>0</v>
      </c>
      <c r="K52" s="6" t="b">
        <f>IF(ISBLANK($A52),FALSE,IF(COUNTIF(Classes!I$2:I$90,"*" &amp; $A52 &amp; "*")&gt;1,TRUE,FALSE))</f>
        <v>0</v>
      </c>
      <c r="L52" s="1">
        <f>IF(B52&lt;&gt;"OFF",VALUE(VLOOKUP(B52,Classes!$B$2:$AY$90,People!L$1,FALSE)),People!G$1)</f>
        <v>19000992</v>
      </c>
      <c r="M52" s="1">
        <f>IF(C52&lt;&gt;"OFF",VALUE(VLOOKUP(C52,Classes!$B$2:$AY$90,People!M$1,FALSE)),People!H$1)</f>
        <v>29000990</v>
      </c>
      <c r="N52" s="1">
        <f>IF(D52&lt;&gt;"OFF",VALUE(VLOOKUP(D52,Classes!$B$2:$AY$90,People!N$1,FALSE)),People!I$1)</f>
        <v>38108900</v>
      </c>
      <c r="O52" s="1">
        <f>IF(E52&lt;&gt;"OFF",VALUE(VLOOKUP(E52,Classes!$B$2:$AY$90,People!O$1,FALSE)),People!J$1)</f>
        <v>45008640</v>
      </c>
      <c r="P52" s="1">
        <f>IF(F52&lt;&gt;"OFF",VALUE(VLOOKUP(F52,Classes!$B$2:$AY$90,People!P$1,FALSE)),People!K$1)</f>
        <v>50000992</v>
      </c>
      <c r="Q52" t="str">
        <f t="shared" si="0"/>
        <v>LaurenM,19000992,29000990,38108900,45008640,50000992</v>
      </c>
    </row>
    <row r="53" spans="1:17" ht="25">
      <c r="A53" s="21" t="s">
        <v>278</v>
      </c>
      <c r="B53" s="6" t="str">
        <f>IF(NOT(ISBLANK($A53)),IF(ISERROR(VLOOKUP("*" &amp; $A53 &amp; "*",Classes!E$2:$J$90,6,FALSE)),"OFF",VLOOKUP("*" &amp; $A53 &amp; "*",Classes!E$2:$J$90,6,FALSE)),"")</f>
        <v>OFF</v>
      </c>
      <c r="C53" s="6" t="str">
        <f>IF(NOT(ISBLANK($A53)),IF(ISERROR(VLOOKUP("*" &amp; $A53 &amp; "*",Classes!F$2:$J$90,5,FALSE)),"OFF",VLOOKUP("*" &amp; $A53 &amp; "*",Classes!F$2:$J$90,5,FALSE)),"")</f>
        <v>Mountian Bike</v>
      </c>
      <c r="D53" s="6" t="str">
        <f>IF(NOT(ISBLANK($A53)),IF(ISERROR(VLOOKUP("*" &amp; $A53 &amp; "*",Classes!G$2:$J$90,4,FALSE)),"OFF",VLOOKUP("*" &amp; $A53 &amp; "*",Classes!G$2:$J$90,4,FALSE)),"")</f>
        <v>Ropes</v>
      </c>
      <c r="E53" s="6" t="str">
        <f>IF(NOT(ISBLANK($A53)),IF(ISERROR(VLOOKUP("*" &amp; $A53 &amp; "*",Classes!H$2:$J$90,3,FALSE)),"OFF",VLOOKUP("*" &amp; $A53 &amp; "*",Classes!H$2:$J$90,3,FALSE)),"")</f>
        <v>Ropes</v>
      </c>
      <c r="F53" s="6" t="str">
        <f>IF(NOT(ISBLANK($A53)),IF(ISERROR(VLOOKUP("*" &amp; $A53 &amp; "*",Classes!I$2:$J$90,2,FALSE)),"OFF",VLOOKUP("*" &amp; $A53 &amp; "*",Classes!I$2:$J$90,2,FALSE)),"")</f>
        <v>Ropes</v>
      </c>
      <c r="G53" s="6" t="b">
        <f>IF(ISBLANK($A53),FALSE,IF(COUNTIF(Classes!E$2:E$90,"*" &amp; $A53 &amp; "*")&gt;1,TRUE,FALSE))</f>
        <v>0</v>
      </c>
      <c r="H53" s="6" t="b">
        <f>IF(ISBLANK($A53),FALSE,IF(COUNTIF(Classes!F$2:F$90,"*" &amp; $A53 &amp; "*")&gt;1,TRUE,FALSE))</f>
        <v>0</v>
      </c>
      <c r="I53" s="6" t="b">
        <f>IF(ISBLANK($A53),FALSE,IF(COUNTIF(Classes!G$2:G$90,"*" &amp; $A53 &amp; "*")&gt;1,TRUE,FALSE))</f>
        <v>0</v>
      </c>
      <c r="J53" s="6" t="b">
        <f>IF(ISBLANK($A53),FALSE,IF(COUNTIF(Classes!H$2:H$90,"*" &amp; $A53 &amp; "*")&gt;1,TRUE,FALSE))</f>
        <v>0</v>
      </c>
      <c r="K53" s="6" t="b">
        <f>IF(ISBLANK($A53),FALSE,IF(COUNTIF(Classes!I$2:I$90,"*" &amp; $A53 &amp; "*")&gt;1,TRUE,FALSE))</f>
        <v>0</v>
      </c>
      <c r="L53" s="1">
        <f>IF(B53&lt;&gt;"OFF",VALUE(VLOOKUP(B53,Classes!$B$2:$AY$90,People!L$1,FALSE)),People!G$1)</f>
        <v>19000990</v>
      </c>
      <c r="M53" s="1">
        <f>IF(C53&lt;&gt;"OFF",VALUE(VLOOKUP(C53,Classes!$B$2:$AY$90,People!M$1,FALSE)),People!H$1)</f>
        <v>23108617</v>
      </c>
      <c r="N53" s="1">
        <f>IF(D53&lt;&gt;"OFF",VALUE(VLOOKUP(D53,Classes!$B$2:$AY$90,People!N$1,FALSE)),People!I$1)</f>
        <v>33000695</v>
      </c>
      <c r="O53" s="1">
        <f>IF(E53&lt;&gt;"OFF",VALUE(VLOOKUP(E53,Classes!$B$2:$AY$90,People!O$1,FALSE)),People!J$1)</f>
        <v>43000695</v>
      </c>
      <c r="P53" s="1">
        <f>IF(F53&lt;&gt;"OFF",VALUE(VLOOKUP(F53,Classes!$B$2:$AY$90,People!P$1,FALSE)),People!K$1)</f>
        <v>50000695</v>
      </c>
      <c r="Q53" t="str">
        <f t="shared" si="0"/>
        <v>LizJ,19000990,23108617,33000695,43000695,50000695</v>
      </c>
    </row>
    <row r="54" spans="1:17" ht="25">
      <c r="A54" s="21" t="s">
        <v>224</v>
      </c>
      <c r="B54" s="6" t="str">
        <f>IF(NOT(ISBLANK($A54)),IF(ISERROR(VLOOKUP("*" &amp; $A54 &amp; "*",Classes!E$2:$J$90,6,FALSE)),"OFF",VLOOKUP("*" &amp; $A54 &amp; "*",Classes!E$2:$J$90,6,FALSE)),"")</f>
        <v>OFF</v>
      </c>
      <c r="C54" s="6" t="str">
        <f>IF(NOT(ISBLANK($A54)),IF(ISERROR(VLOOKUP("*" &amp; $A54 &amp; "*",Classes!F$2:$J$90,5,FALSE)),"OFF",VLOOKUP("*" &amp; $A54 &amp; "*",Classes!F$2:$J$90,5,FALSE)),"")</f>
        <v>TyeDye/Batik</v>
      </c>
      <c r="D54" s="6" t="str">
        <f>IF(NOT(ISBLANK($A54)),IF(ISERROR(VLOOKUP("*" &amp; $A54 &amp; "*",Classes!G$2:$J$90,4,FALSE)),"OFF",VLOOKUP("*" &amp; $A54 &amp; "*",Classes!G$2:$J$90,4,FALSE)),"")</f>
        <v>Girl Power</v>
      </c>
      <c r="E54" s="6" t="str">
        <f>IF(NOT(ISBLANK($A54)),IF(ISERROR(VLOOKUP("*" &amp; $A54 &amp; "*",Classes!H$2:$J$90,3,FALSE)),"OFF",VLOOKUP("*" &amp; $A54 &amp; "*",Classes!H$2:$J$90,3,FALSE)),"")</f>
        <v>Riding</v>
      </c>
      <c r="F54" s="6" t="str">
        <f>IF(NOT(ISBLANK($A54)),IF(ISERROR(VLOOKUP("*" &amp; $A54 &amp; "*",Classes!I$2:$J$90,2,FALSE)),"OFF",VLOOKUP("*" &amp; $A54 &amp; "*",Classes!I$2:$J$90,2,FALSE)),"")</f>
        <v>Riding</v>
      </c>
      <c r="G54" s="6" t="b">
        <f>IF(ISBLANK($A54),FALSE,IF(COUNTIF(Classes!E$2:E$90,"*" &amp; $A54 &amp; "*")&gt;1,TRUE,FALSE))</f>
        <v>0</v>
      </c>
      <c r="H54" s="6" t="b">
        <f>IF(ISBLANK($A54),FALSE,IF(COUNTIF(Classes!F$2:F$90,"*" &amp; $A54 &amp; "*")&gt;1,TRUE,FALSE))</f>
        <v>0</v>
      </c>
      <c r="I54" s="6" t="b">
        <f>IF(ISBLANK($A54),FALSE,IF(COUNTIF(Classes!G$2:G$90,"*" &amp; $A54 &amp; "*")&gt;1,TRUE,FALSE))</f>
        <v>0</v>
      </c>
      <c r="J54" s="6" t="b">
        <f>IF(ISBLANK($A54),FALSE,IF(COUNTIF(Classes!H$2:H$90,"*" &amp; $A54 &amp; "*")&gt;1,TRUE,FALSE))</f>
        <v>0</v>
      </c>
      <c r="K54" s="6" t="b">
        <f>IF(ISBLANK($A54),FALSE,IF(COUNTIF(Classes!I$2:I$90,"*" &amp; $A54 &amp; "*")&gt;1,TRUE,FALSE))</f>
        <v>0</v>
      </c>
      <c r="L54" s="1">
        <f>IF(B54&lt;&gt;"OFF",VALUE(VLOOKUP(B54,Classes!$B$2:$AY$90,People!L$1,FALSE)),People!G$1)</f>
        <v>19000990</v>
      </c>
      <c r="M54" s="1">
        <f>IF(C54&lt;&gt;"OFF",VALUE(VLOOKUP(C54,Classes!$B$2:$AY$90,People!M$1,FALSE)),People!H$1)</f>
        <v>21108605</v>
      </c>
      <c r="N54" s="1">
        <f>IF(D54&lt;&gt;"OFF",VALUE(VLOOKUP(D54,Classes!$B$2:$AY$90,People!N$1,FALSE)),People!I$1)</f>
        <v>38108910</v>
      </c>
      <c r="O54" s="1">
        <f>IF(E54&lt;&gt;"OFF",VALUE(VLOOKUP(E54,Classes!$B$2:$AY$90,People!O$1,FALSE)),People!J$1)</f>
        <v>45012623</v>
      </c>
      <c r="P54" s="1">
        <f>IF(F54&lt;&gt;"OFF",VALUE(VLOOKUP(F54,Classes!$B$2:$AY$90,People!P$1,FALSE)),People!K$1)</f>
        <v>50012623</v>
      </c>
      <c r="Q54" t="str">
        <f t="shared" si="0"/>
        <v>LizO,19000990,21108605,38108910,45012623,50012623</v>
      </c>
    </row>
    <row r="55" spans="1:17" ht="25">
      <c r="A55" s="21" t="s">
        <v>71</v>
      </c>
      <c r="B55" s="6" t="str">
        <f>IF(NOT(ISBLANK($A55)),IF(ISERROR(VLOOKUP("*" &amp; $A55 &amp; "*",Classes!E$2:$J$90,6,FALSE)),"OFF",VLOOKUP("*" &amp; $A55 &amp; "*",Classes!E$2:$J$90,6,FALSE)),"")</f>
        <v>Snorkeling</v>
      </c>
      <c r="C55" s="6" t="str">
        <f>IF(NOT(ISBLANK($A55)),IF(ISERROR(VLOOKUP("*" &amp; $A55 &amp; "*",Classes!F$2:$J$90,5,FALSE)),"OFF",VLOOKUP("*" &amp; $A55 &amp; "*",Classes!F$2:$J$90,5,FALSE)),"")</f>
        <v>Swimming</v>
      </c>
      <c r="D55" s="6" t="str">
        <f>IF(NOT(ISBLANK($A55)),IF(ISERROR(VLOOKUP("*" &amp; $A55 &amp; "*",Classes!G$2:$J$90,4,FALSE)),"OFF",VLOOKUP("*" &amp; $A55 &amp; "*",Classes!G$2:$J$90,4,FALSE)),"")</f>
        <v>Cooking</v>
      </c>
      <c r="E55" s="6" t="str">
        <f>IF(NOT(ISBLANK($A55)),IF(ISERROR(VLOOKUP("*" &amp; $A55 &amp; "*",Classes!H$2:$J$90,3,FALSE)),"OFF",VLOOKUP("*" &amp; $A55 &amp; "*",Classes!H$2:$J$90,3,FALSE)),"")</f>
        <v>Office</v>
      </c>
      <c r="F55" s="6" t="str">
        <f>IF(NOT(ISBLANK($A55)),IF(ISERROR(VLOOKUP("*" &amp; $A55 &amp; "*",Classes!I$2:$J$90,2,FALSE)),"OFF",VLOOKUP("*" &amp; $A55 &amp; "*",Classes!I$2:$J$90,2,FALSE)),"")</f>
        <v>OFF</v>
      </c>
      <c r="G55" s="6" t="b">
        <f>IF(ISBLANK($A55),FALSE,IF(COUNTIF(Classes!E$2:E$90,"*" &amp; $A55 &amp; "*")&gt;1,TRUE,FALSE))</f>
        <v>0</v>
      </c>
      <c r="H55" s="6" t="b">
        <f>IF(ISBLANK($A55),FALSE,IF(COUNTIF(Classes!F$2:F$90,"*" &amp; $A55 &amp; "*")&gt;1,TRUE,FALSE))</f>
        <v>0</v>
      </c>
      <c r="I55" s="6" t="b">
        <f>IF(ISBLANK($A55),FALSE,IF(COUNTIF(Classes!G$2:G$90,"*" &amp; $A55 &amp; "*")&gt;1,TRUE,FALSE))</f>
        <v>0</v>
      </c>
      <c r="J55" s="6" t="b">
        <f>IF(ISBLANK($A55),FALSE,IF(COUNTIF(Classes!H$2:H$90,"*" &amp; $A55 &amp; "*")&gt;1,TRUE,FALSE))</f>
        <v>0</v>
      </c>
      <c r="K55" s="6" t="b">
        <f>IF(ISBLANK($A55),FALSE,IF(COUNTIF(Classes!I$2:I$90,"*" &amp; $A55 &amp; "*")&gt;1,TRUE,FALSE))</f>
        <v>0</v>
      </c>
      <c r="L55" s="1">
        <f>IF(B55&lt;&gt;"OFF",VALUE(VLOOKUP(B55,Classes!$B$2:$AY$90,People!L$1,FALSE)),People!G$1)</f>
        <v>17006936</v>
      </c>
      <c r="M55" s="1">
        <f>IF(C55&lt;&gt;"OFF",VALUE(VLOOKUP(C55,Classes!$B$2:$AY$90,People!M$1,FALSE)),People!H$1)</f>
        <v>27012937</v>
      </c>
      <c r="N55" s="1">
        <f>IF(D55&lt;&gt;"OFF",VALUE(VLOOKUP(D55,Classes!$B$2:$AY$90,People!N$1,FALSE)),People!I$1)</f>
        <v>38108911</v>
      </c>
      <c r="O55" s="1">
        <f>IF(E55&lt;&gt;"OFF",VALUE(VLOOKUP(E55,Classes!$B$2:$AY$90,People!O$1,FALSE)),People!J$1)</f>
        <v>49000992</v>
      </c>
      <c r="P55" s="1">
        <f>IF(F55&lt;&gt;"OFF",VALUE(VLOOKUP(F55,Classes!$B$2:$AY$90,People!P$1,FALSE)),People!K$1)</f>
        <v>50000990</v>
      </c>
      <c r="Q55" t="str">
        <f t="shared" si="0"/>
        <v>Louise,17006936,27012937,38108911,49000992,50000990</v>
      </c>
    </row>
    <row r="56" spans="1:17" ht="25">
      <c r="A56" s="21" t="s">
        <v>401</v>
      </c>
      <c r="B56" s="6" t="str">
        <f>IF(NOT(ISBLANK($A56)),IF(ISERROR(VLOOKUP("*" &amp; $A56 &amp; "*",Classes!E$2:$J$90,6,FALSE)),"OFF",VLOOKUP("*" &amp; $A56 &amp; "*",Classes!E$2:$J$90,6,FALSE)),"")</f>
        <v>Alive</v>
      </c>
      <c r="C56" s="6" t="str">
        <f>IF(NOT(ISBLANK($A56)),IF(ISERROR(VLOOKUP("*" &amp; $A56 &amp; "*",Classes!F$2:$J$90,5,FALSE)),"OFF",VLOOKUP("*" &amp; $A56 &amp; "*",Classes!F$2:$J$90,5,FALSE)),"")</f>
        <v>Fusing</v>
      </c>
      <c r="D56" s="6" t="str">
        <f>IF(NOT(ISBLANK($A56)),IF(ISERROR(VLOOKUP("*" &amp; $A56 &amp; "*",Classes!G$2:$J$90,4,FALSE)),"OFF",VLOOKUP("*" &amp; $A56 &amp; "*",Classes!G$2:$J$90,4,FALSE)),"")</f>
        <v>Fusing</v>
      </c>
      <c r="E56" s="6" t="str">
        <f>IF(NOT(ISBLANK($A56)),IF(ISERROR(VLOOKUP("*" &amp; $A56 &amp; "*",Classes!H$2:$J$90,3,FALSE)),"OFF",VLOOKUP("*" &amp; $A56 &amp; "*",Classes!H$2:$J$90,3,FALSE)),"")</f>
        <v>Glass Beads</v>
      </c>
      <c r="F56" s="6" t="str">
        <f>IF(NOT(ISBLANK($A56)),IF(ISERROR(VLOOKUP("*" &amp; $A56 &amp; "*",Classes!I$2:$J$90,2,FALSE)),"OFF",VLOOKUP("*" &amp; $A56 &amp; "*",Classes!I$2:$J$90,2,FALSE)),"")</f>
        <v>OFF</v>
      </c>
      <c r="G56" s="6" t="b">
        <f>IF(ISBLANK($A56),FALSE,IF(COUNTIF(Classes!E$2:E$90,"*" &amp; $A56 &amp; "*")&gt;1,TRUE,FALSE))</f>
        <v>0</v>
      </c>
      <c r="H56" s="6" t="b">
        <f>IF(ISBLANK($A56),FALSE,IF(COUNTIF(Classes!F$2:F$90,"*" &amp; $A56 &amp; "*")&gt;1,TRUE,FALSE))</f>
        <v>0</v>
      </c>
      <c r="I56" s="6" t="b">
        <f>IF(ISBLANK($A56),FALSE,IF(COUNTIF(Classes!G$2:G$90,"*" &amp; $A56 &amp; "*")&gt;1,TRUE,FALSE))</f>
        <v>0</v>
      </c>
      <c r="J56" s="6" t="b">
        <f>IF(ISBLANK($A56),FALSE,IF(COUNTIF(Classes!H$2:H$90,"*" &amp; $A56 &amp; "*")&gt;1,TRUE,FALSE))</f>
        <v>0</v>
      </c>
      <c r="K56" s="6" t="b">
        <f>IF(ISBLANK($A56),FALSE,IF(COUNTIF(Classes!I$2:I$90,"*" &amp; $A56 &amp; "*")&gt;1,TRUE,FALSE))</f>
        <v>0</v>
      </c>
      <c r="L56" s="1">
        <f>IF(B56&lt;&gt;"OFF",VALUE(VLOOKUP(B56,Classes!$B$2:$AY$90,People!L$1,FALSE)),People!G$1)</f>
        <v>19000935</v>
      </c>
      <c r="M56" s="1">
        <f>IF(C56&lt;&gt;"OFF",VALUE(VLOOKUP(C56,Classes!$B$2:$AY$90,People!M$1,FALSE)),People!H$1)</f>
        <v>24106651</v>
      </c>
      <c r="N56" s="1">
        <f>IF(D56&lt;&gt;"OFF",VALUE(VLOOKUP(D56,Classes!$B$2:$AY$90,People!N$1,FALSE)),People!I$1)</f>
        <v>34106651</v>
      </c>
      <c r="O56" s="1">
        <f>IF(E56&lt;&gt;"OFF",VALUE(VLOOKUP(E56,Classes!$B$2:$AY$90,People!O$1,FALSE)),People!J$1)</f>
        <v>44006641</v>
      </c>
      <c r="P56" s="1">
        <f>IF(F56&lt;&gt;"OFF",VALUE(VLOOKUP(F56,Classes!$B$2:$AY$90,People!P$1,FALSE)),People!K$1)</f>
        <v>50000990</v>
      </c>
      <c r="Q56" t="str">
        <f t="shared" si="0"/>
        <v>Luke,19000935,24106651,34106651,44006641,50000990</v>
      </c>
    </row>
    <row r="57" spans="1:17" ht="25">
      <c r="A57" s="21" t="s">
        <v>271</v>
      </c>
      <c r="B57" s="6" t="str">
        <f>IF(NOT(ISBLANK($A57)),IF(ISERROR(VLOOKUP("*" &amp; $A57 &amp; "*",Classes!E$2:$J$90,6,FALSE)),"OFF",VLOOKUP("*" &amp; $A57 &amp; "*",Classes!E$2:$J$90,6,FALSE)),"")</f>
        <v>Riding</v>
      </c>
      <c r="C57" s="6" t="str">
        <f>IF(NOT(ISBLANK($A57)),IF(ISERROR(VLOOKUP("*" &amp; $A57 &amp; "*",Classes!F$2:$J$90,5,FALSE)),"OFF",VLOOKUP("*" &amp; $A57 &amp; "*",Classes!F$2:$J$90,5,FALSE)),"")</f>
        <v>Animal Care</v>
      </c>
      <c r="D57" s="6" t="str">
        <f>IF(NOT(ISBLANK($A57)),IF(ISERROR(VLOOKUP("*" &amp; $A57 &amp; "*",Classes!G$2:$J$90,4,FALSE)),"OFF",VLOOKUP("*" &amp; $A57 &amp; "*",Classes!G$2:$J$90,4,FALSE)),"")</f>
        <v>Wheel Pottery</v>
      </c>
      <c r="E57" s="6" t="str">
        <f>IF(NOT(ISBLANK($A57)),IF(ISERROR(VLOOKUP("*" &amp; $A57 &amp; "*",Classes!H$2:$J$90,3,FALSE)),"OFF",VLOOKUP("*" &amp; $A57 &amp; "*",Classes!H$2:$J$90,3,FALSE)),"")</f>
        <v>Office</v>
      </c>
      <c r="F57" s="6" t="str">
        <f>IF(NOT(ISBLANK($A57)),IF(ISERROR(VLOOKUP("*" &amp; $A57 &amp; "*",Classes!I$2:$J$90,2,FALSE)),"OFF",VLOOKUP("*" &amp; $A57 &amp; "*",Classes!I$2:$J$90,2,FALSE)),"")</f>
        <v>OFF</v>
      </c>
      <c r="G57" s="6" t="b">
        <f>IF(ISBLANK($A57),FALSE,IF(COUNTIF(Classes!E$2:E$90,"*" &amp; $A57 &amp; "*")&gt;1,TRUE,FALSE))</f>
        <v>0</v>
      </c>
      <c r="H57" s="6" t="b">
        <f>IF(ISBLANK($A57),FALSE,IF(COUNTIF(Classes!F$2:F$90,"*" &amp; $A57 &amp; "*")&gt;1,TRUE,FALSE))</f>
        <v>0</v>
      </c>
      <c r="I57" s="6" t="b">
        <f>IF(ISBLANK($A57),FALSE,IF(COUNTIF(Classes!G$2:G$90,"*" &amp; $A57 &amp; "*")&gt;1,TRUE,FALSE))</f>
        <v>0</v>
      </c>
      <c r="J57" s="6" t="b">
        <f>IF(ISBLANK($A57),FALSE,IF(COUNTIF(Classes!H$2:H$90,"*" &amp; $A57 &amp; "*")&gt;1,TRUE,FALSE))</f>
        <v>0</v>
      </c>
      <c r="K57" s="6" t="b">
        <f>IF(ISBLANK($A57),FALSE,IF(COUNTIF(Classes!I$2:I$90,"*" &amp; $A57 &amp; "*")&gt;1,TRUE,FALSE))</f>
        <v>0</v>
      </c>
      <c r="L57" s="1">
        <f>IF(B57&lt;&gt;"OFF",VALUE(VLOOKUP(B57,Classes!$B$2:$AY$90,People!L$1,FALSE)),People!G$1)</f>
        <v>15012623</v>
      </c>
      <c r="M57" s="1">
        <f>IF(C57&lt;&gt;"OFF",VALUE(VLOOKUP(C57,Classes!$B$2:$AY$90,People!M$1,FALSE)),People!H$1)</f>
        <v>25108640</v>
      </c>
      <c r="N57" s="1">
        <f>IF(D57&lt;&gt;"OFF",VALUE(VLOOKUP(D57,Classes!$B$2:$AY$90,People!N$1,FALSE)),People!I$1)</f>
        <v>31005642</v>
      </c>
      <c r="O57" s="1">
        <f>IF(E57&lt;&gt;"OFF",VALUE(VLOOKUP(E57,Classes!$B$2:$AY$90,People!O$1,FALSE)),People!J$1)</f>
        <v>49000992</v>
      </c>
      <c r="P57" s="1">
        <f>IF(F57&lt;&gt;"OFF",VALUE(VLOOKUP(F57,Classes!$B$2:$AY$90,People!P$1,FALSE)),People!K$1)</f>
        <v>50000990</v>
      </c>
      <c r="Q57" t="str">
        <f t="shared" si="0"/>
        <v>Maxine,15012623,25108640,31005642,49000992,50000990</v>
      </c>
    </row>
    <row r="58" spans="1:17" ht="25">
      <c r="A58" s="21" t="s">
        <v>272</v>
      </c>
      <c r="B58" s="6" t="str">
        <f>IF(NOT(ISBLANK($A58)),IF(ISERROR(VLOOKUP("*" &amp; $A58 &amp; "*",Classes!E$2:$J$90,6,FALSE)),"OFF",VLOOKUP("*" &amp; $A58 &amp; "*",Classes!E$2:$J$90,6,FALSE)),"")</f>
        <v>Soccer team</v>
      </c>
      <c r="C58" s="6" t="str">
        <f>IF(NOT(ISBLANK($A58)),IF(ISERROR(VLOOKUP("*" &amp; $A58 &amp; "*",Classes!F$2:$J$90,5,FALSE)),"OFF",VLOOKUP("*" &amp; $A58 &amp; "*",Classes!F$2:$J$90,5,FALSE)),"")</f>
        <v>OFF</v>
      </c>
      <c r="D58" s="6" t="str">
        <f>IF(NOT(ISBLANK($A58)),IF(ISERROR(VLOOKUP("*" &amp; $A58 &amp; "*",Classes!G$2:$J$90,4,FALSE)),"OFF",VLOOKUP("*" &amp; $A58 &amp; "*",Classes!G$2:$J$90,4,FALSE)),"")</f>
        <v>Mountian Bike</v>
      </c>
      <c r="E58" s="6" t="str">
        <f>IF(NOT(ISBLANK($A58)),IF(ISERROR(VLOOKUP("*" &amp; $A58 &amp; "*",Classes!H$2:$J$90,3,FALSE)),"OFF",VLOOKUP("*" &amp; $A58 &amp; "*",Classes!H$2:$J$90,3,FALSE)),"")</f>
        <v>Llama Care</v>
      </c>
      <c r="F58" s="6" t="str">
        <f>IF(NOT(ISBLANK($A58)),IF(ISERROR(VLOOKUP("*" &amp; $A58 &amp; "*",Classes!I$2:$J$90,2,FALSE)),"OFF",VLOOKUP("*" &amp; $A58 &amp; "*",Classes!I$2:$J$90,2,FALSE)),"")</f>
        <v>IG</v>
      </c>
      <c r="G58" s="6" t="b">
        <f>IF(ISBLANK($A58),FALSE,IF(COUNTIF(Classes!E$2:E$90,"*" &amp; $A58 &amp; "*")&gt;1,TRUE,FALSE))</f>
        <v>0</v>
      </c>
      <c r="H58" s="6" t="b">
        <f>IF(ISBLANK($A58),FALSE,IF(COUNTIF(Classes!F$2:F$90,"*" &amp; $A58 &amp; "*")&gt;1,TRUE,FALSE))</f>
        <v>0</v>
      </c>
      <c r="I58" s="6" t="b">
        <f>IF(ISBLANK($A58),FALSE,IF(COUNTIF(Classes!G$2:G$90,"*" &amp; $A58 &amp; "*")&gt;1,TRUE,FALSE))</f>
        <v>0</v>
      </c>
      <c r="J58" s="6" t="b">
        <f>IF(ISBLANK($A58),FALSE,IF(COUNTIF(Classes!H$2:H$90,"*" &amp; $A58 &amp; "*")&gt;1,TRUE,FALSE))</f>
        <v>0</v>
      </c>
      <c r="K58" s="6" t="b">
        <f>IF(ISBLANK($A58),FALSE,IF(COUNTIF(Classes!I$2:I$90,"*" &amp; $A58 &amp; "*")&gt;1,TRUE,FALSE))</f>
        <v>0</v>
      </c>
      <c r="L58" s="1">
        <f>IF(B58&lt;&gt;"OFF",VALUE(VLOOKUP(B58,Classes!$B$2:$AY$90,People!L$1,FALSE)),People!G$1)</f>
        <v>13030620</v>
      </c>
      <c r="M58" s="1">
        <f>IF(C58&lt;&gt;"OFF",VALUE(VLOOKUP(C58,Classes!$B$2:$AY$90,People!M$1,FALSE)),People!H$1)</f>
        <v>29000990</v>
      </c>
      <c r="N58" s="1">
        <f>IF(D58&lt;&gt;"OFF",VALUE(VLOOKUP(D58,Classes!$B$2:$AY$90,People!N$1,FALSE)),People!I$1)</f>
        <v>33108617</v>
      </c>
      <c r="O58" s="1">
        <f>IF(E58&lt;&gt;"OFF",VALUE(VLOOKUP(E58,Classes!$B$2:$AY$90,People!O$1,FALSE)),People!J$1)</f>
        <v>45008615</v>
      </c>
      <c r="P58" s="1">
        <f>IF(F58&lt;&gt;"OFF",VALUE(VLOOKUP(F58,Classes!$B$2:$AY$90,People!P$1,FALSE)),People!K$1)</f>
        <v>50000996</v>
      </c>
      <c r="Q58" t="str">
        <f t="shared" si="0"/>
        <v>Meg,13030620,29000990,33108617,45008615,50000996</v>
      </c>
    </row>
    <row r="59" spans="1:17" ht="25">
      <c r="A59" s="21" t="s">
        <v>275</v>
      </c>
      <c r="B59" s="6" t="str">
        <f>IF(NOT(ISBLANK($A59)),IF(ISERROR(VLOOKUP("*" &amp; $A59 &amp; "*",Classes!E$2:$J$90,6,FALSE)),"OFF",VLOOKUP("*" &amp; $A59 &amp; "*",Classes!E$2:$J$90,6,FALSE)),"")</f>
        <v>Glass Beads</v>
      </c>
      <c r="C59" s="6" t="str">
        <f>IF(NOT(ISBLANK($A59)),IF(ISERROR(VLOOKUP("*" &amp; $A59 &amp; "*",Classes!F$2:$J$90,5,FALSE)),"OFF",VLOOKUP("*" &amp; $A59 &amp; "*",Classes!F$2:$J$90,5,FALSE)),"")</f>
        <v>Tennis</v>
      </c>
      <c r="D59" s="6" t="str">
        <f>IF(NOT(ISBLANK($A59)),IF(ISERROR(VLOOKUP("*" &amp; $A59 &amp; "*",Classes!G$2:$J$90,4,FALSE)),"OFF",VLOOKUP("*" &amp; $A59 &amp; "*",Classes!G$2:$J$90,4,FALSE)),"")</f>
        <v>Tennis</v>
      </c>
      <c r="E59" s="6" t="str">
        <f>IF(NOT(ISBLANK($A59)),IF(ISERROR(VLOOKUP("*" &amp; $A59 &amp; "*",Classes!H$2:$J$90,3,FALSE)),"OFF",VLOOKUP("*" &amp; $A59 &amp; "*",Classes!H$2:$J$90,3,FALSE)),"")</f>
        <v>OFF</v>
      </c>
      <c r="F59" s="6" t="str">
        <f>IF(NOT(ISBLANK($A59)),IF(ISERROR(VLOOKUP("*" &amp; $A59 &amp; "*",Classes!I$2:$J$90,2,FALSE)),"OFF",VLOOKUP("*" &amp; $A59 &amp; "*",Classes!I$2:$J$90,2,FALSE)),"")</f>
        <v>Glass Beads</v>
      </c>
      <c r="G59" s="6" t="b">
        <f>IF(ISBLANK($A59),FALSE,IF(COUNTIF(Classes!E$2:E$90,"*" &amp; $A59 &amp; "*")&gt;1,TRUE,FALSE))</f>
        <v>0</v>
      </c>
      <c r="H59" s="6" t="b">
        <f>IF(ISBLANK($A59),FALSE,IF(COUNTIF(Classes!F$2:F$90,"*" &amp; $A59 &amp; "*")&gt;1,TRUE,FALSE))</f>
        <v>0</v>
      </c>
      <c r="I59" s="6" t="b">
        <f>IF(ISBLANK($A59),FALSE,IF(COUNTIF(Classes!G$2:G$90,"*" &amp; $A59 &amp; "*")&gt;1,TRUE,FALSE))</f>
        <v>0</v>
      </c>
      <c r="J59" s="6" t="b">
        <f>IF(ISBLANK($A59),FALSE,IF(COUNTIF(Classes!H$2:H$90,"*" &amp; $A59 &amp; "*")&gt;1,TRUE,FALSE))</f>
        <v>0</v>
      </c>
      <c r="K59" s="6" t="b">
        <f>IF(ISBLANK($A59),FALSE,IF(COUNTIF(Classes!I$2:I$90,"*" &amp; $A59 &amp; "*")&gt;1,TRUE,FALSE))</f>
        <v>0</v>
      </c>
      <c r="L59" s="1">
        <f>IF(B59&lt;&gt;"OFF",VALUE(VLOOKUP(B59,Classes!$B$2:$AY$90,People!L$1,FALSE)),People!G$1)</f>
        <v>14006641</v>
      </c>
      <c r="M59" s="1">
        <f>IF(C59&lt;&gt;"OFF",VALUE(VLOOKUP(C59,Classes!$B$2:$AY$90,People!M$1,FALSE)),People!H$1)</f>
        <v>23112624</v>
      </c>
      <c r="N59" s="1">
        <f>IF(D59&lt;&gt;"OFF",VALUE(VLOOKUP(D59,Classes!$B$2:$AY$90,People!N$1,FALSE)),People!I$1)</f>
        <v>33112624</v>
      </c>
      <c r="O59" s="1">
        <f>IF(E59&lt;&gt;"OFF",VALUE(VLOOKUP(E59,Classes!$B$2:$AY$90,People!O$1,FALSE)),People!J$1)</f>
        <v>49000990</v>
      </c>
      <c r="P59" s="1">
        <f>IF(F59&lt;&gt;"OFF",VALUE(VLOOKUP(F59,Classes!$B$2:$AY$90,People!P$1,FALSE)),People!K$1)</f>
        <v>50006641</v>
      </c>
      <c r="Q59" t="str">
        <f t="shared" si="0"/>
        <v>Monisha,14006641,23112624,33112624,49000990,50006641</v>
      </c>
    </row>
    <row r="60" spans="1:17" ht="25">
      <c r="A60" s="21" t="s">
        <v>402</v>
      </c>
      <c r="B60" s="6" t="str">
        <f>IF(NOT(ISBLANK($A60)),IF(ISERROR(VLOOKUP("*" &amp; $A60 &amp; "*",Classes!E$2:$J$90,6,FALSE)),"OFF",VLOOKUP("*" &amp; $A60 &amp; "*",Classes!E$2:$J$90,6,FALSE)),"")</f>
        <v>Riding</v>
      </c>
      <c r="C60" s="6" t="str">
        <f>IF(NOT(ISBLANK($A60)),IF(ISERROR(VLOOKUP("*" &amp; $A60 &amp; "*",Classes!F$2:$J$90,5,FALSE)),"OFF",VLOOKUP("*" &amp; $A60 &amp; "*",Classes!F$2:$J$90,5,FALSE)),"")</f>
        <v>Riding</v>
      </c>
      <c r="D60" s="6" t="str">
        <f>IF(NOT(ISBLANK($A60)),IF(ISERROR(VLOOKUP("*" &amp; $A60 &amp; "*",Classes!G$2:$J$90,4,FALSE)),"OFF",VLOOKUP("*" &amp; $A60 &amp; "*",Classes!G$2:$J$90,4,FALSE)),"")</f>
        <v>Riding</v>
      </c>
      <c r="E60" s="6" t="str">
        <f>IF(NOT(ISBLANK($A60)),IF(ISERROR(VLOOKUP("*" &amp; $A60 &amp; "*",Classes!H$2:$J$90,3,FALSE)),"OFF",VLOOKUP("*" &amp; $A60 &amp; "*",Classes!H$2:$J$90,3,FALSE)),"")</f>
        <v>Riding</v>
      </c>
      <c r="F60" s="6" t="str">
        <f>IF(NOT(ISBLANK($A60)),IF(ISERROR(VLOOKUP("*" &amp; $A60 &amp; "*",Classes!I$2:$J$90,2,FALSE)),"OFF",VLOOKUP("*" &amp; $A60 &amp; "*",Classes!I$2:$J$90,2,FALSE)),"")</f>
        <v>Riding</v>
      </c>
      <c r="G60" s="6" t="b">
        <f>IF(ISBLANK($A60),FALSE,IF(COUNTIF(Classes!E$2:E$90,"*" &amp; $A60 &amp; "*")&gt;1,TRUE,FALSE))</f>
        <v>0</v>
      </c>
      <c r="H60" s="6" t="b">
        <f>IF(ISBLANK($A60),FALSE,IF(COUNTIF(Classes!F$2:F$90,"*" &amp; $A60 &amp; "*")&gt;1,TRUE,FALSE))</f>
        <v>0</v>
      </c>
      <c r="I60" s="6" t="b">
        <f>IF(ISBLANK($A60),FALSE,IF(COUNTIF(Classes!G$2:G$90,"*" &amp; $A60 &amp; "*")&gt;1,TRUE,FALSE))</f>
        <v>0</v>
      </c>
      <c r="J60" s="6" t="b">
        <f>IF(ISBLANK($A60),FALSE,IF(COUNTIF(Classes!H$2:H$90,"*" &amp; $A60 &amp; "*")&gt;1,TRUE,FALSE))</f>
        <v>0</v>
      </c>
      <c r="K60" s="6" t="b">
        <f>IF(ISBLANK($A60),FALSE,IF(COUNTIF(Classes!I$2:I$90,"*" &amp; $A60 &amp; "*")&gt;1,TRUE,FALSE))</f>
        <v>0</v>
      </c>
      <c r="L60" s="1">
        <f>IF(B60&lt;&gt;"OFF",VALUE(VLOOKUP(B60,Classes!$B$2:$AY$90,People!L$1,FALSE)),People!G$1)</f>
        <v>15012623</v>
      </c>
      <c r="M60" s="1">
        <f>IF(C60&lt;&gt;"OFF",VALUE(VLOOKUP(C60,Classes!$B$2:$AY$90,People!M$1,FALSE)),People!H$1)</f>
        <v>25012623</v>
      </c>
      <c r="N60" s="1">
        <f>IF(D60&lt;&gt;"OFF",VALUE(VLOOKUP(D60,Classes!$B$2:$AY$90,People!N$1,FALSE)),People!I$1)</f>
        <v>35012623</v>
      </c>
      <c r="O60" s="1">
        <f>IF(E60&lt;&gt;"OFF",VALUE(VLOOKUP(E60,Classes!$B$2:$AY$90,People!O$1,FALSE)),People!J$1)</f>
        <v>45012623</v>
      </c>
      <c r="P60" s="1">
        <f>IF(F60&lt;&gt;"OFF",VALUE(VLOOKUP(F60,Classes!$B$2:$AY$90,People!P$1,FALSE)),People!K$1)</f>
        <v>50012623</v>
      </c>
      <c r="Q60" t="str">
        <f t="shared" si="0"/>
        <v>Narelle,15012623,25012623,35012623,45012623,50012623</v>
      </c>
    </row>
    <row r="61" spans="1:17" ht="25">
      <c r="A61" s="21" t="s">
        <v>118</v>
      </c>
      <c r="B61" s="6" t="str">
        <f>IF(NOT(ISBLANK($A61)),IF(ISERROR(VLOOKUP("*" &amp; $A61 &amp; "*",Classes!E$2:$J$90,6,FALSE)),"OFF",VLOOKUP("*" &amp; $A61 &amp; "*",Classes!E$2:$J$90,6,FALSE)),"")</f>
        <v>Office</v>
      </c>
      <c r="C61" s="6" t="str">
        <f>IF(NOT(ISBLANK($A61)),IF(ISERROR(VLOOKUP("*" &amp; $A61 &amp; "*",Classes!F$2:$J$90,5,FALSE)),"OFF",VLOOKUP("*" &amp; $A61 &amp; "*",Classes!F$2:$J$90,5,FALSE)),"")</f>
        <v>Office</v>
      </c>
      <c r="D61" s="6" t="str">
        <f>IF(NOT(ISBLANK($A61)),IF(ISERROR(VLOOKUP("*" &amp; $A61 &amp; "*",Classes!G$2:$J$90,4,FALSE)),"OFF",VLOOKUP("*" &amp; $A61 &amp; "*",Classes!G$2:$J$90,4,FALSE)),"")</f>
        <v>OFF</v>
      </c>
      <c r="E61" s="6" t="str">
        <f>IF(NOT(ISBLANK($A61)),IF(ISERROR(VLOOKUP("*" &amp; $A61 &amp; "*",Classes!H$2:$J$90,3,FALSE)),"OFF",VLOOKUP("*" &amp; $A61 &amp; "*",Classes!H$2:$J$90,3,FALSE)),"")</f>
        <v>Cooking</v>
      </c>
      <c r="F61" s="6" t="str">
        <f>IF(NOT(ISBLANK($A61)),IF(ISERROR(VLOOKUP("*" &amp; $A61 &amp; "*",Classes!I$2:$J$90,2,FALSE)),"OFF",VLOOKUP("*" &amp; $A61 &amp; "*",Classes!I$2:$J$90,2,FALSE)),"")</f>
        <v>Planning</v>
      </c>
      <c r="G61" s="6" t="b">
        <f>IF(ISBLANK($A61),FALSE,IF(COUNTIF(Classes!E$2:E$90,"*" &amp; $A61 &amp; "*")&gt;1,TRUE,FALSE))</f>
        <v>0</v>
      </c>
      <c r="H61" s="6" t="b">
        <f>IF(ISBLANK($A61),FALSE,IF(COUNTIF(Classes!F$2:F$90,"*" &amp; $A61 &amp; "*")&gt;1,TRUE,FALSE))</f>
        <v>0</v>
      </c>
      <c r="I61" s="6" t="b">
        <f>IF(ISBLANK($A61),FALSE,IF(COUNTIF(Classes!G$2:G$90,"*" &amp; $A61 &amp; "*")&gt;1,TRUE,FALSE))</f>
        <v>0</v>
      </c>
      <c r="J61" s="6" t="b">
        <f>IF(ISBLANK($A61),FALSE,IF(COUNTIF(Classes!H$2:H$90,"*" &amp; $A61 &amp; "*")&gt;1,TRUE,FALSE))</f>
        <v>0</v>
      </c>
      <c r="K61" s="6" t="b">
        <f>IF(ISBLANK($A61),FALSE,IF(COUNTIF(Classes!I$2:I$90,"*" &amp; $A61 &amp; "*")&gt;1,TRUE,FALSE))</f>
        <v>0</v>
      </c>
      <c r="L61" s="1">
        <f>IF(B61&lt;&gt;"OFF",VALUE(VLOOKUP(B61,Classes!$B$2:$AY$90,People!L$1,FALSE)),People!G$1)</f>
        <v>19000992</v>
      </c>
      <c r="M61" s="1">
        <f>IF(C61&lt;&gt;"OFF",VALUE(VLOOKUP(C61,Classes!$B$2:$AY$90,People!M$1,FALSE)),People!H$1)</f>
        <v>29000992</v>
      </c>
      <c r="N61" s="1">
        <f>IF(D61&lt;&gt;"OFF",VALUE(VLOOKUP(D61,Classes!$B$2:$AY$90,People!N$1,FALSE)),People!I$1)</f>
        <v>39000990</v>
      </c>
      <c r="O61" s="1">
        <f>IF(E61&lt;&gt;"OFF",VALUE(VLOOKUP(E61,Classes!$B$2:$AY$90,People!O$1,FALSE)),People!J$1)</f>
        <v>48008911</v>
      </c>
      <c r="P61" s="1">
        <f>IF(F61&lt;&gt;"OFF",VALUE(VLOOKUP(F61,Classes!$B$2:$AY$90,People!P$1,FALSE)),People!K$1)</f>
        <v>50000991</v>
      </c>
      <c r="Q61" t="str">
        <f t="shared" si="0"/>
        <v>NatalieJ,19000992,29000992,39000990,48008911,50000991</v>
      </c>
    </row>
    <row r="62" spans="1:17" ht="25">
      <c r="A62" s="21" t="s">
        <v>68</v>
      </c>
      <c r="B62" s="6" t="str">
        <f>IF(NOT(ISBLANK($A62)),IF(ISERROR(VLOOKUP("*" &amp; $A62 &amp; "*",Classes!E$2:$J$90,6,FALSE)),"OFF",VLOOKUP("*" &amp; $A62 &amp; "*",Classes!E$2:$J$90,6,FALSE)),"")</f>
        <v>Tennis</v>
      </c>
      <c r="C62" s="6" t="str">
        <f>IF(NOT(ISBLANK($A62)),IF(ISERROR(VLOOKUP("*" &amp; $A62 &amp; "*",Classes!F$2:$J$90,5,FALSE)),"OFF",VLOOKUP("*" &amp; $A62 &amp; "*",Classes!F$2:$J$90,5,FALSE)),"")</f>
        <v>Planning</v>
      </c>
      <c r="D62" s="6" t="str">
        <f>IF(NOT(ISBLANK($A62)),IF(ISERROR(VLOOKUP("*" &amp; $A62 &amp; "*",Classes!G$2:$J$90,4,FALSE)),"OFF",VLOOKUP("*" &amp; $A62 &amp; "*",Classes!G$2:$J$90,4,FALSE)),"")</f>
        <v>OFF</v>
      </c>
      <c r="E62" s="6" t="str">
        <f>IF(NOT(ISBLANK($A62)),IF(ISERROR(VLOOKUP("*" &amp; $A62 &amp; "*",Classes!H$2:$J$90,3,FALSE)),"OFF",VLOOKUP("*" &amp; $A62 &amp; "*",Classes!H$2:$J$90,3,FALSE)),"")</f>
        <v>Ropes</v>
      </c>
      <c r="F62" s="6" t="str">
        <f>IF(NOT(ISBLANK($A62)),IF(ISERROR(VLOOKUP("*" &amp; $A62 &amp; "*",Classes!I$2:$J$90,2,FALSE)),"OFF",VLOOKUP("*" &amp; $A62 &amp; "*",Classes!I$2:$J$90,2,FALSE)),"")</f>
        <v>Ropes</v>
      </c>
      <c r="G62" s="6" t="b">
        <f>IF(ISBLANK($A62),FALSE,IF(COUNTIF(Classes!E$2:E$90,"*" &amp; $A62 &amp; "*")&gt;1,TRUE,FALSE))</f>
        <v>0</v>
      </c>
      <c r="H62" s="6" t="b">
        <f>IF(ISBLANK($A62),FALSE,IF(COUNTIF(Classes!F$2:F$90,"*" &amp; $A62 &amp; "*")&gt;1,TRUE,FALSE))</f>
        <v>0</v>
      </c>
      <c r="I62" s="6" t="b">
        <f>IF(ISBLANK($A62),FALSE,IF(COUNTIF(Classes!G$2:G$90,"*" &amp; $A62 &amp; "*")&gt;1,TRUE,FALSE))</f>
        <v>0</v>
      </c>
      <c r="J62" s="6" t="b">
        <f>IF(ISBLANK($A62),FALSE,IF(COUNTIF(Classes!H$2:H$90,"*" &amp; $A62 &amp; "*")&gt;1,TRUE,FALSE))</f>
        <v>0</v>
      </c>
      <c r="K62" s="6" t="b">
        <f>IF(ISBLANK($A62),FALSE,IF(COUNTIF(Classes!I$2:I$90,"*" &amp; $A62 &amp; "*")&gt;1,TRUE,FALSE))</f>
        <v>0</v>
      </c>
      <c r="L62" s="1">
        <f>IF(B62&lt;&gt;"OFF",VALUE(VLOOKUP(B62,Classes!$B$2:$AY$90,People!L$1,FALSE)),People!G$1)</f>
        <v>13012624</v>
      </c>
      <c r="M62" s="1">
        <f>IF(C62&lt;&gt;"OFF",VALUE(VLOOKUP(C62,Classes!$B$2:$AY$90,People!M$1,FALSE)),People!H$1)</f>
        <v>29000991</v>
      </c>
      <c r="N62" s="1">
        <f>IF(D62&lt;&gt;"OFF",VALUE(VLOOKUP(D62,Classes!$B$2:$AY$90,People!N$1,FALSE)),People!I$1)</f>
        <v>39000990</v>
      </c>
      <c r="O62" s="1">
        <f>IF(E62&lt;&gt;"OFF",VALUE(VLOOKUP(E62,Classes!$B$2:$AY$90,People!O$1,FALSE)),People!J$1)</f>
        <v>43000695</v>
      </c>
      <c r="P62" s="1">
        <f>IF(F62&lt;&gt;"OFF",VALUE(VLOOKUP(F62,Classes!$B$2:$AY$90,People!P$1,FALSE)),People!K$1)</f>
        <v>50000695</v>
      </c>
      <c r="Q62" t="str">
        <f t="shared" si="0"/>
        <v>Ollie,13012624,29000991,39000990,43000695,50000695</v>
      </c>
    </row>
    <row r="63" spans="1:17" ht="25">
      <c r="A63" s="21" t="s">
        <v>66</v>
      </c>
      <c r="B63" s="6" t="str">
        <f>IF(NOT(ISBLANK($A63)),IF(ISERROR(VLOOKUP("*" &amp; $A63 &amp; "*",Classes!E$2:$J$90,6,FALSE)),"OFF",VLOOKUP("*" &amp; $A63 &amp; "*",Classes!E$2:$J$90,6,FALSE)),"")</f>
        <v>Planning</v>
      </c>
      <c r="C63" s="6" t="str">
        <f>IF(NOT(ISBLANK($A63)),IF(ISERROR(VLOOKUP("*" &amp; $A63 &amp; "*",Classes!F$2:$J$90,5,FALSE)),"OFF",VLOOKUP("*" &amp; $A63 &amp; "*",Classes!F$2:$J$90,5,FALSE)),"")</f>
        <v>Promos</v>
      </c>
      <c r="D63" s="6" t="str">
        <f>IF(NOT(ISBLANK($A63)),IF(ISERROR(VLOOKUP("*" &amp; $A63 &amp; "*",Classes!G$2:$J$90,4,FALSE)),"OFF",VLOOKUP("*" &amp; $A63 &amp; "*",Classes!G$2:$J$90,4,FALSE)),"")</f>
        <v>OFF</v>
      </c>
      <c r="E63" s="6" t="str">
        <f>IF(NOT(ISBLANK($A63)),IF(ISERROR(VLOOKUP("*" &amp; $A63 &amp; "*",Classes!H$2:$J$90,3,FALSE)),"OFF",VLOOKUP("*" &amp; $A63 &amp; "*",Classes!H$2:$J$90,3,FALSE)),"")</f>
        <v>Swimming</v>
      </c>
      <c r="F63" s="6" t="str">
        <f>IF(NOT(ISBLANK($A63)),IF(ISERROR(VLOOKUP("*" &amp; $A63 &amp; "*",Classes!I$2:$J$90,2,FALSE)),"OFF",VLOOKUP("*" &amp; $A63 &amp; "*",Classes!I$2:$J$90,2,FALSE)),"")</f>
        <v>Swimming</v>
      </c>
      <c r="G63" s="6" t="b">
        <f>IF(ISBLANK($A63),FALSE,IF(COUNTIF(Classes!E$2:E$90,"*" &amp; $A63 &amp; "*")&gt;1,TRUE,FALSE))</f>
        <v>0</v>
      </c>
      <c r="H63" s="6" t="b">
        <f>IF(ISBLANK($A63),FALSE,IF(COUNTIF(Classes!F$2:F$90,"*" &amp; $A63 &amp; "*")&gt;1,TRUE,FALSE))</f>
        <v>0</v>
      </c>
      <c r="I63" s="6" t="b">
        <f>IF(ISBLANK($A63),FALSE,IF(COUNTIF(Classes!G$2:G$90,"*" &amp; $A63 &amp; "*")&gt;1,TRUE,FALSE))</f>
        <v>0</v>
      </c>
      <c r="J63" s="6" t="b">
        <f>IF(ISBLANK($A63),FALSE,IF(COUNTIF(Classes!H$2:H$90,"*" &amp; $A63 &amp; "*")&gt;1,TRUE,FALSE))</f>
        <v>0</v>
      </c>
      <c r="K63" s="6" t="b">
        <f>IF(ISBLANK($A63),FALSE,IF(COUNTIF(Classes!I$2:I$90,"*" &amp; $A63 &amp; "*")&gt;1,TRUE,FALSE))</f>
        <v>0</v>
      </c>
      <c r="L63" s="1">
        <f>IF(B63&lt;&gt;"OFF",VALUE(VLOOKUP(B63,Classes!$B$2:$AY$90,People!L$1,FALSE)),People!G$1)</f>
        <v>19000991</v>
      </c>
      <c r="M63" s="1">
        <f>IF(C63&lt;&gt;"OFF",VALUE(VLOOKUP(C63,Classes!$B$2:$AY$90,People!M$1,FALSE)),People!H$1)</f>
        <v>28112900</v>
      </c>
      <c r="N63" s="1">
        <f>IF(D63&lt;&gt;"OFF",VALUE(VLOOKUP(D63,Classes!$B$2:$AY$90,People!N$1,FALSE)),People!I$1)</f>
        <v>39000990</v>
      </c>
      <c r="O63" s="1">
        <f>IF(E63&lt;&gt;"OFF",VALUE(VLOOKUP(E63,Classes!$B$2:$AY$90,People!O$1,FALSE)),People!J$1)</f>
        <v>47012937</v>
      </c>
      <c r="P63" s="1">
        <f>IF(F63&lt;&gt;"OFF",VALUE(VLOOKUP(F63,Classes!$B$2:$AY$90,People!P$1,FALSE)),People!K$1)</f>
        <v>50012937</v>
      </c>
      <c r="Q63" t="str">
        <f t="shared" si="0"/>
        <v>PhilB,19000991,28112900,39000990,47012937,50012937</v>
      </c>
    </row>
    <row r="64" spans="1:17" ht="25">
      <c r="A64" s="21" t="s">
        <v>251</v>
      </c>
      <c r="B64" s="6" t="str">
        <f>IF(NOT(ISBLANK($A64)),IF(ISERROR(VLOOKUP("*" &amp; $A64 &amp; "*",Classes!E$2:$J$90,6,FALSE)),"OFF",VLOOKUP("*" &amp; $A64 &amp; "*",Classes!E$2:$J$90,6,FALSE)),"")</f>
        <v>Planning</v>
      </c>
      <c r="C64" s="6" t="str">
        <f>IF(NOT(ISBLANK($A64)),IF(ISERROR(VLOOKUP("*" &amp; $A64 &amp; "*",Classes!F$2:$J$90,5,FALSE)),"OFF",VLOOKUP("*" &amp; $A64 &amp; "*",Classes!F$2:$J$90,5,FALSE)),"")</f>
        <v>Glass Beads</v>
      </c>
      <c r="D64" s="6" t="str">
        <f>IF(NOT(ISBLANK($A64)),IF(ISERROR(VLOOKUP("*" &amp; $A64 &amp; "*",Classes!G$2:$J$90,4,FALSE)),"OFF",VLOOKUP("*" &amp; $A64 &amp; "*",Classes!G$2:$J$90,4,FALSE)),"")</f>
        <v>Swimming a</v>
      </c>
      <c r="E64" s="6" t="str">
        <f>IF(NOT(ISBLANK($A64)),IF(ISERROR(VLOOKUP("*" &amp; $A64 &amp; "*",Classes!H$2:$J$90,3,FALSE)),"OFF",VLOOKUP("*" &amp; $A64 &amp; "*",Classes!H$2:$J$90,3,FALSE)),"")</f>
        <v>Swimming</v>
      </c>
      <c r="F64" s="6" t="str">
        <f>IF(NOT(ISBLANK($A64)),IF(ISERROR(VLOOKUP("*" &amp; $A64 &amp; "*",Classes!I$2:$J$90,2,FALSE)),"OFF",VLOOKUP("*" &amp; $A64 &amp; "*",Classes!I$2:$J$90,2,FALSE)),"")</f>
        <v>Swimming</v>
      </c>
      <c r="G64" s="6" t="b">
        <f>IF(ISBLANK($A64),FALSE,IF(COUNTIF(Classes!E$2:E$90,"*" &amp; $A64 &amp; "*")&gt;1,TRUE,FALSE))</f>
        <v>0</v>
      </c>
      <c r="H64" s="6" t="b">
        <f>IF(ISBLANK($A64),FALSE,IF(COUNTIF(Classes!F$2:F$90,"*" &amp; $A64 &amp; "*")&gt;1,TRUE,FALSE))</f>
        <v>0</v>
      </c>
      <c r="I64" s="6" t="b">
        <f>IF(ISBLANK($A64),FALSE,IF(COUNTIF(Classes!G$2:G$90,"*" &amp; $A64 &amp; "*")&gt;1,TRUE,FALSE))</f>
        <v>0</v>
      </c>
      <c r="J64" s="6" t="b">
        <f>IF(ISBLANK($A64),FALSE,IF(COUNTIF(Classes!H$2:H$90,"*" &amp; $A64 &amp; "*")&gt;1,TRUE,FALSE))</f>
        <v>0</v>
      </c>
      <c r="K64" s="6" t="b">
        <f>IF(ISBLANK($A64),FALSE,IF(COUNTIF(Classes!I$2:I$90,"*" &amp; $A64 &amp; "*")&gt;1,TRUE,FALSE))</f>
        <v>0</v>
      </c>
      <c r="L64" s="1">
        <f>IF(B64&lt;&gt;"OFF",VALUE(VLOOKUP(B64,Classes!$B$2:$AY$90,People!L$1,FALSE)),People!G$1)</f>
        <v>19000991</v>
      </c>
      <c r="M64" s="1">
        <f>IF(C64&lt;&gt;"OFF",VALUE(VLOOKUP(C64,Classes!$B$2:$AY$90,People!M$1,FALSE)),People!H$1)</f>
        <v>24106641</v>
      </c>
      <c r="N64" s="1">
        <f>IF(D64&lt;&gt;"OFF",VALUE(VLOOKUP(D64,Classes!$B$2:$AY$90,People!N$1,FALSE)),People!I$1)</f>
        <v>37012937</v>
      </c>
      <c r="O64" s="1">
        <f>IF(E64&lt;&gt;"OFF",VALUE(VLOOKUP(E64,Classes!$B$2:$AY$90,People!O$1,FALSE)),People!J$1)</f>
        <v>47012937</v>
      </c>
      <c r="P64" s="1">
        <f>IF(F64&lt;&gt;"OFF",VALUE(VLOOKUP(F64,Classes!$B$2:$AY$90,People!P$1,FALSE)),People!K$1)</f>
        <v>50012937</v>
      </c>
      <c r="Q64" t="str">
        <f t="shared" si="0"/>
        <v>PhillieL,19000991,24106641,37012937,47012937,50012937</v>
      </c>
    </row>
    <row r="65" spans="1:17" ht="25">
      <c r="A65" s="21" t="s">
        <v>116</v>
      </c>
      <c r="B65" s="6" t="str">
        <f>IF(NOT(ISBLANK($A65)),IF(ISERROR(VLOOKUP("*" &amp; $A65 &amp; "*",Classes!E$2:$J$90,6,FALSE)),"OFF",VLOOKUP("*" &amp; $A65 &amp; "*",Classes!E$2:$J$90,6,FALSE)),"")</f>
        <v>Ropes</v>
      </c>
      <c r="C65" s="6" t="str">
        <f>IF(NOT(ISBLANK($A65)),IF(ISERROR(VLOOKUP("*" &amp; $A65 &amp; "*",Classes!F$2:$J$90,5,FALSE)),"OFF",VLOOKUP("*" &amp; $A65 &amp; "*",Classes!F$2:$J$90,5,FALSE)),"")</f>
        <v>Ropes</v>
      </c>
      <c r="D65" s="6" t="str">
        <f>IF(NOT(ISBLANK($A65)),IF(ISERROR(VLOOKUP("*" &amp; $A65 &amp; "*",Classes!G$2:$J$90,4,FALSE)),"OFF",VLOOKUP("*" &amp; $A65 &amp; "*",Classes!G$2:$J$90,4,FALSE)),"")</f>
        <v>Office</v>
      </c>
      <c r="E65" s="6" t="str">
        <f>IF(NOT(ISBLANK($A65)),IF(ISERROR(VLOOKUP("*" &amp; $A65 &amp; "*",Classes!H$2:$J$90,3,FALSE)),"OFF",VLOOKUP("*" &amp; $A65 &amp; "*",Classes!H$2:$J$90,3,FALSE)),"")</f>
        <v>Mosaics</v>
      </c>
      <c r="F65" s="6" t="str">
        <f>IF(NOT(ISBLANK($A65)),IF(ISERROR(VLOOKUP("*" &amp; $A65 &amp; "*",Classes!I$2:$J$90,2,FALSE)),"OFF",VLOOKUP("*" &amp; $A65 &amp; "*",Classes!I$2:$J$90,2,FALSE)),"")</f>
        <v>Office</v>
      </c>
      <c r="G65" s="6" t="b">
        <f>IF(ISBLANK($A65),FALSE,IF(COUNTIF(Classes!E$2:E$90,"*" &amp; $A65 &amp; "*")&gt;1,TRUE,FALSE))</f>
        <v>0</v>
      </c>
      <c r="H65" s="6" t="b">
        <f>IF(ISBLANK($A65),FALSE,IF(COUNTIF(Classes!F$2:F$90,"*" &amp; $A65 &amp; "*")&gt;1,TRUE,FALSE))</f>
        <v>0</v>
      </c>
      <c r="I65" s="6" t="b">
        <f>IF(ISBLANK($A65),FALSE,IF(COUNTIF(Classes!G$2:G$90,"*" &amp; $A65 &amp; "*")&gt;1,TRUE,FALSE))</f>
        <v>0</v>
      </c>
      <c r="J65" s="6" t="b">
        <f>IF(ISBLANK($A65),FALSE,IF(COUNTIF(Classes!H$2:H$90,"*" &amp; $A65 &amp; "*")&gt;1,TRUE,FALSE))</f>
        <v>0</v>
      </c>
      <c r="K65" s="6" t="b">
        <f>IF(ISBLANK($A65),FALSE,IF(COUNTIF(Classes!I$2:I$90,"*" &amp; $A65 &amp; "*")&gt;1,TRUE,FALSE))</f>
        <v>0</v>
      </c>
      <c r="L65" s="1">
        <f>IF(B65&lt;&gt;"OFF",VALUE(VLOOKUP(B65,Classes!$B$2:$AY$90,People!L$1,FALSE)),People!G$1)</f>
        <v>13000695</v>
      </c>
      <c r="M65" s="1">
        <f>IF(C65&lt;&gt;"OFF",VALUE(VLOOKUP(C65,Classes!$B$2:$AY$90,People!M$1,FALSE)),People!H$1)</f>
        <v>23000695</v>
      </c>
      <c r="N65" s="1">
        <f>IF(D65&lt;&gt;"OFF",VALUE(VLOOKUP(D65,Classes!$B$2:$AY$90,People!N$1,FALSE)),People!I$1)</f>
        <v>39000992</v>
      </c>
      <c r="O65" s="1">
        <f>IF(E65&lt;&gt;"OFF",VALUE(VLOOKUP(E65,Classes!$B$2:$AY$90,People!O$1,FALSE)),People!J$1)</f>
        <v>44006632</v>
      </c>
      <c r="P65" s="1">
        <f>IF(F65&lt;&gt;"OFF",VALUE(VLOOKUP(F65,Classes!$B$2:$AY$90,People!P$1,FALSE)),People!K$1)</f>
        <v>50000992</v>
      </c>
      <c r="Q65" t="str">
        <f t="shared" si="0"/>
        <v>Rebecca,13000695,23000695,39000992,44006632,50000992</v>
      </c>
    </row>
    <row r="66" spans="1:17" ht="25">
      <c r="A66" s="21" t="s">
        <v>117</v>
      </c>
      <c r="B66" s="6" t="str">
        <f>IF(NOT(ISBLANK($A66)),IF(ISERROR(VLOOKUP("*" &amp; $A66 &amp; "*",Classes!E$2:$J$90,6,FALSE)),"OFF",VLOOKUP("*" &amp; $A66 &amp; "*",Classes!E$2:$J$90,6,FALSE)),"")</f>
        <v>Advanced Ropes</v>
      </c>
      <c r="C66" s="6" t="str">
        <f>IF(NOT(ISBLANK($A66)),IF(ISERROR(VLOOKUP("*" &amp; $A66 &amp; "*",Classes!F$2:$J$90,5,FALSE)),"OFF",VLOOKUP("*" &amp; $A66 &amp; "*",Classes!F$2:$J$90,5,FALSE)),"")</f>
        <v>Soccer fun</v>
      </c>
      <c r="D66" s="6" t="str">
        <f>IF(NOT(ISBLANK($A66)),IF(ISERROR(VLOOKUP("*" &amp; $A66 &amp; "*",Classes!G$2:$J$90,4,FALSE)),"OFF",VLOOKUP("*" &amp; $A66 &amp; "*",Classes!G$2:$J$90,4,FALSE)),"")</f>
        <v>OFF</v>
      </c>
      <c r="E66" s="6" t="str">
        <f>IF(NOT(ISBLANK($A66)),IF(ISERROR(VLOOKUP("*" &amp; $A66 &amp; "*",Classes!H$2:$J$90,3,FALSE)),"OFF",VLOOKUP("*" &amp; $A66 &amp; "*",Classes!H$2:$J$90,3,FALSE)),"")</f>
        <v>Ropes</v>
      </c>
      <c r="F66" s="6" t="str">
        <f>IF(NOT(ISBLANK($A66)),IF(ISERROR(VLOOKUP("*" &amp; $A66 &amp; "*",Classes!I$2:$J$90,2,FALSE)),"OFF",VLOOKUP("*" &amp; $A66 &amp; "*",Classes!I$2:$J$90,2,FALSE)),"")</f>
        <v>Ropes</v>
      </c>
      <c r="G66" s="6" t="b">
        <f>IF(ISBLANK($A66),FALSE,IF(COUNTIF(Classes!E$2:E$90,"*" &amp; $A66 &amp; "*")&gt;1,TRUE,FALSE))</f>
        <v>0</v>
      </c>
      <c r="H66" s="6" t="b">
        <f>IF(ISBLANK($A66),FALSE,IF(COUNTIF(Classes!F$2:F$90,"*" &amp; $A66 &amp; "*")&gt;1,TRUE,FALSE))</f>
        <v>0</v>
      </c>
      <c r="I66" s="6" t="b">
        <f>IF(ISBLANK($A66),FALSE,IF(COUNTIF(Classes!G$2:G$90,"*" &amp; $A66 &amp; "*")&gt;1,TRUE,FALSE))</f>
        <v>0</v>
      </c>
      <c r="J66" s="6" t="b">
        <f>IF(ISBLANK($A66),FALSE,IF(COUNTIF(Classes!H$2:H$90,"*" &amp; $A66 &amp; "*")&gt;1,TRUE,FALSE))</f>
        <v>0</v>
      </c>
      <c r="K66" s="6" t="b">
        <f>IF(ISBLANK($A66),FALSE,IF(COUNTIF(Classes!I$2:I$90,"*" &amp; $A66 &amp; "*")&gt;1,TRUE,FALSE))</f>
        <v>0</v>
      </c>
      <c r="L66" s="1">
        <f>IF(B66&lt;&gt;"OFF",VALUE(VLOOKUP(B66,Classes!$B$2:$AY$90,People!L$1,FALSE)),People!G$1)</f>
        <v>13008646</v>
      </c>
      <c r="M66" s="1">
        <f>IF(C66&lt;&gt;"OFF",VALUE(VLOOKUP(C66,Classes!$B$2:$AY$90,People!M$1,FALSE)),People!H$1)</f>
        <v>23115620</v>
      </c>
      <c r="N66" s="1">
        <f>IF(D66&lt;&gt;"OFF",VALUE(VLOOKUP(D66,Classes!$B$2:$AY$90,People!N$1,FALSE)),People!I$1)</f>
        <v>39000990</v>
      </c>
      <c r="O66" s="1">
        <f>IF(E66&lt;&gt;"OFF",VALUE(VLOOKUP(E66,Classes!$B$2:$AY$90,People!O$1,FALSE)),People!J$1)</f>
        <v>43000695</v>
      </c>
      <c r="P66" s="1">
        <f>IF(F66&lt;&gt;"OFF",VALUE(VLOOKUP(F66,Classes!$B$2:$AY$90,People!P$1,FALSE)),People!K$1)</f>
        <v>50000695</v>
      </c>
      <c r="Q66" t="str">
        <f t="shared" si="0"/>
        <v>Rory,13008646,23115620,39000990,43000695,50000695</v>
      </c>
    </row>
    <row r="67" spans="1:17" ht="25">
      <c r="A67" s="21" t="s">
        <v>60</v>
      </c>
      <c r="B67" s="6" t="str">
        <f>IF(NOT(ISBLANK($A67)),IF(ISERROR(VLOOKUP("*" &amp; $A67 &amp; "*",Classes!E$2:$J$90,6,FALSE)),"OFF",VLOOKUP("*" &amp; $A67 &amp; "*",Classes!E$2:$J$90,6,FALSE)),"")</f>
        <v>Planning</v>
      </c>
      <c r="C67" s="6" t="str">
        <f>IF(NOT(ISBLANK($A67)),IF(ISERROR(VLOOKUP("*" &amp; $A67 &amp; "*",Classes!F$2:$J$90,5,FALSE)),"OFF",VLOOKUP("*" &amp; $A67 &amp; "*",Classes!F$2:$J$90,5,FALSE)),"")</f>
        <v>Planning</v>
      </c>
      <c r="D67" s="6" t="str">
        <f>IF(NOT(ISBLANK($A67)),IF(ISERROR(VLOOKUP("*" &amp; $A67 &amp; "*",Classes!G$2:$J$90,4,FALSE)),"OFF",VLOOKUP("*" &amp; $A67 &amp; "*",Classes!G$2:$J$90,4,FALSE)),"")</f>
        <v>OFF</v>
      </c>
      <c r="E67" s="6" t="str">
        <f>IF(NOT(ISBLANK($A67)),IF(ISERROR(VLOOKUP("*" &amp; $A67 &amp; "*",Classes!H$2:$J$90,3,FALSE)),"OFF",VLOOKUP("*" &amp; $A67 &amp; "*",Classes!H$2:$J$90,3,FALSE)),"")</f>
        <v>Ropes</v>
      </c>
      <c r="F67" s="6" t="str">
        <f>IF(NOT(ISBLANK($A67)),IF(ISERROR(VLOOKUP("*" &amp; $A67 &amp; "*",Classes!I$2:$J$90,2,FALSE)),"OFF",VLOOKUP("*" &amp; $A67 &amp; "*",Classes!I$2:$J$90,2,FALSE)),"")</f>
        <v>Ropes</v>
      </c>
      <c r="G67" s="6" t="b">
        <f>IF(ISBLANK($A67),FALSE,IF(COUNTIF(Classes!E$2:E$90,"*" &amp; $A67 &amp; "*")&gt;1,TRUE,FALSE))</f>
        <v>0</v>
      </c>
      <c r="H67" s="6" t="b">
        <f>IF(ISBLANK($A67),FALSE,IF(COUNTIF(Classes!F$2:F$90,"*" &amp; $A67 &amp; "*")&gt;1,TRUE,FALSE))</f>
        <v>0</v>
      </c>
      <c r="I67" s="6" t="b">
        <f>IF(ISBLANK($A67),FALSE,IF(COUNTIF(Classes!G$2:G$90,"*" &amp; $A67 &amp; "*")&gt;1,TRUE,FALSE))</f>
        <v>0</v>
      </c>
      <c r="J67" s="6" t="b">
        <f>IF(ISBLANK($A67),FALSE,IF(COUNTIF(Classes!H$2:H$90,"*" &amp; $A67 &amp; "*")&gt;1,TRUE,FALSE))</f>
        <v>0</v>
      </c>
      <c r="K67" s="6" t="b">
        <f>IF(ISBLANK($A67),FALSE,IF(COUNTIF(Classes!I$2:I$90,"*" &amp; $A67 &amp; "*")&gt;1,TRUE,FALSE))</f>
        <v>0</v>
      </c>
      <c r="L67" s="1">
        <f>IF(B67&lt;&gt;"OFF",VALUE(VLOOKUP(B67,Classes!$B$2:$AY$90,People!L$1,FALSE)),People!G$1)</f>
        <v>19000991</v>
      </c>
      <c r="M67" s="1">
        <f>IF(C67&lt;&gt;"OFF",VALUE(VLOOKUP(C67,Classes!$B$2:$AY$90,People!M$1,FALSE)),People!H$1)</f>
        <v>29000991</v>
      </c>
      <c r="N67" s="1">
        <f>IF(D67&lt;&gt;"OFF",VALUE(VLOOKUP(D67,Classes!$B$2:$AY$90,People!N$1,FALSE)),People!I$1)</f>
        <v>39000990</v>
      </c>
      <c r="O67" s="1">
        <f>IF(E67&lt;&gt;"OFF",VALUE(VLOOKUP(E67,Classes!$B$2:$AY$90,People!O$1,FALSE)),People!J$1)</f>
        <v>43000695</v>
      </c>
      <c r="P67" s="1">
        <f>IF(F67&lt;&gt;"OFF",VALUE(VLOOKUP(F67,Classes!$B$2:$AY$90,People!P$1,FALSE)),People!K$1)</f>
        <v>50000695</v>
      </c>
      <c r="Q67" t="str">
        <f t="shared" ref="Q67:Q112" si="1">IF(ISBLANK(A67),"",A67&amp; "," &amp; L67 &amp; "," &amp; M67 &amp; "," &amp; N67 &amp; "," &amp; O67&amp; "," &amp;P67)</f>
        <v>Scotty,19000991,29000991,39000990,43000695,50000695</v>
      </c>
    </row>
    <row r="68" spans="1:17" ht="25">
      <c r="A68" s="21" t="s">
        <v>128</v>
      </c>
      <c r="B68" s="6" t="str">
        <f>IF(NOT(ISBLANK($A68)),IF(ISERROR(VLOOKUP("*" &amp; $A68 &amp; "*",Classes!E$2:$J$90,6,FALSE)),"OFF",VLOOKUP("*" &amp; $A68 &amp; "*",Classes!E$2:$J$90,6,FALSE)),"")</f>
        <v>Fort Building</v>
      </c>
      <c r="C68" s="6" t="str">
        <f>IF(NOT(ISBLANK($A68)),IF(ISERROR(VLOOKUP("*" &amp; $A68 &amp; "*",Classes!F$2:$J$90,5,FALSE)),"OFF",VLOOKUP("*" &amp; $A68 &amp; "*",Classes!F$2:$J$90,5,FALSE)),"")</f>
        <v>Rock Band</v>
      </c>
      <c r="D68" s="6" t="str">
        <f>IF(NOT(ISBLANK($A68)),IF(ISERROR(VLOOKUP("*" &amp; $A68 &amp; "*",Classes!G$2:$J$90,4,FALSE)),"OFF",VLOOKUP("*" &amp; $A68 &amp; "*",Classes!G$2:$J$90,4,FALSE)),"")</f>
        <v>Photo HL</v>
      </c>
      <c r="E68" s="6" t="str">
        <f>IF(NOT(ISBLANK($A68)),IF(ISERROR(VLOOKUP("*" &amp; $A68 &amp; "*",Classes!H$2:$J$90,3,FALSE)),"OFF",VLOOKUP("*" &amp; $A68 &amp; "*",Classes!H$2:$J$90,3,FALSE)),"")</f>
        <v>OFF</v>
      </c>
      <c r="F68" s="6" t="str">
        <f>IF(NOT(ISBLANK($A68)),IF(ISERROR(VLOOKUP("*" &amp; $A68 &amp; "*",Classes!I$2:$J$90,2,FALSE)),"OFF",VLOOKUP("*" &amp; $A68 &amp; "*",Classes!I$2:$J$90,2,FALSE)),"")</f>
        <v>IG</v>
      </c>
      <c r="G68" s="6" t="b">
        <f>IF(ISBLANK($A68),FALSE,IF(COUNTIF(Classes!E$2:E$90,"*" &amp; $A68 &amp; "*")&gt;1,TRUE,FALSE))</f>
        <v>0</v>
      </c>
      <c r="H68" s="6" t="b">
        <f>IF(ISBLANK($A68),FALSE,IF(COUNTIF(Classes!F$2:F$90,"*" &amp; $A68 &amp; "*")&gt;1,TRUE,FALSE))</f>
        <v>0</v>
      </c>
      <c r="I68" s="6" t="b">
        <f>IF(ISBLANK($A68),FALSE,IF(COUNTIF(Classes!G$2:G$90,"*" &amp; $A68 &amp; "*")&gt;1,TRUE,FALSE))</f>
        <v>0</v>
      </c>
      <c r="J68" s="6" t="b">
        <f>IF(ISBLANK($A68),FALSE,IF(COUNTIF(Classes!H$2:H$90,"*" &amp; $A68 &amp; "*")&gt;1,TRUE,FALSE))</f>
        <v>0</v>
      </c>
      <c r="K68" s="6" t="b">
        <f>IF(ISBLANK($A68),FALSE,IF(COUNTIF(Classes!I$2:I$90,"*" &amp; $A68 &amp; "*")&gt;1,TRUE,FALSE))</f>
        <v>0</v>
      </c>
      <c r="L68" s="1">
        <f>IF(B68&lt;&gt;"OFF",VALUE(VLOOKUP(B68,Classes!$B$2:$AY$90,People!L$1,FALSE)),People!G$1)</f>
        <v>18012927</v>
      </c>
      <c r="M68" s="1">
        <f>IF(C68&lt;&gt;"OFF",VALUE(VLOOKUP(C68,Classes!$B$2:$AY$90,People!M$1,FALSE)),People!H$1)</f>
        <v>24007618</v>
      </c>
      <c r="N68" s="1">
        <f>IF(D68&lt;&gt;"OFF",VALUE(VLOOKUP(D68,Classes!$B$2:$AY$90,People!N$1,FALSE)),People!I$1)</f>
        <v>31006617</v>
      </c>
      <c r="O68" s="1">
        <f>IF(E68&lt;&gt;"OFF",VALUE(VLOOKUP(E68,Classes!$B$2:$AY$90,People!O$1,FALSE)),People!J$1)</f>
        <v>49000990</v>
      </c>
      <c r="P68" s="1">
        <f>IF(F68&lt;&gt;"OFF",VALUE(VLOOKUP(F68,Classes!$B$2:$AY$90,People!P$1,FALSE)),People!K$1)</f>
        <v>50000996</v>
      </c>
      <c r="Q68" t="str">
        <f t="shared" si="1"/>
        <v>Seann,18012927,24007618,31006617,49000990,50000996</v>
      </c>
    </row>
    <row r="69" spans="1:17" ht="25">
      <c r="A69" s="21" t="s">
        <v>61</v>
      </c>
      <c r="B69" s="6" t="str">
        <f>IF(NOT(ISBLANK($A69)),IF(ISERROR(VLOOKUP("*" &amp; $A69 &amp; "*",Classes!E$2:$J$90,6,FALSE)),"OFF",VLOOKUP("*" &amp; $A69 &amp; "*",Classes!E$2:$J$90,6,FALSE)),"")</f>
        <v>OFF</v>
      </c>
      <c r="C69" s="6" t="str">
        <f>IF(NOT(ISBLANK($A69)),IF(ISERROR(VLOOKUP("*" &amp; $A69 &amp; "*",Classes!F$2:$J$90,5,FALSE)),"OFF",VLOOKUP("*" &amp; $A69 &amp; "*",Classes!F$2:$J$90,5,FALSE)),"")</f>
        <v>Swimming a</v>
      </c>
      <c r="D69" s="6" t="str">
        <f>IF(NOT(ISBLANK($A69)),IF(ISERROR(VLOOKUP("*" &amp; $A69 &amp; "*",Classes!G$2:$J$90,4,FALSE)),"OFF",VLOOKUP("*" &amp; $A69 &amp; "*",Classes!G$2:$J$90,4,FALSE)),"")</f>
        <v>Planning</v>
      </c>
      <c r="E69" s="6" t="str">
        <f>IF(NOT(ISBLANK($A69)),IF(ISERROR(VLOOKUP("*" &amp; $A69 &amp; "*",Classes!H$2:$J$90,3,FALSE)),"OFF",VLOOKUP("*" &amp; $A69 &amp; "*",Classes!H$2:$J$90,3,FALSE)),"")</f>
        <v>Glass Beads</v>
      </c>
      <c r="F69" s="6" t="str">
        <f>IF(NOT(ISBLANK($A69)),IF(ISERROR(VLOOKUP("*" &amp; $A69 &amp; "*",Classes!I$2:$J$90,2,FALSE)),"OFF",VLOOKUP("*" &amp; $A69 &amp; "*",Classes!I$2:$J$90,2,FALSE)),"")</f>
        <v>Planning</v>
      </c>
      <c r="G69" s="6" t="b">
        <f>IF(ISBLANK($A69),FALSE,IF(COUNTIF(Classes!E$2:E$90,"*" &amp; $A69 &amp; "*")&gt;1,TRUE,FALSE))</f>
        <v>0</v>
      </c>
      <c r="H69" s="6" t="b">
        <f>IF(ISBLANK($A69),FALSE,IF(COUNTIF(Classes!F$2:F$90,"*" &amp; $A69 &amp; "*")&gt;1,TRUE,FALSE))</f>
        <v>0</v>
      </c>
      <c r="I69" s="6" t="b">
        <f>IF(ISBLANK($A69),FALSE,IF(COUNTIF(Classes!G$2:G$90,"*" &amp; $A69 &amp; "*")&gt;1,TRUE,FALSE))</f>
        <v>0</v>
      </c>
      <c r="J69" s="6" t="b">
        <f>IF(ISBLANK($A69),FALSE,IF(COUNTIF(Classes!H$2:H$90,"*" &amp; $A69 &amp; "*")&gt;1,TRUE,FALSE))</f>
        <v>0</v>
      </c>
      <c r="K69" s="6" t="b">
        <f>IF(ISBLANK($A69),FALSE,IF(COUNTIF(Classes!I$2:I$90,"*" &amp; $A69 &amp; "*")&gt;1,TRUE,FALSE))</f>
        <v>0</v>
      </c>
      <c r="L69" s="1">
        <f>IF(B69&lt;&gt;"OFF",VALUE(VLOOKUP(B69,Classes!$B$2:$AY$90,People!L$1,FALSE)),People!G$1)</f>
        <v>19000990</v>
      </c>
      <c r="M69" s="1">
        <f>IF(C69&lt;&gt;"OFF",VALUE(VLOOKUP(C69,Classes!$B$2:$AY$90,People!M$1,FALSE)),People!H$1)</f>
        <v>27012937</v>
      </c>
      <c r="N69" s="1">
        <f>IF(D69&lt;&gt;"OFF",VALUE(VLOOKUP(D69,Classes!$B$2:$AY$90,People!N$1,FALSE)),People!I$1)</f>
        <v>39000991</v>
      </c>
      <c r="O69" s="1">
        <f>IF(E69&lt;&gt;"OFF",VALUE(VLOOKUP(E69,Classes!$B$2:$AY$90,People!O$1,FALSE)),People!J$1)</f>
        <v>44006641</v>
      </c>
      <c r="P69" s="1">
        <f>IF(F69&lt;&gt;"OFF",VALUE(VLOOKUP(F69,Classes!$B$2:$AY$90,People!P$1,FALSE)),People!K$1)</f>
        <v>50000991</v>
      </c>
      <c r="Q69" t="str">
        <f t="shared" si="1"/>
        <v>Shannon,19000990,27012937,39000991,44006641,50000991</v>
      </c>
    </row>
    <row r="70" spans="1:17" ht="25">
      <c r="A70" s="21" t="s">
        <v>201</v>
      </c>
      <c r="B70" s="6" t="str">
        <f>IF(NOT(ISBLANK($A70)),IF(ISERROR(VLOOKUP("*" &amp; $A70 &amp; "*",Classes!E$2:$J$90,6,FALSE)),"OFF",VLOOKUP("*" &amp; $A70 &amp; "*",Classes!E$2:$J$90,6,FALSE)),"")</f>
        <v>Stained Glass</v>
      </c>
      <c r="C70" s="6" t="str">
        <f>IF(NOT(ISBLANK($A70)),IF(ISERROR(VLOOKUP("*" &amp; $A70 &amp; "*",Classes!F$2:$J$90,5,FALSE)),"OFF",VLOOKUP("*" &amp; $A70 &amp; "*",Classes!F$2:$J$90,5,FALSE)),"")</f>
        <v>Stained Glass</v>
      </c>
      <c r="D70" s="6" t="str">
        <f>IF(NOT(ISBLANK($A70)),IF(ISERROR(VLOOKUP("*" &amp; $A70 &amp; "*",Classes!G$2:$J$90,4,FALSE)),"OFF",VLOOKUP("*" &amp; $A70 &amp; "*",Classes!G$2:$J$90,4,FALSE)),"")</f>
        <v>Stained Glass</v>
      </c>
      <c r="E70" s="6" t="str">
        <f>IF(NOT(ISBLANK($A70)),IF(ISERROR(VLOOKUP("*" &amp; $A70 &amp; "*",Classes!H$2:$J$90,3,FALSE)),"OFF",VLOOKUP("*" &amp; $A70 &amp; "*",Classes!H$2:$J$90,3,FALSE)),"")</f>
        <v>Stained Glass</v>
      </c>
      <c r="F70" s="6" t="str">
        <f>IF(NOT(ISBLANK($A70)),IF(ISERROR(VLOOKUP("*" &amp; $A70 &amp; "*",Classes!I$2:$J$90,2,FALSE)),"OFF",VLOOKUP("*" &amp; $A70 &amp; "*",Classes!I$2:$J$90,2,FALSE)),"")</f>
        <v>IG</v>
      </c>
      <c r="G70" s="6" t="b">
        <f>IF(ISBLANK($A70),FALSE,IF(COUNTIF(Classes!E$2:E$90,"*" &amp; $A70 &amp; "*")&gt;1,TRUE,FALSE))</f>
        <v>0</v>
      </c>
      <c r="H70" s="6" t="b">
        <f>IF(ISBLANK($A70),FALSE,IF(COUNTIF(Classes!F$2:F$90,"*" &amp; $A70 &amp; "*")&gt;1,TRUE,FALSE))</f>
        <v>0</v>
      </c>
      <c r="I70" s="6" t="b">
        <f>IF(ISBLANK($A70),FALSE,IF(COUNTIF(Classes!G$2:G$90,"*" &amp; $A70 &amp; "*")&gt;1,TRUE,FALSE))</f>
        <v>0</v>
      </c>
      <c r="J70" s="6" t="b">
        <f>IF(ISBLANK($A70),FALSE,IF(COUNTIF(Classes!H$2:H$90,"*" &amp; $A70 &amp; "*")&gt;1,TRUE,FALSE))</f>
        <v>0</v>
      </c>
      <c r="K70" s="6" t="b">
        <f>IF(ISBLANK($A70),FALSE,IF(COUNTIF(Classes!I$2:I$90,"*" &amp; $A70 &amp; "*")&gt;1,TRUE,FALSE))</f>
        <v>0</v>
      </c>
      <c r="L70" s="1">
        <f>IF(B70&lt;&gt;"OFF",VALUE(VLOOKUP(B70,Classes!$B$2:$AY$90,People!L$1,FALSE)),People!G$1)</f>
        <v>14006631</v>
      </c>
      <c r="M70" s="1">
        <f>IF(C70&lt;&gt;"OFF",VALUE(VLOOKUP(C70,Classes!$B$2:$AY$90,People!M$1,FALSE)),People!H$1)</f>
        <v>24006631</v>
      </c>
      <c r="N70" s="1">
        <f>IF(D70&lt;&gt;"OFF",VALUE(VLOOKUP(D70,Classes!$B$2:$AY$90,People!N$1,FALSE)),People!I$1)</f>
        <v>34006631</v>
      </c>
      <c r="O70" s="1">
        <f>IF(E70&lt;&gt;"OFF",VALUE(VLOOKUP(E70,Classes!$B$2:$AY$90,People!O$1,FALSE)),People!J$1)</f>
        <v>44006631</v>
      </c>
      <c r="P70" s="1">
        <f>IF(F70&lt;&gt;"OFF",VALUE(VLOOKUP(F70,Classes!$B$2:$AY$90,People!P$1,FALSE)),People!K$1)</f>
        <v>50000996</v>
      </c>
      <c r="Q70" t="str">
        <f t="shared" si="1"/>
        <v>Sue,14006631,24006631,34006631,44006631,50000996</v>
      </c>
    </row>
    <row r="71" spans="1:17" ht="25">
      <c r="A71" s="21" t="s">
        <v>168</v>
      </c>
      <c r="B71" s="6" t="str">
        <f>IF(NOT(ISBLANK($A71)),IF(ISERROR(VLOOKUP("*" &amp; $A71 &amp; "*",Classes!E$2:$J$90,6,FALSE)),"OFF",VLOOKUP("*" &amp; $A71 &amp; "*",Classes!E$2:$J$90,6,FALSE)),"")</f>
        <v>Mail Driver</v>
      </c>
      <c r="C71" s="6" t="str">
        <f>IF(NOT(ISBLANK($A71)),IF(ISERROR(VLOOKUP("*" &amp; $A71 &amp; "*",Classes!F$2:$J$90,5,FALSE)),"OFF",VLOOKUP("*" &amp; $A71 &amp; "*",Classes!F$2:$J$90,5,FALSE)),"")</f>
        <v>Baton</v>
      </c>
      <c r="D71" s="6" t="str">
        <f>IF(NOT(ISBLANK($A71)),IF(ISERROR(VLOOKUP("*" &amp; $A71 &amp; "*",Classes!G$2:$J$90,4,FALSE)),"OFF",VLOOKUP("*" &amp; $A71 &amp; "*",Classes!G$2:$J$90,4,FALSE)),"")</f>
        <v>OFF</v>
      </c>
      <c r="E71" s="6" t="str">
        <f>IF(NOT(ISBLANK($A71)),IF(ISERROR(VLOOKUP("*" &amp; $A71 &amp; "*",Classes!H$2:$J$90,3,FALSE)),"OFF",VLOOKUP("*" &amp; $A71 &amp; "*",Classes!H$2:$J$90,3,FALSE)),"")</f>
        <v>Ropes</v>
      </c>
      <c r="F71" s="6" t="str">
        <f>IF(NOT(ISBLANK($A71)),IF(ISERROR(VLOOKUP("*" &amp; $A71 &amp; "*",Classes!I$2:$J$90,2,FALSE)),"OFF",VLOOKUP("*" &amp; $A71 &amp; "*",Classes!I$2:$J$90,2,FALSE)),"")</f>
        <v>Ropes</v>
      </c>
      <c r="G71" s="6" t="b">
        <f>IF(ISBLANK($A71),FALSE,IF(COUNTIF(Classes!E$2:E$90,"*" &amp; $A71 &amp; "*")&gt;1,TRUE,FALSE))</f>
        <v>0</v>
      </c>
      <c r="H71" s="6" t="b">
        <f>IF(ISBLANK($A71),FALSE,IF(COUNTIF(Classes!F$2:F$90,"*" &amp; $A71 &amp; "*")&gt;1,TRUE,FALSE))</f>
        <v>0</v>
      </c>
      <c r="I71" s="6" t="b">
        <f>IF(ISBLANK($A71),FALSE,IF(COUNTIF(Classes!G$2:G$90,"*" &amp; $A71 &amp; "*")&gt;1,TRUE,FALSE))</f>
        <v>0</v>
      </c>
      <c r="J71" s="6" t="b">
        <f>IF(ISBLANK($A71),FALSE,IF(COUNTIF(Classes!H$2:H$90,"*" &amp; $A71 &amp; "*")&gt;1,TRUE,FALSE))</f>
        <v>0</v>
      </c>
      <c r="K71" s="6" t="b">
        <f>IF(ISBLANK($A71),FALSE,IF(COUNTIF(Classes!I$2:I$90,"*" &amp; $A71 &amp; "*")&gt;1,TRUE,FALSE))</f>
        <v>0</v>
      </c>
      <c r="L71" s="1">
        <f>IF(B71&lt;&gt;"OFF",VALUE(VLOOKUP(B71,Classes!$B$2:$AY$90,People!L$1,FALSE)),People!G$1)</f>
        <v>19000997</v>
      </c>
      <c r="M71" s="1">
        <f>IF(C71&lt;&gt;"OFF",VALUE(VLOOKUP(C71,Classes!$B$2:$AY$90,People!M$1,FALSE)),People!H$1)</f>
        <v>23108646</v>
      </c>
      <c r="N71" s="1">
        <f>IF(D71&lt;&gt;"OFF",VALUE(VLOOKUP(D71,Classes!$B$2:$AY$90,People!N$1,FALSE)),People!I$1)</f>
        <v>39000990</v>
      </c>
      <c r="O71" s="1">
        <f>IF(E71&lt;&gt;"OFF",VALUE(VLOOKUP(E71,Classes!$B$2:$AY$90,People!O$1,FALSE)),People!J$1)</f>
        <v>43000695</v>
      </c>
      <c r="P71" s="1">
        <f>IF(F71&lt;&gt;"OFF",VALUE(VLOOKUP(F71,Classes!$B$2:$AY$90,People!P$1,FALSE)),People!K$1)</f>
        <v>50000695</v>
      </c>
      <c r="Q71" t="str">
        <f t="shared" si="1"/>
        <v>Tessa,19000997,23108646,39000990,43000695,50000695</v>
      </c>
    </row>
    <row r="72" spans="1:17" ht="25">
      <c r="A72" s="21" t="s">
        <v>255</v>
      </c>
      <c r="B72" s="6" t="str">
        <f>IF(NOT(ISBLANK($A72)),IF(ISERROR(VLOOKUP("*" &amp; $A72 &amp; "*",Classes!E$2:$J$90,6,FALSE)),"OFF",VLOOKUP("*" &amp; $A72 &amp; "*",Classes!E$2:$J$90,6,FALSE)),"")</f>
        <v>Soccer team</v>
      </c>
      <c r="C72" s="6" t="str">
        <f>IF(NOT(ISBLANK($A72)),IF(ISERROR(VLOOKUP("*" &amp; $A72 &amp; "*",Classes!F$2:$J$90,5,FALSE)),"OFF",VLOOKUP("*" &amp; $A72 &amp; "*",Classes!F$2:$J$90,5,FALSE)),"")</f>
        <v>OFF</v>
      </c>
      <c r="D72" s="6" t="str">
        <f>IF(NOT(ISBLANK($A72)),IF(ISERROR(VLOOKUP("*" &amp; $A72 &amp; "*",Classes!G$2:$J$90,4,FALSE)),"OFF",VLOOKUP("*" &amp; $A72 &amp; "*",Classes!G$2:$J$90,4,FALSE)),"")</f>
        <v>Ropes</v>
      </c>
      <c r="E72" s="6" t="str">
        <f>IF(NOT(ISBLANK($A72)),IF(ISERROR(VLOOKUP("*" &amp; $A72 &amp; "*",Classes!H$2:$J$90,3,FALSE)),"OFF",VLOOKUP("*" &amp; $A72 &amp; "*",Classes!H$2:$J$90,3,FALSE)),"")</f>
        <v>Ropes</v>
      </c>
      <c r="F72" s="6" t="str">
        <f>IF(NOT(ISBLANK($A72)),IF(ISERROR(VLOOKUP("*" &amp; $A72 &amp; "*",Classes!I$2:$J$90,2,FALSE)),"OFF",VLOOKUP("*" &amp; $A72 &amp; "*",Classes!I$2:$J$90,2,FALSE)),"")</f>
        <v>Ropes</v>
      </c>
      <c r="G72" s="6" t="b">
        <f>IF(ISBLANK($A72),FALSE,IF(COUNTIF(Classes!E$2:E$90,"*" &amp; $A72 &amp; "*")&gt;1,TRUE,FALSE))</f>
        <v>0</v>
      </c>
      <c r="H72" s="6" t="b">
        <f>IF(ISBLANK($A72),FALSE,IF(COUNTIF(Classes!F$2:F$90,"*" &amp; $A72 &amp; "*")&gt;1,TRUE,FALSE))</f>
        <v>0</v>
      </c>
      <c r="I72" s="6" t="b">
        <f>IF(ISBLANK($A72),FALSE,IF(COUNTIF(Classes!G$2:G$90,"*" &amp; $A72 &amp; "*")&gt;1,TRUE,FALSE))</f>
        <v>0</v>
      </c>
      <c r="J72" s="6" t="b">
        <f>IF(ISBLANK($A72),FALSE,IF(COUNTIF(Classes!H$2:H$90,"*" &amp; $A72 &amp; "*")&gt;1,TRUE,FALSE))</f>
        <v>0</v>
      </c>
      <c r="K72" s="6" t="b">
        <f>IF(ISBLANK($A72),FALSE,IF(COUNTIF(Classes!I$2:I$90,"*" &amp; $A72 &amp; "*")&gt;1,TRUE,FALSE))</f>
        <v>0</v>
      </c>
      <c r="L72" s="1">
        <f>IF(B72&lt;&gt;"OFF",VALUE(VLOOKUP(B72,Classes!$B$2:$AY$90,People!L$1,FALSE)),People!G$1)</f>
        <v>13030620</v>
      </c>
      <c r="M72" s="1">
        <f>IF(C72&lt;&gt;"OFF",VALUE(VLOOKUP(C72,Classes!$B$2:$AY$90,People!M$1,FALSE)),People!H$1)</f>
        <v>29000990</v>
      </c>
      <c r="N72" s="1">
        <f>IF(D72&lt;&gt;"OFF",VALUE(VLOOKUP(D72,Classes!$B$2:$AY$90,People!N$1,FALSE)),People!I$1)</f>
        <v>33000695</v>
      </c>
      <c r="O72" s="1">
        <f>IF(E72&lt;&gt;"OFF",VALUE(VLOOKUP(E72,Classes!$B$2:$AY$90,People!O$1,FALSE)),People!J$1)</f>
        <v>43000695</v>
      </c>
      <c r="P72" s="1">
        <f>IF(F72&lt;&gt;"OFF",VALUE(VLOOKUP(F72,Classes!$B$2:$AY$90,People!P$1,FALSE)),People!K$1)</f>
        <v>50000695</v>
      </c>
      <c r="Q72" t="str">
        <f t="shared" si="1"/>
        <v>Will,13030620,29000990,33000695,43000695,50000695</v>
      </c>
    </row>
    <row r="73" spans="1:17" ht="25">
      <c r="A73" s="21" t="s">
        <v>256</v>
      </c>
      <c r="B73" s="6" t="str">
        <f>IF(NOT(ISBLANK($A73)),IF(ISERROR(VLOOKUP("*" &amp; $A73 &amp; "*",Classes!E$2:$J$90,6,FALSE)),"OFF",VLOOKUP("*" &amp; $A73 &amp; "*",Classes!E$2:$J$90,6,FALSE)),"")</f>
        <v>Boating</v>
      </c>
      <c r="C73" s="6" t="str">
        <f>IF(NOT(ISBLANK($A73)),IF(ISERROR(VLOOKUP("*" &amp; $A73 &amp; "*",Classes!F$2:$J$90,5,FALSE)),"OFF",VLOOKUP("*" &amp; $A73 &amp; "*",Classes!F$2:$J$90,5,FALSE)),"")</f>
        <v>Windsurfing</v>
      </c>
      <c r="D73" s="6" t="str">
        <f>IF(NOT(ISBLANK($A73)),IF(ISERROR(VLOOKUP("*" &amp; $A73 &amp; "*",Classes!G$2:$J$90,4,FALSE)),"OFF",VLOOKUP("*" &amp; $A73 &amp; "*",Classes!G$2:$J$90,4,FALSE)),"")</f>
        <v>OFF</v>
      </c>
      <c r="E73" s="6" t="str">
        <f>IF(NOT(ISBLANK($A73)),IF(ISERROR(VLOOKUP("*" &amp; $A73 &amp; "*",Classes!H$2:$J$90,3,FALSE)),"OFF",VLOOKUP("*" &amp; $A73 &amp; "*",Classes!H$2:$J$90,3,FALSE)),"")</f>
        <v>Swimming a</v>
      </c>
      <c r="F73" s="6" t="str">
        <f>IF(NOT(ISBLANK($A73)),IF(ISERROR(VLOOKUP("*" &amp; $A73 &amp; "*",Classes!I$2:$J$90,2,FALSE)),"OFF",VLOOKUP("*" &amp; $A73 &amp; "*",Classes!I$2:$J$90,2,FALSE)),"")</f>
        <v>Swimming a</v>
      </c>
      <c r="G73" s="6" t="b">
        <f>IF(ISBLANK($A73),FALSE,IF(COUNTIF(Classes!E$2:E$90,"*" &amp; $A73 &amp; "*")&gt;1,TRUE,FALSE))</f>
        <v>0</v>
      </c>
      <c r="H73" s="6" t="b">
        <f>IF(ISBLANK($A73),FALSE,IF(COUNTIF(Classes!F$2:F$90,"*" &amp; $A73 &amp; "*")&gt;1,TRUE,FALSE))</f>
        <v>0</v>
      </c>
      <c r="I73" s="6" t="b">
        <f>IF(ISBLANK($A73),FALSE,IF(COUNTIF(Classes!G$2:G$90,"*" &amp; $A73 &amp; "*")&gt;1,TRUE,FALSE))</f>
        <v>0</v>
      </c>
      <c r="J73" s="6" t="b">
        <f>IF(ISBLANK($A73),FALSE,IF(COUNTIF(Classes!H$2:H$90,"*" &amp; $A73 &amp; "*")&gt;1,TRUE,FALSE))</f>
        <v>0</v>
      </c>
      <c r="K73" s="6" t="b">
        <f>IF(ISBLANK($A73),FALSE,IF(COUNTIF(Classes!I$2:I$90,"*" &amp; $A73 &amp; "*")&gt;1,TRUE,FALSE))</f>
        <v>0</v>
      </c>
      <c r="L73" s="1">
        <f>IF(B73&lt;&gt;"OFF",VALUE(VLOOKUP(B73,Classes!$B$2:$AY$90,People!L$1,FALSE)),People!G$1)</f>
        <v>17006936</v>
      </c>
      <c r="M73" s="1">
        <f>IF(C73&lt;&gt;"OFF",VALUE(VLOOKUP(C73,Classes!$B$2:$AY$90,People!M$1,FALSE)),People!H$1)</f>
        <v>27006936</v>
      </c>
      <c r="N73" s="1">
        <f>IF(D73&lt;&gt;"OFF",VALUE(VLOOKUP(D73,Classes!$B$2:$AY$90,People!N$1,FALSE)),People!I$1)</f>
        <v>39000990</v>
      </c>
      <c r="O73" s="1">
        <f>IF(E73&lt;&gt;"OFF",VALUE(VLOOKUP(E73,Classes!$B$2:$AY$90,People!O$1,FALSE)),People!J$1)</f>
        <v>47012937</v>
      </c>
      <c r="P73" s="1">
        <f>IF(F73&lt;&gt;"OFF",VALUE(VLOOKUP(F73,Classes!$B$2:$AY$90,People!P$1,FALSE)),People!K$1)</f>
        <v>50012937</v>
      </c>
      <c r="Q73" t="str">
        <f t="shared" si="1"/>
        <v>Yin,17006936,27006936,39000990,47012937,50012937</v>
      </c>
    </row>
    <row r="74" spans="1:17" ht="25">
      <c r="A74" s="21" t="s">
        <v>280</v>
      </c>
      <c r="B74" s="6" t="str">
        <f>IF(NOT(ISBLANK($A74)),IF(ISERROR(VLOOKUP("*" &amp; $A74 &amp; "*",Classes!E$2:$J$90,6,FALSE)),"OFF",VLOOKUP("*" &amp; $A74 &amp; "*",Classes!E$2:$J$90,6,FALSE)),"")</f>
        <v>Hiking</v>
      </c>
      <c r="C74" s="6" t="str">
        <f>IF(NOT(ISBLANK($A74)),IF(ISERROR(VLOOKUP("*" &amp; $A74 &amp; "*",Classes!F$2:$J$90,5,FALSE)),"OFF",VLOOKUP("*" &amp; $A74 &amp; "*",Classes!F$2:$J$90,5,FALSE)),"")</f>
        <v>Mountian Bike</v>
      </c>
      <c r="D74" s="6" t="str">
        <f>IF(NOT(ISBLANK($A74)),IF(ISERROR(VLOOKUP("*" &amp; $A74 &amp; "*",Classes!G$2:$J$90,4,FALSE)),"OFF",VLOOKUP("*" &amp; $A74 &amp; "*",Classes!G$2:$J$90,4,FALSE)),"")</f>
        <v>Instr. Making</v>
      </c>
      <c r="E74" s="6" t="str">
        <f>IF(NOT(ISBLANK($A74)),IF(ISERROR(VLOOKUP("*" &amp; $A74 &amp; "*",Classes!H$2:$J$90,3,FALSE)),"OFF",VLOOKUP("*" &amp; $A74 &amp; "*",Classes!H$2:$J$90,3,FALSE)),"")</f>
        <v>Pottery</v>
      </c>
      <c r="F74" s="6" t="str">
        <f>IF(NOT(ISBLANK($A74)),IF(ISERROR(VLOOKUP("*" &amp; $A74 &amp; "*",Classes!I$2:$J$90,2,FALSE)),"OFF",VLOOKUP("*" &amp; $A74 &amp; "*",Classes!I$2:$J$90,2,FALSE)),"")</f>
        <v>OFF</v>
      </c>
      <c r="G74" s="6" t="b">
        <f>IF(ISBLANK($A74),FALSE,IF(COUNTIF(Classes!E$2:E$90,"*" &amp; $A74 &amp; "*")&gt;1,TRUE,FALSE))</f>
        <v>0</v>
      </c>
      <c r="H74" s="6" t="b">
        <f>IF(ISBLANK($A74),FALSE,IF(COUNTIF(Classes!F$2:F$90,"*" &amp; $A74 &amp; "*")&gt;1,TRUE,FALSE))</f>
        <v>0</v>
      </c>
      <c r="I74" s="6" t="b">
        <f>IF(ISBLANK($A74),FALSE,IF(COUNTIF(Classes!G$2:G$90,"*" &amp; $A74 &amp; "*")&gt;1,TRUE,FALSE))</f>
        <v>0</v>
      </c>
      <c r="J74" s="6" t="b">
        <f>IF(ISBLANK($A74),FALSE,IF(COUNTIF(Classes!H$2:H$90,"*" &amp; $A74 &amp; "*")&gt;1,TRUE,FALSE))</f>
        <v>0</v>
      </c>
      <c r="K74" s="6" t="b">
        <f>IF(ISBLANK($A74),FALSE,IF(COUNTIF(Classes!I$2:I$90,"*" &amp; $A74 &amp; "*")&gt;1,TRUE,FALSE))</f>
        <v>0</v>
      </c>
      <c r="L74" s="1">
        <f>IF(B74&lt;&gt;"OFF",VALUE(VLOOKUP(B74,Classes!$B$2:$AY$90,People!L$1,FALSE)),People!G$1)</f>
        <v>13008614</v>
      </c>
      <c r="M74" s="1">
        <f>IF(C74&lt;&gt;"OFF",VALUE(VLOOKUP(C74,Classes!$B$2:$AY$90,People!M$1,FALSE)),People!H$1)</f>
        <v>23108617</v>
      </c>
      <c r="N74" s="1">
        <f>IF(D74&lt;&gt;"OFF",VALUE(VLOOKUP(D74,Classes!$B$2:$AY$90,People!N$1,FALSE)),People!I$1)</f>
        <v>31006606</v>
      </c>
      <c r="O74" s="1">
        <f>IF(E74&lt;&gt;"OFF",VALUE(VLOOKUP(E74,Classes!$B$2:$AY$90,People!O$1,FALSE)),People!J$1)</f>
        <v>41015642</v>
      </c>
      <c r="P74" s="1">
        <f>IF(F74&lt;&gt;"OFF",VALUE(VLOOKUP(F74,Classes!$B$2:$AY$90,People!P$1,FALSE)),People!K$1)</f>
        <v>50000990</v>
      </c>
      <c r="Q74" t="str">
        <f t="shared" si="1"/>
        <v>Zack,13008614,23108617,31006606,41015642,50000990</v>
      </c>
    </row>
    <row r="75" spans="1:17" ht="25">
      <c r="A75" s="21"/>
      <c r="B75" s="6" t="str">
        <f>IF(NOT(ISBLANK($A75)),IF(ISERROR(VLOOKUP("*" &amp; $A75 &amp; "*",Classes!E$2:$J$90,6,FALSE)),"OFF",VLOOKUP("*" &amp; $A75 &amp; "*",Classes!E$2:$J$90,6,FALSE)),"")</f>
        <v/>
      </c>
      <c r="C75" s="6" t="str">
        <f>IF(NOT(ISBLANK($A75)),IF(ISERROR(VLOOKUP("*" &amp; $A75 &amp; "*",Classes!F$2:$J$90,5,FALSE)),"OFF",VLOOKUP("*" &amp; $A75 &amp; "*",Classes!F$2:$J$90,5,FALSE)),"")</f>
        <v/>
      </c>
      <c r="D75" s="6" t="str">
        <f>IF(NOT(ISBLANK($A75)),IF(ISERROR(VLOOKUP("*" &amp; $A75 &amp; "*",Classes!G$2:$J$90,4,FALSE)),"OFF",VLOOKUP("*" &amp; $A75 &amp; "*",Classes!G$2:$J$90,4,FALSE)),"")</f>
        <v/>
      </c>
      <c r="E75" s="6" t="str">
        <f>IF(NOT(ISBLANK($A75)),IF(ISERROR(VLOOKUP("*" &amp; $A75 &amp; "*",Classes!H$2:$J$90,3,FALSE)),"OFF",VLOOKUP("*" &amp; $A75 &amp; "*",Classes!H$2:$J$90,3,FALSE)),"")</f>
        <v/>
      </c>
      <c r="F75" s="6" t="str">
        <f>IF(NOT(ISBLANK($A75)),IF(ISERROR(VLOOKUP("*" &amp; $A75 &amp; "*",Classes!I$2:$J$90,2,FALSE)),"OFF",VLOOKUP("*" &amp; $A75 &amp; "*",Classes!I$2:$J$90,2,FALSE)),"")</f>
        <v/>
      </c>
      <c r="G75" s="6" t="b">
        <f>IF(ISBLANK($A75),FALSE,IF(COUNTIF(Classes!E$2:E$90,"*" &amp; $A75 &amp; "*")&gt;1,TRUE,FALSE))</f>
        <v>0</v>
      </c>
      <c r="H75" s="6" t="b">
        <f>IF(ISBLANK($A75),FALSE,IF(COUNTIF(Classes!F$2:F$90,"*" &amp; $A75 &amp; "*")&gt;1,TRUE,FALSE))</f>
        <v>0</v>
      </c>
      <c r="I75" s="6" t="b">
        <f>IF(ISBLANK($A75),FALSE,IF(COUNTIF(Classes!G$2:G$90,"*" &amp; $A75 &amp; "*")&gt;1,TRUE,FALSE))</f>
        <v>0</v>
      </c>
      <c r="J75" s="6" t="b">
        <f>IF(ISBLANK($A75),FALSE,IF(COUNTIF(Classes!H$2:H$90,"*" &amp; $A75 &amp; "*")&gt;1,TRUE,FALSE))</f>
        <v>0</v>
      </c>
      <c r="K75" s="6" t="b">
        <f>IF(ISBLANK($A75),FALSE,IF(COUNTIF(Classes!I$2:I$90,"*" &amp; $A75 &amp; "*")&gt;1,TRUE,FALSE))</f>
        <v>0</v>
      </c>
      <c r="L75" s="1" t="e">
        <f>IF(B75&lt;&gt;"OFF",VALUE(VLOOKUP(B75,Classes!$B$2:$AY$90,People!L$1,FALSE)),People!G$1)</f>
        <v>#N/A</v>
      </c>
      <c r="M75" s="1" t="e">
        <f>IF(C75&lt;&gt;"OFF",VALUE(VLOOKUP(C75,Classes!$B$2:$AY$90,People!M$1,FALSE)),People!H$1)</f>
        <v>#N/A</v>
      </c>
      <c r="N75" s="1" t="e">
        <f>IF(D75&lt;&gt;"OFF",VALUE(VLOOKUP(D75,Classes!$B$2:$AY$90,People!N$1,FALSE)),People!I$1)</f>
        <v>#N/A</v>
      </c>
      <c r="O75" s="1" t="e">
        <f>IF(E75&lt;&gt;"OFF",VALUE(VLOOKUP(E75,Classes!$B$2:$AY$90,People!O$1,FALSE)),People!J$1)</f>
        <v>#N/A</v>
      </c>
      <c r="P75" s="1" t="e">
        <f>IF(F75&lt;&gt;"OFF",VALUE(VLOOKUP(F75,Classes!$B$2:$AY$90,People!P$1,FALSE)),People!K$1)</f>
        <v>#N/A</v>
      </c>
      <c r="Q75" t="str">
        <f t="shared" si="1"/>
        <v/>
      </c>
    </row>
    <row r="76" spans="1:17" ht="25">
      <c r="A76" s="21"/>
      <c r="B76" s="6" t="str">
        <f>IF(NOT(ISBLANK($A76)),IF(ISERROR(VLOOKUP("*" &amp; $A76 &amp; "*",Classes!E$2:$J$90,6,FALSE)),"OFF",VLOOKUP("*" &amp; $A76 &amp; "*",Classes!E$2:$J$90,6,FALSE)),"")</f>
        <v/>
      </c>
      <c r="C76" s="6" t="str">
        <f>IF(NOT(ISBLANK($A76)),IF(ISERROR(VLOOKUP("*" &amp; $A76 &amp; "*",Classes!F$2:$J$90,5,FALSE)),"OFF",VLOOKUP("*" &amp; $A76 &amp; "*",Classes!F$2:$J$90,5,FALSE)),"")</f>
        <v/>
      </c>
      <c r="D76" s="6" t="str">
        <f>IF(NOT(ISBLANK($A76)),IF(ISERROR(VLOOKUP("*" &amp; $A76 &amp; "*",Classes!G$2:$J$90,4,FALSE)),"OFF",VLOOKUP("*" &amp; $A76 &amp; "*",Classes!G$2:$J$90,4,FALSE)),"")</f>
        <v/>
      </c>
      <c r="E76" s="6" t="str">
        <f>IF(NOT(ISBLANK($A76)),IF(ISERROR(VLOOKUP("*" &amp; $A76 &amp; "*",Classes!H$2:$J$90,3,FALSE)),"OFF",VLOOKUP("*" &amp; $A76 &amp; "*",Classes!H$2:$J$90,3,FALSE)),"")</f>
        <v/>
      </c>
      <c r="F76" s="6" t="str">
        <f>IF(NOT(ISBLANK($A76)),IF(ISERROR(VLOOKUP("*" &amp; $A76 &amp; "*",Classes!I$2:$J$90,2,FALSE)),"OFF",VLOOKUP("*" &amp; $A76 &amp; "*",Classes!I$2:$J$90,2,FALSE)),"")</f>
        <v/>
      </c>
      <c r="G76" s="6" t="b">
        <f>IF(ISBLANK($A76),FALSE,IF(COUNTIF(Classes!E$2:E$90,"*" &amp; $A76 &amp; "*")&gt;1,TRUE,FALSE))</f>
        <v>0</v>
      </c>
      <c r="H76" s="6" t="b">
        <f>IF(ISBLANK($A76),FALSE,IF(COUNTIF(Classes!F$2:F$90,"*" &amp; $A76 &amp; "*")&gt;1,TRUE,FALSE))</f>
        <v>0</v>
      </c>
      <c r="I76" s="6" t="b">
        <f>IF(ISBLANK($A76),FALSE,IF(COUNTIF(Classes!G$2:G$90,"*" &amp; $A76 &amp; "*")&gt;1,TRUE,FALSE))</f>
        <v>0</v>
      </c>
      <c r="J76" s="6" t="b">
        <f>IF(ISBLANK($A76),FALSE,IF(COUNTIF(Classes!H$2:H$90,"*" &amp; $A76 &amp; "*")&gt;1,TRUE,FALSE))</f>
        <v>0</v>
      </c>
      <c r="K76" s="6" t="b">
        <f>IF(ISBLANK($A76),FALSE,IF(COUNTIF(Classes!I$2:I$90,"*" &amp; $A76 &amp; "*")&gt;1,TRUE,FALSE))</f>
        <v>0</v>
      </c>
      <c r="L76" s="1" t="e">
        <f>IF(B76&lt;&gt;"OFF",VALUE(VLOOKUP(B76,Classes!$B$2:$AY$90,People!L$1,FALSE)),People!G$1)</f>
        <v>#N/A</v>
      </c>
      <c r="M76" s="1" t="e">
        <f>IF(C76&lt;&gt;"OFF",VALUE(VLOOKUP(C76,Classes!$B$2:$AY$90,People!M$1,FALSE)),People!H$1)</f>
        <v>#N/A</v>
      </c>
      <c r="N76" s="1" t="e">
        <f>IF(D76&lt;&gt;"OFF",VALUE(VLOOKUP(D76,Classes!$B$2:$AY$90,People!N$1,FALSE)),People!I$1)</f>
        <v>#N/A</v>
      </c>
      <c r="O76" s="1" t="e">
        <f>IF(E76&lt;&gt;"OFF",VALUE(VLOOKUP(E76,Classes!$B$2:$AY$90,People!O$1,FALSE)),People!J$1)</f>
        <v>#N/A</v>
      </c>
      <c r="P76" s="1" t="e">
        <f>IF(F76&lt;&gt;"OFF",VALUE(VLOOKUP(F76,Classes!$B$2:$AY$90,People!P$1,FALSE)),People!K$1)</f>
        <v>#N/A</v>
      </c>
      <c r="Q76" t="str">
        <f t="shared" si="1"/>
        <v/>
      </c>
    </row>
    <row r="77" spans="1:17" ht="25">
      <c r="A77" s="21"/>
      <c r="B77" s="6" t="str">
        <f>IF(NOT(ISBLANK($A77)),IF(ISERROR(VLOOKUP("*" &amp; $A77 &amp; "*",Classes!E$2:$J$90,6,FALSE)),"OFF",VLOOKUP("*" &amp; $A77 &amp; "*",Classes!E$2:$J$90,6,FALSE)),"")</f>
        <v/>
      </c>
      <c r="C77" s="6" t="str">
        <f>IF(NOT(ISBLANK($A77)),IF(ISERROR(VLOOKUP("*" &amp; $A77 &amp; "*",Classes!F$2:$J$90,5,FALSE)),"OFF",VLOOKUP("*" &amp; $A77 &amp; "*",Classes!F$2:$J$90,5,FALSE)),"")</f>
        <v/>
      </c>
      <c r="D77" s="6" t="str">
        <f>IF(NOT(ISBLANK($A77)),IF(ISERROR(VLOOKUP("*" &amp; $A77 &amp; "*",Classes!G$2:$J$90,4,FALSE)),"OFF",VLOOKUP("*" &amp; $A77 &amp; "*",Classes!G$2:$J$90,4,FALSE)),"")</f>
        <v/>
      </c>
      <c r="E77" s="6" t="str">
        <f>IF(NOT(ISBLANK($A77)),IF(ISERROR(VLOOKUP("*" &amp; $A77 &amp; "*",Classes!H$2:$J$90,3,FALSE)),"OFF",VLOOKUP("*" &amp; $A77 &amp; "*",Classes!H$2:$J$90,3,FALSE)),"")</f>
        <v/>
      </c>
      <c r="F77" s="6" t="str">
        <f>IF(NOT(ISBLANK($A77)),IF(ISERROR(VLOOKUP("*" &amp; $A77 &amp; "*",Classes!I$2:$J$90,2,FALSE)),"OFF",VLOOKUP("*" &amp; $A77 &amp; "*",Classes!I$2:$J$90,2,FALSE)),"")</f>
        <v/>
      </c>
      <c r="G77" s="6" t="b">
        <f>IF(ISBLANK($A77),FALSE,IF(COUNTIF(Classes!E$2:E$90,"*" &amp; $A77 &amp; "*")&gt;1,TRUE,FALSE))</f>
        <v>0</v>
      </c>
      <c r="H77" s="6" t="b">
        <f>IF(ISBLANK($A77),FALSE,IF(COUNTIF(Classes!F$2:F$90,"*" &amp; $A77 &amp; "*")&gt;1,TRUE,FALSE))</f>
        <v>0</v>
      </c>
      <c r="I77" s="6" t="b">
        <f>IF(ISBLANK($A77),FALSE,IF(COUNTIF(Classes!G$2:G$90,"*" &amp; $A77 &amp; "*")&gt;1,TRUE,FALSE))</f>
        <v>0</v>
      </c>
      <c r="J77" s="6" t="b">
        <f>IF(ISBLANK($A77),FALSE,IF(COUNTIF(Classes!H$2:H$90,"*" &amp; $A77 &amp; "*")&gt;1,TRUE,FALSE))</f>
        <v>0</v>
      </c>
      <c r="K77" s="6" t="b">
        <f>IF(ISBLANK($A77),FALSE,IF(COUNTIF(Classes!I$2:I$90,"*" &amp; $A77 &amp; "*")&gt;1,TRUE,FALSE))</f>
        <v>0</v>
      </c>
      <c r="L77" s="1" t="e">
        <f>IF(B77&lt;&gt;"OFF",VALUE(VLOOKUP(B77,Classes!$B$2:$AY$90,People!L$1,FALSE)),People!G$1)</f>
        <v>#N/A</v>
      </c>
      <c r="M77" s="1" t="e">
        <f>IF(C77&lt;&gt;"OFF",VALUE(VLOOKUP(C77,Classes!$B$2:$AY$90,People!M$1,FALSE)),People!H$1)</f>
        <v>#N/A</v>
      </c>
      <c r="N77" s="1" t="e">
        <f>IF(D77&lt;&gt;"OFF",VALUE(VLOOKUP(D77,Classes!$B$2:$AY$90,People!N$1,FALSE)),People!I$1)</f>
        <v>#N/A</v>
      </c>
      <c r="O77" s="1" t="e">
        <f>IF(E77&lt;&gt;"OFF",VALUE(VLOOKUP(E77,Classes!$B$2:$AY$90,People!O$1,FALSE)),People!J$1)</f>
        <v>#N/A</v>
      </c>
      <c r="P77" s="1" t="e">
        <f>IF(F77&lt;&gt;"OFF",VALUE(VLOOKUP(F77,Classes!$B$2:$AY$90,People!P$1,FALSE)),People!K$1)</f>
        <v>#N/A</v>
      </c>
      <c r="Q77" t="str">
        <f t="shared" si="1"/>
        <v/>
      </c>
    </row>
    <row r="78" spans="1:17" ht="25">
      <c r="A78" s="21"/>
      <c r="B78" s="6" t="str">
        <f>IF(NOT(ISBLANK($A78)),IF(ISERROR(VLOOKUP("*" &amp; $A78 &amp; "*",Classes!E$2:$J$90,6,FALSE)),"OFF",VLOOKUP("*" &amp; $A78 &amp; "*",Classes!E$2:$J$90,6,FALSE)),"")</f>
        <v/>
      </c>
      <c r="C78" s="6" t="str">
        <f>IF(NOT(ISBLANK($A78)),IF(ISERROR(VLOOKUP("*" &amp; $A78 &amp; "*",Classes!F$2:$J$90,5,FALSE)),"OFF",VLOOKUP("*" &amp; $A78 &amp; "*",Classes!F$2:$J$90,5,FALSE)),"")</f>
        <v/>
      </c>
      <c r="D78" s="6" t="str">
        <f>IF(NOT(ISBLANK($A78)),IF(ISERROR(VLOOKUP("*" &amp; $A78 &amp; "*",Classes!G$2:$J$90,4,FALSE)),"OFF",VLOOKUP("*" &amp; $A78 &amp; "*",Classes!G$2:$J$90,4,FALSE)),"")</f>
        <v/>
      </c>
      <c r="E78" s="6" t="str">
        <f>IF(NOT(ISBLANK($A78)),IF(ISERROR(VLOOKUP("*" &amp; $A78 &amp; "*",Classes!H$2:$J$90,3,FALSE)),"OFF",VLOOKUP("*" &amp; $A78 &amp; "*",Classes!H$2:$J$90,3,FALSE)),"")</f>
        <v/>
      </c>
      <c r="F78" s="6" t="str">
        <f>IF(NOT(ISBLANK($A78)),IF(ISERROR(VLOOKUP("*" &amp; $A78 &amp; "*",Classes!I$2:$J$90,2,FALSE)),"OFF",VLOOKUP("*" &amp; $A78 &amp; "*",Classes!I$2:$J$90,2,FALSE)),"")</f>
        <v/>
      </c>
      <c r="G78" s="6" t="b">
        <f>IF(ISBLANK($A78),FALSE,IF(COUNTIF(Classes!E$2:E$90,"*" &amp; $A78 &amp; "*")&gt;1,TRUE,FALSE))</f>
        <v>0</v>
      </c>
      <c r="H78" s="6" t="b">
        <f>IF(ISBLANK($A78),FALSE,IF(COUNTIF(Classes!F$2:F$90,"*" &amp; $A78 &amp; "*")&gt;1,TRUE,FALSE))</f>
        <v>0</v>
      </c>
      <c r="I78" s="6" t="b">
        <f>IF(ISBLANK($A78),FALSE,IF(COUNTIF(Classes!G$2:G$90,"*" &amp; $A78 &amp; "*")&gt;1,TRUE,FALSE))</f>
        <v>0</v>
      </c>
      <c r="J78" s="6" t="b">
        <f>IF(ISBLANK($A78),FALSE,IF(COUNTIF(Classes!H$2:H$90,"*" &amp; $A78 &amp; "*")&gt;1,TRUE,FALSE))</f>
        <v>0</v>
      </c>
      <c r="K78" s="6" t="b">
        <f>IF(ISBLANK($A78),FALSE,IF(COUNTIF(Classes!I$2:I$90,"*" &amp; $A78 &amp; "*")&gt;1,TRUE,FALSE))</f>
        <v>0</v>
      </c>
      <c r="L78" s="1" t="e">
        <f>IF(B78&lt;&gt;"OFF",VALUE(VLOOKUP(B78,Classes!$B$2:$AY$90,People!L$1,FALSE)),People!G$1)</f>
        <v>#N/A</v>
      </c>
      <c r="M78" s="1" t="e">
        <f>IF(C78&lt;&gt;"OFF",VALUE(VLOOKUP(C78,Classes!$B$2:$AY$90,People!M$1,FALSE)),People!H$1)</f>
        <v>#N/A</v>
      </c>
      <c r="N78" s="1" t="e">
        <f>IF(D78&lt;&gt;"OFF",VALUE(VLOOKUP(D78,Classes!$B$2:$AY$90,People!N$1,FALSE)),People!I$1)</f>
        <v>#N/A</v>
      </c>
      <c r="O78" s="1" t="e">
        <f>IF(E78&lt;&gt;"OFF",VALUE(VLOOKUP(E78,Classes!$B$2:$AY$90,People!O$1,FALSE)),People!J$1)</f>
        <v>#N/A</v>
      </c>
      <c r="P78" s="1" t="e">
        <f>IF(F78&lt;&gt;"OFF",VALUE(VLOOKUP(F78,Classes!$B$2:$AY$90,People!P$1,FALSE)),People!K$1)</f>
        <v>#N/A</v>
      </c>
      <c r="Q78" t="str">
        <f t="shared" si="1"/>
        <v/>
      </c>
    </row>
    <row r="79" spans="1:17" ht="25">
      <c r="A79" s="21"/>
      <c r="B79" s="6" t="str">
        <f>IF(NOT(ISBLANK($A79)),IF(ISERROR(VLOOKUP("*" &amp; $A79 &amp; "*",Classes!E$2:$J$90,6,FALSE)),"OFF",VLOOKUP("*" &amp; $A79 &amp; "*",Classes!E$2:$J$90,6,FALSE)),"")</f>
        <v/>
      </c>
      <c r="C79" s="6" t="str">
        <f>IF(NOT(ISBLANK($A79)),IF(ISERROR(VLOOKUP("*" &amp; $A79 &amp; "*",Classes!F$2:$J$90,5,FALSE)),"OFF",VLOOKUP("*" &amp; $A79 &amp; "*",Classes!F$2:$J$90,5,FALSE)),"")</f>
        <v/>
      </c>
      <c r="D79" s="6" t="str">
        <f>IF(NOT(ISBLANK($A79)),IF(ISERROR(VLOOKUP("*" &amp; $A79 &amp; "*",Classes!G$2:$J$90,4,FALSE)),"OFF",VLOOKUP("*" &amp; $A79 &amp; "*",Classes!G$2:$J$90,4,FALSE)),"")</f>
        <v/>
      </c>
      <c r="E79" s="6" t="str">
        <f>IF(NOT(ISBLANK($A79)),IF(ISERROR(VLOOKUP("*" &amp; $A79 &amp; "*",Classes!H$2:$J$90,3,FALSE)),"OFF",VLOOKUP("*" &amp; $A79 &amp; "*",Classes!H$2:$J$90,3,FALSE)),"")</f>
        <v/>
      </c>
      <c r="F79" s="6" t="str">
        <f>IF(NOT(ISBLANK($A79)),IF(ISERROR(VLOOKUP("*" &amp; $A79 &amp; "*",Classes!I$2:$J$90,2,FALSE)),"OFF",VLOOKUP("*" &amp; $A79 &amp; "*",Classes!I$2:$J$90,2,FALSE)),"")</f>
        <v/>
      </c>
      <c r="G79" s="6" t="b">
        <f>IF(ISBLANK($A79),FALSE,IF(COUNTIF(Classes!E$2:E$90,"*" &amp; $A79 &amp; "*")&gt;1,TRUE,FALSE))</f>
        <v>0</v>
      </c>
      <c r="H79" s="6" t="b">
        <f>IF(ISBLANK($A79),FALSE,IF(COUNTIF(Classes!F$2:F$90,"*" &amp; $A79 &amp; "*")&gt;1,TRUE,FALSE))</f>
        <v>0</v>
      </c>
      <c r="I79" s="6" t="b">
        <f>IF(ISBLANK($A79),FALSE,IF(COUNTIF(Classes!G$2:G$90,"*" &amp; $A79 &amp; "*")&gt;1,TRUE,FALSE))</f>
        <v>0</v>
      </c>
      <c r="J79" s="6" t="b">
        <f>IF(ISBLANK($A79),FALSE,IF(COUNTIF(Classes!H$2:H$90,"*" &amp; $A79 &amp; "*")&gt;1,TRUE,FALSE))</f>
        <v>0</v>
      </c>
      <c r="K79" s="6" t="b">
        <f>IF(ISBLANK($A79),FALSE,IF(COUNTIF(Classes!I$2:I$90,"*" &amp; $A79 &amp; "*")&gt;1,TRUE,FALSE))</f>
        <v>0</v>
      </c>
      <c r="L79" s="1" t="e">
        <f>IF(B79&lt;&gt;"OFF",VALUE(VLOOKUP(B79,Classes!$B$2:$AY$90,People!L$1,FALSE)),People!G$1)</f>
        <v>#N/A</v>
      </c>
      <c r="M79" s="1" t="e">
        <f>IF(C79&lt;&gt;"OFF",VALUE(VLOOKUP(C79,Classes!$B$2:$AY$90,People!M$1,FALSE)),People!H$1)</f>
        <v>#N/A</v>
      </c>
      <c r="N79" s="1" t="e">
        <f>IF(D79&lt;&gt;"OFF",VALUE(VLOOKUP(D79,Classes!$B$2:$AY$90,People!N$1,FALSE)),People!I$1)</f>
        <v>#N/A</v>
      </c>
      <c r="O79" s="1" t="e">
        <f>IF(E79&lt;&gt;"OFF",VALUE(VLOOKUP(E79,Classes!$B$2:$AY$90,People!O$1,FALSE)),People!J$1)</f>
        <v>#N/A</v>
      </c>
      <c r="P79" s="1" t="e">
        <f>IF(F79&lt;&gt;"OFF",VALUE(VLOOKUP(F79,Classes!$B$2:$AY$90,People!P$1,FALSE)),People!K$1)</f>
        <v>#N/A</v>
      </c>
      <c r="Q79" t="str">
        <f t="shared" si="1"/>
        <v/>
      </c>
    </row>
    <row r="80" spans="1:17" ht="25">
      <c r="A80" s="21"/>
      <c r="B80" s="6" t="str">
        <f>IF(NOT(ISBLANK($A80)),IF(ISERROR(VLOOKUP("*" &amp; $A80 &amp; "*",Classes!E$2:$J$90,6,FALSE)),"OFF",VLOOKUP("*" &amp; $A80 &amp; "*",Classes!E$2:$J$90,6,FALSE)),"")</f>
        <v/>
      </c>
      <c r="C80" s="6" t="str">
        <f>IF(NOT(ISBLANK($A80)),IF(ISERROR(VLOOKUP("*" &amp; $A80 &amp; "*",Classes!F$2:$J$90,5,FALSE)),"OFF",VLOOKUP("*" &amp; $A80 &amp; "*",Classes!F$2:$J$90,5,FALSE)),"")</f>
        <v/>
      </c>
      <c r="D80" s="6" t="str">
        <f>IF(NOT(ISBLANK($A80)),IF(ISERROR(VLOOKUP("*" &amp; $A80 &amp; "*",Classes!G$2:$J$90,4,FALSE)),"OFF",VLOOKUP("*" &amp; $A80 &amp; "*",Classes!G$2:$J$90,4,FALSE)),"")</f>
        <v/>
      </c>
      <c r="E80" s="6" t="str">
        <f>IF(NOT(ISBLANK($A80)),IF(ISERROR(VLOOKUP("*" &amp; $A80 &amp; "*",Classes!H$2:$J$90,3,FALSE)),"OFF",VLOOKUP("*" &amp; $A80 &amp; "*",Classes!H$2:$J$90,3,FALSE)),"")</f>
        <v/>
      </c>
      <c r="F80" s="6" t="str">
        <f>IF(NOT(ISBLANK($A80)),IF(ISERROR(VLOOKUP("*" &amp; $A80 &amp; "*",Classes!I$2:$J$90,2,FALSE)),"OFF",VLOOKUP("*" &amp; $A80 &amp; "*",Classes!I$2:$J$90,2,FALSE)),"")</f>
        <v/>
      </c>
      <c r="G80" s="6" t="b">
        <f>IF(ISBLANK($A80),FALSE,IF(COUNTIF(Classes!E$2:E$90,"*" &amp; $A80 &amp; "*")&gt;1,TRUE,FALSE))</f>
        <v>0</v>
      </c>
      <c r="H80" s="6" t="b">
        <f>IF(ISBLANK($A80),FALSE,IF(COUNTIF(Classes!F$2:F$90,"*" &amp; $A80 &amp; "*")&gt;1,TRUE,FALSE))</f>
        <v>0</v>
      </c>
      <c r="I80" s="6" t="b">
        <f>IF(ISBLANK($A80),FALSE,IF(COUNTIF(Classes!G$2:G$90,"*" &amp; $A80 &amp; "*")&gt;1,TRUE,FALSE))</f>
        <v>0</v>
      </c>
      <c r="J80" s="6" t="b">
        <f>IF(ISBLANK($A80),FALSE,IF(COUNTIF(Classes!H$2:H$90,"*" &amp; $A80 &amp; "*")&gt;1,TRUE,FALSE))</f>
        <v>0</v>
      </c>
      <c r="K80" s="6" t="b">
        <f>IF(ISBLANK($A80),FALSE,IF(COUNTIF(Classes!I$2:I$90,"*" &amp; $A80 &amp; "*")&gt;1,TRUE,FALSE))</f>
        <v>0</v>
      </c>
      <c r="L80" s="1" t="e">
        <f>IF(B80&lt;&gt;"OFF",VALUE(VLOOKUP(B80,Classes!$B$2:$AY$90,People!L$1,FALSE)),People!G$1)</f>
        <v>#N/A</v>
      </c>
      <c r="M80" s="1" t="e">
        <f>IF(C80&lt;&gt;"OFF",VALUE(VLOOKUP(C80,Classes!$B$2:$AY$90,People!M$1,FALSE)),People!H$1)</f>
        <v>#N/A</v>
      </c>
      <c r="N80" s="1" t="e">
        <f>IF(D80&lt;&gt;"OFF",VALUE(VLOOKUP(D80,Classes!$B$2:$AY$90,People!N$1,FALSE)),People!I$1)</f>
        <v>#N/A</v>
      </c>
      <c r="O80" s="1" t="e">
        <f>IF(E80&lt;&gt;"OFF",VALUE(VLOOKUP(E80,Classes!$B$2:$AY$90,People!O$1,FALSE)),People!J$1)</f>
        <v>#N/A</v>
      </c>
      <c r="P80" s="1" t="e">
        <f>IF(F80&lt;&gt;"OFF",VALUE(VLOOKUP(F80,Classes!$B$2:$AY$90,People!P$1,FALSE)),People!K$1)</f>
        <v>#N/A</v>
      </c>
      <c r="Q80" t="str">
        <f t="shared" si="1"/>
        <v/>
      </c>
    </row>
    <row r="81" spans="1:17" ht="25">
      <c r="A81" s="21"/>
      <c r="B81" s="6" t="str">
        <f>IF(NOT(ISBLANK($A81)),IF(ISERROR(VLOOKUP("*" &amp; $A81 &amp; "*",Classes!E$2:$J$90,6,FALSE)),"OFF",VLOOKUP("*" &amp; $A81 &amp; "*",Classes!E$2:$J$90,6,FALSE)),"")</f>
        <v/>
      </c>
      <c r="C81" s="6" t="str">
        <f>IF(NOT(ISBLANK($A81)),IF(ISERROR(VLOOKUP("*" &amp; $A81 &amp; "*",Classes!F$2:$J$90,5,FALSE)),"OFF",VLOOKUP("*" &amp; $A81 &amp; "*",Classes!F$2:$J$90,5,FALSE)),"")</f>
        <v/>
      </c>
      <c r="D81" s="6" t="str">
        <f>IF(NOT(ISBLANK($A81)),IF(ISERROR(VLOOKUP("*" &amp; $A81 &amp; "*",Classes!G$2:$J$90,4,FALSE)),"OFF",VLOOKUP("*" &amp; $A81 &amp; "*",Classes!G$2:$J$90,4,FALSE)),"")</f>
        <v/>
      </c>
      <c r="E81" s="6" t="str">
        <f>IF(NOT(ISBLANK($A81)),IF(ISERROR(VLOOKUP("*" &amp; $A81 &amp; "*",Classes!H$2:$J$90,3,FALSE)),"OFF",VLOOKUP("*" &amp; $A81 &amp; "*",Classes!H$2:$J$90,3,FALSE)),"")</f>
        <v/>
      </c>
      <c r="F81" s="6" t="str">
        <f>IF(NOT(ISBLANK($A81)),IF(ISERROR(VLOOKUP("*" &amp; $A81 &amp; "*",Classes!I$2:$J$90,2,FALSE)),"OFF",VLOOKUP("*" &amp; $A81 &amp; "*",Classes!I$2:$J$90,2,FALSE)),"")</f>
        <v/>
      </c>
      <c r="G81" s="6" t="b">
        <f>IF(ISBLANK($A81),FALSE,IF(COUNTIF(Classes!E$2:E$90,"*" &amp; $A81 &amp; "*")&gt;1,TRUE,FALSE))</f>
        <v>0</v>
      </c>
      <c r="H81" s="6" t="b">
        <f>IF(ISBLANK($A81),FALSE,IF(COUNTIF(Classes!F$2:F$90,"*" &amp; $A81 &amp; "*")&gt;1,TRUE,FALSE))</f>
        <v>0</v>
      </c>
      <c r="I81" s="6" t="b">
        <f>IF(ISBLANK($A81),FALSE,IF(COUNTIF(Classes!G$2:G$90,"*" &amp; $A81 &amp; "*")&gt;1,TRUE,FALSE))</f>
        <v>0</v>
      </c>
      <c r="J81" s="6" t="b">
        <f>IF(ISBLANK($A81),FALSE,IF(COUNTIF(Classes!H$2:H$90,"*" &amp; $A81 &amp; "*")&gt;1,TRUE,FALSE))</f>
        <v>0</v>
      </c>
      <c r="K81" s="6" t="b">
        <f>IF(ISBLANK($A81),FALSE,IF(COUNTIF(Classes!I$2:I$90,"*" &amp; $A81 &amp; "*")&gt;1,TRUE,FALSE))</f>
        <v>0</v>
      </c>
      <c r="L81" s="1" t="e">
        <f>IF(B81&lt;&gt;"OFF",VALUE(VLOOKUP(B81,Classes!$B$2:$AY$90,People!L$1,FALSE)),People!G$1)</f>
        <v>#N/A</v>
      </c>
      <c r="M81" s="1" t="e">
        <f>IF(C81&lt;&gt;"OFF",VALUE(VLOOKUP(C81,Classes!$B$2:$AY$90,People!M$1,FALSE)),People!H$1)</f>
        <v>#N/A</v>
      </c>
      <c r="N81" s="1" t="e">
        <f>IF(D81&lt;&gt;"OFF",VALUE(VLOOKUP(D81,Classes!$B$2:$AY$90,People!N$1,FALSE)),People!I$1)</f>
        <v>#N/A</v>
      </c>
      <c r="O81" s="1" t="e">
        <f>IF(E81&lt;&gt;"OFF",VALUE(VLOOKUP(E81,Classes!$B$2:$AY$90,People!O$1,FALSE)),People!J$1)</f>
        <v>#N/A</v>
      </c>
      <c r="P81" s="1" t="e">
        <f>IF(F81&lt;&gt;"OFF",VALUE(VLOOKUP(F81,Classes!$B$2:$AY$90,People!P$1,FALSE)),People!K$1)</f>
        <v>#N/A</v>
      </c>
      <c r="Q81" t="str">
        <f t="shared" si="1"/>
        <v/>
      </c>
    </row>
    <row r="82" spans="1:17" ht="25">
      <c r="A82" s="21"/>
      <c r="B82" s="6" t="str">
        <f>IF(NOT(ISBLANK($A82)),IF(ISERROR(VLOOKUP("*" &amp; $A82 &amp; "*",Classes!E$2:$J$90,6,FALSE)),"OFF",VLOOKUP("*" &amp; $A82 &amp; "*",Classes!E$2:$J$90,6,FALSE)),"")</f>
        <v/>
      </c>
      <c r="C82" s="6" t="str">
        <f>IF(NOT(ISBLANK($A82)),IF(ISERROR(VLOOKUP("*" &amp; $A82 &amp; "*",Classes!F$2:$J$90,5,FALSE)),"OFF",VLOOKUP("*" &amp; $A82 &amp; "*",Classes!F$2:$J$90,5,FALSE)),"")</f>
        <v/>
      </c>
      <c r="D82" s="6" t="str">
        <f>IF(NOT(ISBLANK($A82)),IF(ISERROR(VLOOKUP("*" &amp; $A82 &amp; "*",Classes!G$2:$J$90,4,FALSE)),"OFF",VLOOKUP("*" &amp; $A82 &amp; "*",Classes!G$2:$J$90,4,FALSE)),"")</f>
        <v/>
      </c>
      <c r="E82" s="6" t="str">
        <f>IF(NOT(ISBLANK($A82)),IF(ISERROR(VLOOKUP("*" &amp; $A82 &amp; "*",Classes!H$2:$J$90,3,FALSE)),"OFF",VLOOKUP("*" &amp; $A82 &amp; "*",Classes!H$2:$J$90,3,FALSE)),"")</f>
        <v/>
      </c>
      <c r="F82" s="6" t="str">
        <f>IF(NOT(ISBLANK($A82)),IF(ISERROR(VLOOKUP("*" &amp; $A82 &amp; "*",Classes!I$2:$J$90,2,FALSE)),"OFF",VLOOKUP("*" &amp; $A82 &amp; "*",Classes!I$2:$J$90,2,FALSE)),"")</f>
        <v/>
      </c>
      <c r="G82" s="6" t="b">
        <f>IF(ISBLANK($A82),FALSE,IF(COUNTIF(Classes!E$2:E$90,"*" &amp; $A82 &amp; "*")&gt;1,TRUE,FALSE))</f>
        <v>0</v>
      </c>
      <c r="H82" s="6" t="b">
        <f>IF(ISBLANK($A82),FALSE,IF(COUNTIF(Classes!F$2:F$90,"*" &amp; $A82 &amp; "*")&gt;1,TRUE,FALSE))</f>
        <v>0</v>
      </c>
      <c r="I82" s="6" t="b">
        <f>IF(ISBLANK($A82),FALSE,IF(COUNTIF(Classes!G$2:G$90,"*" &amp; $A82 &amp; "*")&gt;1,TRUE,FALSE))</f>
        <v>0</v>
      </c>
      <c r="J82" s="6" t="b">
        <f>IF(ISBLANK($A82),FALSE,IF(COUNTIF(Classes!H$2:H$90,"*" &amp; $A82 &amp; "*")&gt;1,TRUE,FALSE))</f>
        <v>0</v>
      </c>
      <c r="K82" s="6" t="b">
        <f>IF(ISBLANK($A82),FALSE,IF(COUNTIF(Classes!I$2:I$90,"*" &amp; $A82 &amp; "*")&gt;1,TRUE,FALSE))</f>
        <v>0</v>
      </c>
      <c r="L82" s="1" t="e">
        <f>IF(B82&lt;&gt;"OFF",VALUE(VLOOKUP(B82,Classes!$B$2:$AY$90,People!L$1,FALSE)),People!G$1)</f>
        <v>#N/A</v>
      </c>
      <c r="M82" s="1" t="e">
        <f>IF(C82&lt;&gt;"OFF",VALUE(VLOOKUP(C82,Classes!$B$2:$AY$90,People!M$1,FALSE)),People!H$1)</f>
        <v>#N/A</v>
      </c>
      <c r="N82" s="1" t="e">
        <f>IF(D82&lt;&gt;"OFF",VALUE(VLOOKUP(D82,Classes!$B$2:$AY$90,People!N$1,FALSE)),People!I$1)</f>
        <v>#N/A</v>
      </c>
      <c r="O82" s="1" t="e">
        <f>IF(E82&lt;&gt;"OFF",VALUE(VLOOKUP(E82,Classes!$B$2:$AY$90,People!O$1,FALSE)),People!J$1)</f>
        <v>#N/A</v>
      </c>
      <c r="P82" s="1" t="e">
        <f>IF(F82&lt;&gt;"OFF",VALUE(VLOOKUP(F82,Classes!$B$2:$AY$90,People!P$1,FALSE)),People!K$1)</f>
        <v>#N/A</v>
      </c>
      <c r="Q82" t="str">
        <f t="shared" si="1"/>
        <v/>
      </c>
    </row>
    <row r="83" spans="1:17" ht="25">
      <c r="A83" s="21"/>
      <c r="B83" s="6" t="str">
        <f>IF(NOT(ISBLANK($A83)),IF(ISERROR(VLOOKUP("*" &amp; $A83 &amp; "*",Classes!E$2:$J$90,6,FALSE)),"OFF",VLOOKUP("*" &amp; $A83 &amp; "*",Classes!E$2:$J$90,6,FALSE)),"")</f>
        <v/>
      </c>
      <c r="C83" s="6" t="str">
        <f>IF(NOT(ISBLANK($A83)),IF(ISERROR(VLOOKUP("*" &amp; $A83 &amp; "*",Classes!F$2:$J$90,5,FALSE)),"OFF",VLOOKUP("*" &amp; $A83 &amp; "*",Classes!F$2:$J$90,5,FALSE)),"")</f>
        <v/>
      </c>
      <c r="D83" s="6" t="str">
        <f>IF(NOT(ISBLANK($A83)),IF(ISERROR(VLOOKUP("*" &amp; $A83 &amp; "*",Classes!G$2:$J$90,4,FALSE)),"OFF",VLOOKUP("*" &amp; $A83 &amp; "*",Classes!G$2:$J$90,4,FALSE)),"")</f>
        <v/>
      </c>
      <c r="E83" s="6" t="str">
        <f>IF(NOT(ISBLANK($A83)),IF(ISERROR(VLOOKUP("*" &amp; $A83 &amp; "*",Classes!H$2:$J$90,3,FALSE)),"OFF",VLOOKUP("*" &amp; $A83 &amp; "*",Classes!H$2:$J$90,3,FALSE)),"")</f>
        <v/>
      </c>
      <c r="F83" s="6" t="str">
        <f>IF(NOT(ISBLANK($A83)),IF(ISERROR(VLOOKUP("*" &amp; $A83 &amp; "*",Classes!I$2:$J$90,2,FALSE)),"OFF",VLOOKUP("*" &amp; $A83 &amp; "*",Classes!I$2:$J$90,2,FALSE)),"")</f>
        <v/>
      </c>
      <c r="G83" s="6" t="b">
        <f>IF(ISBLANK($A83),FALSE,IF(COUNTIF(Classes!E$2:E$90,"*" &amp; $A83 &amp; "*")&gt;1,TRUE,FALSE))</f>
        <v>0</v>
      </c>
      <c r="H83" s="6" t="b">
        <f>IF(ISBLANK($A83),FALSE,IF(COUNTIF(Classes!F$2:F$90,"*" &amp; $A83 &amp; "*")&gt;1,TRUE,FALSE))</f>
        <v>0</v>
      </c>
      <c r="I83" s="6" t="b">
        <f>IF(ISBLANK($A83),FALSE,IF(COUNTIF(Classes!G$2:G$90,"*" &amp; $A83 &amp; "*")&gt;1,TRUE,FALSE))</f>
        <v>0</v>
      </c>
      <c r="J83" s="6" t="b">
        <f>IF(ISBLANK($A83),FALSE,IF(COUNTIF(Classes!H$2:H$90,"*" &amp; $A83 &amp; "*")&gt;1,TRUE,FALSE))</f>
        <v>0</v>
      </c>
      <c r="K83" s="6" t="b">
        <f>IF(ISBLANK($A83),FALSE,IF(COUNTIF(Classes!I$2:I$90,"*" &amp; $A83 &amp; "*")&gt;1,TRUE,FALSE))</f>
        <v>0</v>
      </c>
      <c r="L83" s="1" t="e">
        <f>IF(B83&lt;&gt;"OFF",VALUE(VLOOKUP(B83,Classes!$B$2:$AY$90,People!L$1,FALSE)),People!G$1)</f>
        <v>#N/A</v>
      </c>
      <c r="M83" s="1" t="e">
        <f>IF(C83&lt;&gt;"OFF",VALUE(VLOOKUP(C83,Classes!$B$2:$AY$90,People!M$1,FALSE)),People!H$1)</f>
        <v>#N/A</v>
      </c>
      <c r="N83" s="1" t="e">
        <f>IF(D83&lt;&gt;"OFF",VALUE(VLOOKUP(D83,Classes!$B$2:$AY$90,People!N$1,FALSE)),People!I$1)</f>
        <v>#N/A</v>
      </c>
      <c r="O83" s="1" t="e">
        <f>IF(E83&lt;&gt;"OFF",VALUE(VLOOKUP(E83,Classes!$B$2:$AY$90,People!O$1,FALSE)),People!J$1)</f>
        <v>#N/A</v>
      </c>
      <c r="P83" s="1" t="e">
        <f>IF(F83&lt;&gt;"OFF",VALUE(VLOOKUP(F83,Classes!$B$2:$AY$90,People!P$1,FALSE)),People!K$1)</f>
        <v>#N/A</v>
      </c>
      <c r="Q83" t="str">
        <f t="shared" si="1"/>
        <v/>
      </c>
    </row>
    <row r="84" spans="1:17" ht="25">
      <c r="A84" s="21"/>
      <c r="B84" s="6" t="str">
        <f>IF(NOT(ISBLANK($A84)),IF(ISERROR(VLOOKUP("*" &amp; $A84 &amp; "*",Classes!E$2:$J$90,6,FALSE)),"OFF",VLOOKUP("*" &amp; $A84 &amp; "*",Classes!E$2:$J$90,6,FALSE)),"")</f>
        <v/>
      </c>
      <c r="C84" s="6" t="str">
        <f>IF(NOT(ISBLANK($A84)),IF(ISERROR(VLOOKUP("*" &amp; $A84 &amp; "*",Classes!F$2:$J$90,5,FALSE)),"OFF",VLOOKUP("*" &amp; $A84 &amp; "*",Classes!F$2:$J$90,5,FALSE)),"")</f>
        <v/>
      </c>
      <c r="D84" s="6" t="str">
        <f>IF(NOT(ISBLANK($A84)),IF(ISERROR(VLOOKUP("*" &amp; $A84 &amp; "*",Classes!G$2:$J$90,4,FALSE)),"OFF",VLOOKUP("*" &amp; $A84 &amp; "*",Classes!G$2:$J$90,4,FALSE)),"")</f>
        <v/>
      </c>
      <c r="E84" s="6" t="str">
        <f>IF(NOT(ISBLANK($A84)),IF(ISERROR(VLOOKUP("*" &amp; $A84 &amp; "*",Classes!H$2:$J$90,3,FALSE)),"OFF",VLOOKUP("*" &amp; $A84 &amp; "*",Classes!H$2:$J$90,3,FALSE)),"")</f>
        <v/>
      </c>
      <c r="F84" s="6" t="str">
        <f>IF(NOT(ISBLANK($A84)),IF(ISERROR(VLOOKUP("*" &amp; $A84 &amp; "*",Classes!I$2:$J$90,2,FALSE)),"OFF",VLOOKUP("*" &amp; $A84 &amp; "*",Classes!I$2:$J$90,2,FALSE)),"")</f>
        <v/>
      </c>
      <c r="G84" s="6" t="b">
        <f>IF(ISBLANK($A84),FALSE,IF(COUNTIF(Classes!E$2:E$90,"*" &amp; $A84 &amp; "*")&gt;1,TRUE,FALSE))</f>
        <v>0</v>
      </c>
      <c r="H84" s="6" t="b">
        <f>IF(ISBLANK($A84),FALSE,IF(COUNTIF(Classes!F$2:F$90,"*" &amp; $A84 &amp; "*")&gt;1,TRUE,FALSE))</f>
        <v>0</v>
      </c>
      <c r="I84" s="6" t="b">
        <f>IF(ISBLANK($A84),FALSE,IF(COUNTIF(Classes!G$2:G$90,"*" &amp; $A84 &amp; "*")&gt;1,TRUE,FALSE))</f>
        <v>0</v>
      </c>
      <c r="J84" s="6" t="b">
        <f>IF(ISBLANK($A84),FALSE,IF(COUNTIF(Classes!H$2:H$90,"*" &amp; $A84 &amp; "*")&gt;1,TRUE,FALSE))</f>
        <v>0</v>
      </c>
      <c r="K84" s="6" t="b">
        <f>IF(ISBLANK($A84),FALSE,IF(COUNTIF(Classes!I$2:I$90,"*" &amp; $A84 &amp; "*")&gt;1,TRUE,FALSE))</f>
        <v>0</v>
      </c>
      <c r="L84" s="1" t="e">
        <f>IF(B84&lt;&gt;"OFF",VALUE(VLOOKUP(B84,Classes!$B$2:$AY$90,People!L$1,FALSE)),People!G$1)</f>
        <v>#N/A</v>
      </c>
      <c r="M84" s="1" t="e">
        <f>IF(C84&lt;&gt;"OFF",VALUE(VLOOKUP(C84,Classes!$B$2:$AY$90,People!M$1,FALSE)),People!H$1)</f>
        <v>#N/A</v>
      </c>
      <c r="N84" s="1" t="e">
        <f>IF(D84&lt;&gt;"OFF",VALUE(VLOOKUP(D84,Classes!$B$2:$AY$90,People!N$1,FALSE)),People!I$1)</f>
        <v>#N/A</v>
      </c>
      <c r="O84" s="1" t="e">
        <f>IF(E84&lt;&gt;"OFF",VALUE(VLOOKUP(E84,Classes!$B$2:$AY$90,People!O$1,FALSE)),People!J$1)</f>
        <v>#N/A</v>
      </c>
      <c r="P84" s="1" t="e">
        <f>IF(F84&lt;&gt;"OFF",VALUE(VLOOKUP(F84,Classes!$B$2:$AY$90,People!P$1,FALSE)),People!K$1)</f>
        <v>#N/A</v>
      </c>
      <c r="Q84" t="str">
        <f t="shared" si="1"/>
        <v/>
      </c>
    </row>
    <row r="85" spans="1:17" ht="25">
      <c r="A85" s="21"/>
      <c r="B85" s="6" t="str">
        <f>IF(NOT(ISBLANK($A85)),IF(ISERROR(VLOOKUP("*" &amp; $A85 &amp; "*",Classes!E$2:$J$90,6,FALSE)),"OFF",VLOOKUP("*" &amp; $A85 &amp; "*",Classes!E$2:$J$90,6,FALSE)),"")</f>
        <v/>
      </c>
      <c r="C85" s="6" t="str">
        <f>IF(NOT(ISBLANK($A85)),IF(ISERROR(VLOOKUP("*" &amp; $A85 &amp; "*",Classes!F$2:$J$90,5,FALSE)),"OFF",VLOOKUP("*" &amp; $A85 &amp; "*",Classes!F$2:$J$90,5,FALSE)),"")</f>
        <v/>
      </c>
      <c r="D85" s="6" t="str">
        <f>IF(NOT(ISBLANK($A85)),IF(ISERROR(VLOOKUP("*" &amp; $A85 &amp; "*",Classes!G$2:$J$90,4,FALSE)),"OFF",VLOOKUP("*" &amp; $A85 &amp; "*",Classes!G$2:$J$90,4,FALSE)),"")</f>
        <v/>
      </c>
      <c r="E85" s="6" t="str">
        <f>IF(NOT(ISBLANK($A85)),IF(ISERROR(VLOOKUP("*" &amp; $A85 &amp; "*",Classes!H$2:$J$90,3,FALSE)),"OFF",VLOOKUP("*" &amp; $A85 &amp; "*",Classes!H$2:$J$90,3,FALSE)),"")</f>
        <v/>
      </c>
      <c r="F85" s="6" t="str">
        <f>IF(NOT(ISBLANK($A85)),IF(ISERROR(VLOOKUP("*" &amp; $A85 &amp; "*",Classes!I$2:$J$90,2,FALSE)),"OFF",VLOOKUP("*" &amp; $A85 &amp; "*",Classes!I$2:$J$90,2,FALSE)),"")</f>
        <v/>
      </c>
      <c r="G85" s="6" t="b">
        <f>IF(ISBLANK($A85),FALSE,IF(COUNTIF(Classes!E$2:E$90,"*" &amp; $A85 &amp; "*")&gt;1,TRUE,FALSE))</f>
        <v>0</v>
      </c>
      <c r="H85" s="6" t="b">
        <f>IF(ISBLANK($A85),FALSE,IF(COUNTIF(Classes!F$2:F$90,"*" &amp; $A85 &amp; "*")&gt;1,TRUE,FALSE))</f>
        <v>0</v>
      </c>
      <c r="I85" s="6" t="b">
        <f>IF(ISBLANK($A85),FALSE,IF(COUNTIF(Classes!G$2:G$90,"*" &amp; $A85 &amp; "*")&gt;1,TRUE,FALSE))</f>
        <v>0</v>
      </c>
      <c r="J85" s="6" t="b">
        <f>IF(ISBLANK($A85),FALSE,IF(COUNTIF(Classes!H$2:H$90,"*" &amp; $A85 &amp; "*")&gt;1,TRUE,FALSE))</f>
        <v>0</v>
      </c>
      <c r="K85" s="6" t="b">
        <f>IF(ISBLANK($A85),FALSE,IF(COUNTIF(Classes!I$2:I$90,"*" &amp; $A85 &amp; "*")&gt;1,TRUE,FALSE))</f>
        <v>0</v>
      </c>
      <c r="L85" s="1" t="e">
        <f>IF(B85&lt;&gt;"OFF",VALUE(VLOOKUP(B85,Classes!$B$2:$AY$90,People!L$1,FALSE)),People!G$1)</f>
        <v>#N/A</v>
      </c>
      <c r="M85" s="1" t="e">
        <f>IF(C85&lt;&gt;"OFF",VALUE(VLOOKUP(C85,Classes!$B$2:$AY$90,People!M$1,FALSE)),People!H$1)</f>
        <v>#N/A</v>
      </c>
      <c r="N85" s="1" t="e">
        <f>IF(D85&lt;&gt;"OFF",VALUE(VLOOKUP(D85,Classes!$B$2:$AY$90,People!N$1,FALSE)),People!I$1)</f>
        <v>#N/A</v>
      </c>
      <c r="O85" s="1" t="e">
        <f>IF(E85&lt;&gt;"OFF",VALUE(VLOOKUP(E85,Classes!$B$2:$AY$90,People!O$1,FALSE)),People!J$1)</f>
        <v>#N/A</v>
      </c>
      <c r="P85" s="1" t="e">
        <f>IF(F85&lt;&gt;"OFF",VALUE(VLOOKUP(F85,Classes!$B$2:$AY$90,People!P$1,FALSE)),People!K$1)</f>
        <v>#N/A</v>
      </c>
      <c r="Q85" t="str">
        <f t="shared" si="1"/>
        <v/>
      </c>
    </row>
    <row r="86" spans="1:17" ht="25">
      <c r="A86" s="21"/>
      <c r="B86" s="6" t="str">
        <f>IF(NOT(ISBLANK($A86)),IF(ISERROR(VLOOKUP("*" &amp; $A86 &amp; "*",Classes!E$2:$J$90,6,FALSE)),"OFF",VLOOKUP("*" &amp; $A86 &amp; "*",Classes!E$2:$J$90,6,FALSE)),"")</f>
        <v/>
      </c>
      <c r="C86" s="6" t="str">
        <f>IF(NOT(ISBLANK($A86)),IF(ISERROR(VLOOKUP("*" &amp; $A86 &amp; "*",Classes!F$2:$J$90,5,FALSE)),"OFF",VLOOKUP("*" &amp; $A86 &amp; "*",Classes!F$2:$J$90,5,FALSE)),"")</f>
        <v/>
      </c>
      <c r="D86" s="6" t="str">
        <f>IF(NOT(ISBLANK($A86)),IF(ISERROR(VLOOKUP("*" &amp; $A86 &amp; "*",Classes!G$2:$J$90,4,FALSE)),"OFF",VLOOKUP("*" &amp; $A86 &amp; "*",Classes!G$2:$J$90,4,FALSE)),"")</f>
        <v/>
      </c>
      <c r="E86" s="6" t="str">
        <f>IF(NOT(ISBLANK($A86)),IF(ISERROR(VLOOKUP("*" &amp; $A86 &amp; "*",Classes!H$2:$J$90,3,FALSE)),"OFF",VLOOKUP("*" &amp; $A86 &amp; "*",Classes!H$2:$J$90,3,FALSE)),"")</f>
        <v/>
      </c>
      <c r="F86" s="6" t="str">
        <f>IF(NOT(ISBLANK($A86)),IF(ISERROR(VLOOKUP("*" &amp; $A86 &amp; "*",Classes!I$2:$J$90,2,FALSE)),"OFF",VLOOKUP("*" &amp; $A86 &amp; "*",Classes!I$2:$J$90,2,FALSE)),"")</f>
        <v/>
      </c>
      <c r="G86" s="6" t="b">
        <f>IF(ISBLANK($A86),FALSE,IF(COUNTIF(Classes!E$2:E$90,"*" &amp; $A86 &amp; "*")&gt;1,TRUE,FALSE))</f>
        <v>0</v>
      </c>
      <c r="H86" s="6" t="b">
        <f>IF(ISBLANK($A86),FALSE,IF(COUNTIF(Classes!F$2:F$90,"*" &amp; $A86 &amp; "*")&gt;1,TRUE,FALSE))</f>
        <v>0</v>
      </c>
      <c r="I86" s="6" t="b">
        <f>IF(ISBLANK($A86),FALSE,IF(COUNTIF(Classes!G$2:G$90,"*" &amp; $A86 &amp; "*")&gt;1,TRUE,FALSE))</f>
        <v>0</v>
      </c>
      <c r="J86" s="6" t="b">
        <f>IF(ISBLANK($A86),FALSE,IF(COUNTIF(Classes!H$2:H$90,"*" &amp; $A86 &amp; "*")&gt;1,TRUE,FALSE))</f>
        <v>0</v>
      </c>
      <c r="K86" s="6" t="b">
        <f>IF(ISBLANK($A86),FALSE,IF(COUNTIF(Classes!I$2:I$90,"*" &amp; $A86 &amp; "*")&gt;1,TRUE,FALSE))</f>
        <v>0</v>
      </c>
      <c r="L86" s="1" t="e">
        <f>IF(B86&lt;&gt;"OFF",VALUE(VLOOKUP(B86,Classes!$B$2:$AY$90,People!L$1,FALSE)),People!G$1)</f>
        <v>#N/A</v>
      </c>
      <c r="M86" s="1" t="e">
        <f>IF(C86&lt;&gt;"OFF",VALUE(VLOOKUP(C86,Classes!$B$2:$AY$90,People!M$1,FALSE)),People!H$1)</f>
        <v>#N/A</v>
      </c>
      <c r="N86" s="1" t="e">
        <f>IF(D86&lt;&gt;"OFF",VALUE(VLOOKUP(D86,Classes!$B$2:$AY$90,People!N$1,FALSE)),People!I$1)</f>
        <v>#N/A</v>
      </c>
      <c r="O86" s="1" t="e">
        <f>IF(E86&lt;&gt;"OFF",VALUE(VLOOKUP(E86,Classes!$B$2:$AY$90,People!O$1,FALSE)),People!J$1)</f>
        <v>#N/A</v>
      </c>
      <c r="P86" s="1" t="e">
        <f>IF(F86&lt;&gt;"OFF",VALUE(VLOOKUP(F86,Classes!$B$2:$AY$90,People!P$1,FALSE)),People!K$1)</f>
        <v>#N/A</v>
      </c>
      <c r="Q86" t="str">
        <f t="shared" si="1"/>
        <v/>
      </c>
    </row>
    <row r="87" spans="1:17" ht="25">
      <c r="A87" s="21"/>
      <c r="B87" s="6" t="str">
        <f>IF(NOT(ISBLANK($A87)),IF(ISERROR(VLOOKUP("*" &amp; $A87 &amp; "*",Classes!E$2:$J$90,6,FALSE)),"OFF",VLOOKUP("*" &amp; $A87 &amp; "*",Classes!E$2:$J$90,6,FALSE)),"")</f>
        <v/>
      </c>
      <c r="C87" s="6" t="str">
        <f>IF(NOT(ISBLANK($A87)),IF(ISERROR(VLOOKUP("*" &amp; $A87 &amp; "*",Classes!F$2:$J$90,5,FALSE)),"OFF",VLOOKUP("*" &amp; $A87 &amp; "*",Classes!F$2:$J$90,5,FALSE)),"")</f>
        <v/>
      </c>
      <c r="D87" s="6" t="str">
        <f>IF(NOT(ISBLANK($A87)),IF(ISERROR(VLOOKUP("*" &amp; $A87 &amp; "*",Classes!G$2:$J$90,4,FALSE)),"OFF",VLOOKUP("*" &amp; $A87 &amp; "*",Classes!G$2:$J$90,4,FALSE)),"")</f>
        <v/>
      </c>
      <c r="E87" s="6" t="str">
        <f>IF(NOT(ISBLANK($A87)),IF(ISERROR(VLOOKUP("*" &amp; $A87 &amp; "*",Classes!H$2:$J$90,3,FALSE)),"OFF",VLOOKUP("*" &amp; $A87 &amp; "*",Classes!H$2:$J$90,3,FALSE)),"")</f>
        <v/>
      </c>
      <c r="F87" s="6" t="str">
        <f>IF(NOT(ISBLANK($A87)),IF(ISERROR(VLOOKUP("*" &amp; $A87 &amp; "*",Classes!I$2:$J$90,2,FALSE)),"OFF",VLOOKUP("*" &amp; $A87 &amp; "*",Classes!I$2:$J$90,2,FALSE)),"")</f>
        <v/>
      </c>
      <c r="G87" s="6" t="b">
        <f>IF(ISBLANK($A87),FALSE,IF(COUNTIF(Classes!E$2:E$90,"*" &amp; $A87 &amp; "*")&gt;1,TRUE,FALSE))</f>
        <v>0</v>
      </c>
      <c r="H87" s="6" t="b">
        <f>IF(ISBLANK($A87),FALSE,IF(COUNTIF(Classes!F$2:F$90,"*" &amp; $A87 &amp; "*")&gt;1,TRUE,FALSE))</f>
        <v>0</v>
      </c>
      <c r="I87" s="6" t="b">
        <f>IF(ISBLANK($A87),FALSE,IF(COUNTIF(Classes!G$2:G$90,"*" &amp; $A87 &amp; "*")&gt;1,TRUE,FALSE))</f>
        <v>0</v>
      </c>
      <c r="J87" s="6" t="b">
        <f>IF(ISBLANK($A87),FALSE,IF(COUNTIF(Classes!H$2:H$90,"*" &amp; $A87 &amp; "*")&gt;1,TRUE,FALSE))</f>
        <v>0</v>
      </c>
      <c r="K87" s="6" t="b">
        <f>IF(ISBLANK($A87),FALSE,IF(COUNTIF(Classes!I$2:I$90,"*" &amp; $A87 &amp; "*")&gt;1,TRUE,FALSE))</f>
        <v>0</v>
      </c>
      <c r="L87" s="1" t="e">
        <f>IF(B87&lt;&gt;"OFF",VALUE(VLOOKUP(B87,Classes!$B$2:$AY$90,People!L$1,FALSE)),People!G$1)</f>
        <v>#N/A</v>
      </c>
      <c r="M87" s="1" t="e">
        <f>IF(C87&lt;&gt;"OFF",VALUE(VLOOKUP(C87,Classes!$B$2:$AY$90,People!M$1,FALSE)),People!H$1)</f>
        <v>#N/A</v>
      </c>
      <c r="N87" s="1" t="e">
        <f>IF(D87&lt;&gt;"OFF",VALUE(VLOOKUP(D87,Classes!$B$2:$AY$90,People!N$1,FALSE)),People!I$1)</f>
        <v>#N/A</v>
      </c>
      <c r="O87" s="1" t="e">
        <f>IF(E87&lt;&gt;"OFF",VALUE(VLOOKUP(E87,Classes!$B$2:$AY$90,People!O$1,FALSE)),People!J$1)</f>
        <v>#N/A</v>
      </c>
      <c r="P87" s="1" t="e">
        <f>IF(F87&lt;&gt;"OFF",VALUE(VLOOKUP(F87,Classes!$B$2:$AY$90,People!P$1,FALSE)),People!K$1)</f>
        <v>#N/A</v>
      </c>
      <c r="Q87" t="str">
        <f t="shared" si="1"/>
        <v/>
      </c>
    </row>
    <row r="88" spans="1:17" ht="25">
      <c r="A88" s="21"/>
      <c r="B88" s="6" t="str">
        <f>IF(NOT(ISBLANK($A88)),IF(ISERROR(VLOOKUP("*" &amp; $A88 &amp; "*",Classes!E$2:$J$90,6,FALSE)),"OFF",VLOOKUP("*" &amp; $A88 &amp; "*",Classes!E$2:$J$90,6,FALSE)),"")</f>
        <v/>
      </c>
      <c r="C88" s="6" t="str">
        <f>IF(NOT(ISBLANK($A88)),IF(ISERROR(VLOOKUP("*" &amp; $A88 &amp; "*",Classes!F$2:$J$90,5,FALSE)),"OFF",VLOOKUP("*" &amp; $A88 &amp; "*",Classes!F$2:$J$90,5,FALSE)),"")</f>
        <v/>
      </c>
      <c r="D88" s="6" t="str">
        <f>IF(NOT(ISBLANK($A88)),IF(ISERROR(VLOOKUP("*" &amp; $A88 &amp; "*",Classes!G$2:$J$90,4,FALSE)),"OFF",VLOOKUP("*" &amp; $A88 &amp; "*",Classes!G$2:$J$90,4,FALSE)),"")</f>
        <v/>
      </c>
      <c r="E88" s="6" t="str">
        <f>IF(NOT(ISBLANK($A88)),IF(ISERROR(VLOOKUP("*" &amp; $A88 &amp; "*",Classes!H$2:$J$90,3,FALSE)),"OFF",VLOOKUP("*" &amp; $A88 &amp; "*",Classes!H$2:$J$90,3,FALSE)),"")</f>
        <v/>
      </c>
      <c r="F88" s="6" t="str">
        <f>IF(NOT(ISBLANK($A88)),IF(ISERROR(VLOOKUP("*" &amp; $A88 &amp; "*",Classes!I$2:$J$90,2,FALSE)),"OFF",VLOOKUP("*" &amp; $A88 &amp; "*",Classes!I$2:$J$90,2,FALSE)),"")</f>
        <v/>
      </c>
      <c r="G88" s="6" t="b">
        <f>IF(ISBLANK($A88),FALSE,IF(COUNTIF(Classes!E$2:E$90,"*" &amp; $A88 &amp; "*")&gt;1,TRUE,FALSE))</f>
        <v>0</v>
      </c>
      <c r="H88" s="6" t="b">
        <f>IF(ISBLANK($A88),FALSE,IF(COUNTIF(Classes!F$2:F$90,"*" &amp; $A88 &amp; "*")&gt;1,TRUE,FALSE))</f>
        <v>0</v>
      </c>
      <c r="I88" s="6" t="b">
        <f>IF(ISBLANK($A88),FALSE,IF(COUNTIF(Classes!G$2:G$90,"*" &amp; $A88 &amp; "*")&gt;1,TRUE,FALSE))</f>
        <v>0</v>
      </c>
      <c r="J88" s="6" t="b">
        <f>IF(ISBLANK($A88),FALSE,IF(COUNTIF(Classes!H$2:H$90,"*" &amp; $A88 &amp; "*")&gt;1,TRUE,FALSE))</f>
        <v>0</v>
      </c>
      <c r="K88" s="6" t="b">
        <f>IF(ISBLANK($A88),FALSE,IF(COUNTIF(Classes!I$2:I$90,"*" &amp; $A88 &amp; "*")&gt;1,TRUE,FALSE))</f>
        <v>0</v>
      </c>
      <c r="L88" s="1" t="e">
        <f>IF(B88&lt;&gt;"OFF",VALUE(VLOOKUP(B88,Classes!$B$2:$AY$90,People!L$1,FALSE)),People!G$1)</f>
        <v>#N/A</v>
      </c>
      <c r="M88" s="1" t="e">
        <f>IF(C88&lt;&gt;"OFF",VALUE(VLOOKUP(C88,Classes!$B$2:$AY$90,People!M$1,FALSE)),People!H$1)</f>
        <v>#N/A</v>
      </c>
      <c r="N88" s="1" t="e">
        <f>IF(D88&lt;&gt;"OFF",VALUE(VLOOKUP(D88,Classes!$B$2:$AY$90,People!N$1,FALSE)),People!I$1)</f>
        <v>#N/A</v>
      </c>
      <c r="O88" s="1" t="e">
        <f>IF(E88&lt;&gt;"OFF",VALUE(VLOOKUP(E88,Classes!$B$2:$AY$90,People!O$1,FALSE)),People!J$1)</f>
        <v>#N/A</v>
      </c>
      <c r="P88" s="1" t="e">
        <f>IF(F88&lt;&gt;"OFF",VALUE(VLOOKUP(F88,Classes!$B$2:$AY$90,People!P$1,FALSE)),People!K$1)</f>
        <v>#N/A</v>
      </c>
      <c r="Q88" t="str">
        <f t="shared" si="1"/>
        <v/>
      </c>
    </row>
    <row r="89" spans="1:17" ht="25">
      <c r="A89" s="21"/>
      <c r="B89" s="6" t="str">
        <f>IF(NOT(ISBLANK($A89)),IF(ISERROR(VLOOKUP("*" &amp; $A89 &amp; "*",Classes!E$2:$J$90,6,FALSE)),"OFF",VLOOKUP("*" &amp; $A89 &amp; "*",Classes!E$2:$J$90,6,FALSE)),"")</f>
        <v/>
      </c>
      <c r="C89" s="6" t="str">
        <f>IF(NOT(ISBLANK($A89)),IF(ISERROR(VLOOKUP("*" &amp; $A89 &amp; "*",Classes!F$2:$J$90,5,FALSE)),"OFF",VLOOKUP("*" &amp; $A89 &amp; "*",Classes!F$2:$J$90,5,FALSE)),"")</f>
        <v/>
      </c>
      <c r="D89" s="6" t="str">
        <f>IF(NOT(ISBLANK($A89)),IF(ISERROR(VLOOKUP("*" &amp; $A89 &amp; "*",Classes!G$2:$J$90,4,FALSE)),"OFF",VLOOKUP("*" &amp; $A89 &amp; "*",Classes!G$2:$J$90,4,FALSE)),"")</f>
        <v/>
      </c>
      <c r="E89" s="6" t="str">
        <f>IF(NOT(ISBLANK($A89)),IF(ISERROR(VLOOKUP("*" &amp; $A89 &amp; "*",Classes!H$2:$J$90,3,FALSE)),"OFF",VLOOKUP("*" &amp; $A89 &amp; "*",Classes!H$2:$J$90,3,FALSE)),"")</f>
        <v/>
      </c>
      <c r="F89" s="6" t="str">
        <f>IF(NOT(ISBLANK($A89)),IF(ISERROR(VLOOKUP("*" &amp; $A89 &amp; "*",Classes!I$2:$J$90,2,FALSE)),"OFF",VLOOKUP("*" &amp; $A89 &amp; "*",Classes!I$2:$J$90,2,FALSE)),"")</f>
        <v/>
      </c>
      <c r="G89" s="6" t="b">
        <f>IF(ISBLANK($A89),FALSE,IF(COUNTIF(Classes!E$2:E$90,"*" &amp; $A89 &amp; "*")&gt;1,TRUE,FALSE))</f>
        <v>0</v>
      </c>
      <c r="H89" s="6" t="b">
        <f>IF(ISBLANK($A89),FALSE,IF(COUNTIF(Classes!F$2:F$90,"*" &amp; $A89 &amp; "*")&gt;1,TRUE,FALSE))</f>
        <v>0</v>
      </c>
      <c r="I89" s="6" t="b">
        <f>IF(ISBLANK($A89),FALSE,IF(COUNTIF(Classes!G$2:G$90,"*" &amp; $A89 &amp; "*")&gt;1,TRUE,FALSE))</f>
        <v>0</v>
      </c>
      <c r="J89" s="6" t="b">
        <f>IF(ISBLANK($A89),FALSE,IF(COUNTIF(Classes!H$2:H$90,"*" &amp; $A89 &amp; "*")&gt;1,TRUE,FALSE))</f>
        <v>0</v>
      </c>
      <c r="K89" s="6" t="b">
        <f>IF(ISBLANK($A89),FALSE,IF(COUNTIF(Classes!I$2:I$90,"*" &amp; $A89 &amp; "*")&gt;1,TRUE,FALSE))</f>
        <v>0</v>
      </c>
      <c r="L89" s="1" t="e">
        <f>IF(B89&lt;&gt;"OFF",VALUE(VLOOKUP(B89,Classes!$B$2:$AY$90,People!L$1,FALSE)),People!G$1)</f>
        <v>#N/A</v>
      </c>
      <c r="M89" s="1" t="e">
        <f>IF(C89&lt;&gt;"OFF",VALUE(VLOOKUP(C89,Classes!$B$2:$AY$90,People!M$1,FALSE)),People!H$1)</f>
        <v>#N/A</v>
      </c>
      <c r="N89" s="1" t="e">
        <f>IF(D89&lt;&gt;"OFF",VALUE(VLOOKUP(D89,Classes!$B$2:$AY$90,People!N$1,FALSE)),People!I$1)</f>
        <v>#N/A</v>
      </c>
      <c r="O89" s="1" t="e">
        <f>IF(E89&lt;&gt;"OFF",VALUE(VLOOKUP(E89,Classes!$B$2:$AY$90,People!O$1,FALSE)),People!J$1)</f>
        <v>#N/A</v>
      </c>
      <c r="P89" s="1" t="e">
        <f>IF(F89&lt;&gt;"OFF",VALUE(VLOOKUP(F89,Classes!$B$2:$AY$90,People!P$1,FALSE)),People!K$1)</f>
        <v>#N/A</v>
      </c>
      <c r="Q89" t="str">
        <f t="shared" si="1"/>
        <v/>
      </c>
    </row>
    <row r="90" spans="1:17" ht="25">
      <c r="A90" s="21"/>
      <c r="B90" s="6" t="str">
        <f>IF(NOT(ISBLANK($A90)),IF(ISERROR(VLOOKUP("*" &amp; $A90 &amp; "*",Classes!E$2:$J$90,6,FALSE)),"OFF",VLOOKUP("*" &amp; $A90 &amp; "*",Classes!E$2:$J$90,6,FALSE)),"")</f>
        <v/>
      </c>
      <c r="C90" s="6" t="str">
        <f>IF(NOT(ISBLANK($A90)),IF(ISERROR(VLOOKUP("*" &amp; $A90 &amp; "*",Classes!F$2:$J$90,5,FALSE)),"OFF",VLOOKUP("*" &amp; $A90 &amp; "*",Classes!F$2:$J$90,5,FALSE)),"")</f>
        <v/>
      </c>
      <c r="D90" s="6" t="str">
        <f>IF(NOT(ISBLANK($A90)),IF(ISERROR(VLOOKUP("*" &amp; $A90 &amp; "*",Classes!G$2:$J$90,4,FALSE)),"OFF",VLOOKUP("*" &amp; $A90 &amp; "*",Classes!G$2:$J$90,4,FALSE)),"")</f>
        <v/>
      </c>
      <c r="E90" s="6" t="str">
        <f>IF(NOT(ISBLANK($A90)),IF(ISERROR(VLOOKUP("*" &amp; $A90 &amp; "*",Classes!H$2:$J$90,3,FALSE)),"OFF",VLOOKUP("*" &amp; $A90 &amp; "*",Classes!H$2:$J$90,3,FALSE)),"")</f>
        <v/>
      </c>
      <c r="F90" s="6" t="str">
        <f>IF(NOT(ISBLANK($A90)),IF(ISERROR(VLOOKUP("*" &amp; $A90 &amp; "*",Classes!I$2:$J$90,2,FALSE)),"OFF",VLOOKUP("*" &amp; $A90 &amp; "*",Classes!I$2:$J$90,2,FALSE)),"")</f>
        <v/>
      </c>
      <c r="G90" s="6" t="b">
        <f>IF(ISBLANK($A90),FALSE,IF(COUNTIF(Classes!E$2:E$90,"*" &amp; $A90 &amp; "*")&gt;1,TRUE,FALSE))</f>
        <v>0</v>
      </c>
      <c r="H90" s="6" t="b">
        <f>IF(ISBLANK($A90),FALSE,IF(COUNTIF(Classes!F$2:F$90,"*" &amp; $A90 &amp; "*")&gt;1,TRUE,FALSE))</f>
        <v>0</v>
      </c>
      <c r="I90" s="6" t="b">
        <f>IF(ISBLANK($A90),FALSE,IF(COUNTIF(Classes!G$2:G$90,"*" &amp; $A90 &amp; "*")&gt;1,TRUE,FALSE))</f>
        <v>0</v>
      </c>
      <c r="J90" s="6" t="b">
        <f>IF(ISBLANK($A90),FALSE,IF(COUNTIF(Classes!H$2:H$90,"*" &amp; $A90 &amp; "*")&gt;1,TRUE,FALSE))</f>
        <v>0</v>
      </c>
      <c r="K90" s="6" t="b">
        <f>IF(ISBLANK($A90),FALSE,IF(COUNTIF(Classes!I$2:I$90,"*" &amp; $A90 &amp; "*")&gt;1,TRUE,FALSE))</f>
        <v>0</v>
      </c>
      <c r="L90" s="1" t="e">
        <f>IF(B90&lt;&gt;"OFF",VALUE(VLOOKUP(B90,Classes!$B$2:$AY$90,People!L$1,FALSE)),People!G$1)</f>
        <v>#N/A</v>
      </c>
      <c r="M90" s="1" t="e">
        <f>IF(C90&lt;&gt;"OFF",VALUE(VLOOKUP(C90,Classes!$B$2:$AY$90,People!M$1,FALSE)),People!H$1)</f>
        <v>#N/A</v>
      </c>
      <c r="N90" s="1" t="e">
        <f>IF(D90&lt;&gt;"OFF",VALUE(VLOOKUP(D90,Classes!$B$2:$AY$90,People!N$1,FALSE)),People!I$1)</f>
        <v>#N/A</v>
      </c>
      <c r="O90" s="1" t="e">
        <f>IF(E90&lt;&gt;"OFF",VALUE(VLOOKUP(E90,Classes!$B$2:$AY$90,People!O$1,FALSE)),People!J$1)</f>
        <v>#N/A</v>
      </c>
      <c r="P90" s="1" t="e">
        <f>IF(F90&lt;&gt;"OFF",VALUE(VLOOKUP(F90,Classes!$B$2:$AY$90,People!P$1,FALSE)),People!K$1)</f>
        <v>#N/A</v>
      </c>
      <c r="Q90" t="str">
        <f t="shared" si="1"/>
        <v/>
      </c>
    </row>
    <row r="91" spans="1:17" ht="25">
      <c r="A91" s="21"/>
      <c r="B91" s="6" t="str">
        <f>IF(NOT(ISBLANK($A91)),IF(ISERROR(VLOOKUP("*" &amp; $A91 &amp; "*",Classes!E$2:$J$90,6,FALSE)),"OFF",VLOOKUP("*" &amp; $A91 &amp; "*",Classes!E$2:$J$90,6,FALSE)),"")</f>
        <v/>
      </c>
      <c r="C91" s="6" t="str">
        <f>IF(NOT(ISBLANK($A91)),IF(ISERROR(VLOOKUP("*" &amp; $A91 &amp; "*",Classes!F$2:$J$90,5,FALSE)),"OFF",VLOOKUP("*" &amp; $A91 &amp; "*",Classes!F$2:$J$90,5,FALSE)),"")</f>
        <v/>
      </c>
      <c r="D91" s="6" t="str">
        <f>IF(NOT(ISBLANK($A91)),IF(ISERROR(VLOOKUP("*" &amp; $A91 &amp; "*",Classes!G$2:$J$90,4,FALSE)),"OFF",VLOOKUP("*" &amp; $A91 &amp; "*",Classes!G$2:$J$90,4,FALSE)),"")</f>
        <v/>
      </c>
      <c r="E91" s="6" t="str">
        <f>IF(NOT(ISBLANK($A91)),IF(ISERROR(VLOOKUP("*" &amp; $A91 &amp; "*",Classes!H$2:$J$90,3,FALSE)),"OFF",VLOOKUP("*" &amp; $A91 &amp; "*",Classes!H$2:$J$90,3,FALSE)),"")</f>
        <v/>
      </c>
      <c r="F91" s="6" t="str">
        <f>IF(NOT(ISBLANK($A91)),IF(ISERROR(VLOOKUP("*" &amp; $A91 &amp; "*",Classes!I$2:$J$90,2,FALSE)),"OFF",VLOOKUP("*" &amp; $A91 &amp; "*",Classes!I$2:$J$90,2,FALSE)),"")</f>
        <v/>
      </c>
      <c r="G91" s="6" t="b">
        <f>IF(ISBLANK($A91),FALSE,IF(COUNTIF(Classes!E$2:E$90,"*" &amp; $A91 &amp; "*")&gt;1,TRUE,FALSE))</f>
        <v>0</v>
      </c>
      <c r="H91" s="6" t="b">
        <f>IF(ISBLANK($A91),FALSE,IF(COUNTIF(Classes!F$2:F$90,"*" &amp; $A91 &amp; "*")&gt;1,TRUE,FALSE))</f>
        <v>0</v>
      </c>
      <c r="I91" s="6" t="b">
        <f>IF(ISBLANK($A91),FALSE,IF(COUNTIF(Classes!G$2:G$90,"*" &amp; $A91 &amp; "*")&gt;1,TRUE,FALSE))</f>
        <v>0</v>
      </c>
      <c r="J91" s="6" t="b">
        <f>IF(ISBLANK($A91),FALSE,IF(COUNTIF(Classes!H$2:H$90,"*" &amp; $A91 &amp; "*")&gt;1,TRUE,FALSE))</f>
        <v>0</v>
      </c>
      <c r="K91" s="6" t="b">
        <f>IF(ISBLANK($A91),FALSE,IF(COUNTIF(Classes!I$2:I$90,"*" &amp; $A91 &amp; "*")&gt;1,TRUE,FALSE))</f>
        <v>0</v>
      </c>
      <c r="L91" s="1" t="e">
        <f>IF(B91&lt;&gt;"OFF",VALUE(VLOOKUP(B91,Classes!$B$2:$AY$90,People!L$1,FALSE)),People!G$1)</f>
        <v>#N/A</v>
      </c>
      <c r="M91" s="1" t="e">
        <f>IF(C91&lt;&gt;"OFF",VALUE(VLOOKUP(C91,Classes!$B$2:$AY$90,People!M$1,FALSE)),People!H$1)</f>
        <v>#N/A</v>
      </c>
      <c r="N91" s="1" t="e">
        <f>IF(D91&lt;&gt;"OFF",VALUE(VLOOKUP(D91,Classes!$B$2:$AY$90,People!N$1,FALSE)),People!I$1)</f>
        <v>#N/A</v>
      </c>
      <c r="O91" s="1" t="e">
        <f>IF(E91&lt;&gt;"OFF",VALUE(VLOOKUP(E91,Classes!$B$2:$AY$90,People!O$1,FALSE)),People!J$1)</f>
        <v>#N/A</v>
      </c>
      <c r="P91" s="1" t="e">
        <f>IF(F91&lt;&gt;"OFF",VALUE(VLOOKUP(F91,Classes!$B$2:$AY$90,People!P$1,FALSE)),People!K$1)</f>
        <v>#N/A</v>
      </c>
      <c r="Q91" t="str">
        <f t="shared" si="1"/>
        <v/>
      </c>
    </row>
    <row r="92" spans="1:17" ht="25">
      <c r="A92" s="2"/>
      <c r="B92" s="6" t="str">
        <f>IF(NOT(ISBLANK($A92)),IF(ISERROR(VLOOKUP("*" &amp; $A92 &amp; "*",Classes!E$2:$J$90,6,FALSE)),"OFF",VLOOKUP("*" &amp; $A92 &amp; "*",Classes!E$2:$J$90,6,FALSE)),"")</f>
        <v/>
      </c>
      <c r="C92" s="6" t="str">
        <f>IF(NOT(ISBLANK($A92)),IF(ISERROR(VLOOKUP("*" &amp; $A92 &amp; "*",Classes!F$2:$J$90,5,FALSE)),"OFF",VLOOKUP("*" &amp; $A92 &amp; "*",Classes!F$2:$J$90,5,FALSE)),"")</f>
        <v/>
      </c>
      <c r="D92" s="6" t="str">
        <f>IF(NOT(ISBLANK($A92)),IF(ISERROR(VLOOKUP("*" &amp; $A92 &amp; "*",Classes!G$2:$J$90,4,FALSE)),"OFF",VLOOKUP("*" &amp; $A92 &amp; "*",Classes!G$2:$J$90,4,FALSE)),"")</f>
        <v/>
      </c>
      <c r="E92" s="6" t="str">
        <f>IF(NOT(ISBLANK($A92)),IF(ISERROR(VLOOKUP("*" &amp; $A92 &amp; "*",Classes!H$2:$J$90,3,FALSE)),"OFF",VLOOKUP("*" &amp; $A92 &amp; "*",Classes!H$2:$J$90,3,FALSE)),"")</f>
        <v/>
      </c>
      <c r="F92" s="6" t="str">
        <f>IF(NOT(ISBLANK($A92)),IF(ISERROR(VLOOKUP("*" &amp; $A92 &amp; "*",Classes!I$2:$J$90,2,FALSE)),"OFF",VLOOKUP("*" &amp; $A92 &amp; "*",Classes!I$2:$J$90,2,FALSE)),"")</f>
        <v/>
      </c>
      <c r="G92" s="6" t="b">
        <f>IF(ISBLANK($A92),FALSE,IF(COUNTIF(Classes!E$2:E$90,"*" &amp; $A92 &amp; "*")&gt;1,TRUE,FALSE))</f>
        <v>0</v>
      </c>
      <c r="H92" s="6" t="b">
        <f>IF(ISBLANK($A92),FALSE,IF(COUNTIF(Classes!F$2:F$90,"*" &amp; $A92 &amp; "*")&gt;1,TRUE,FALSE))</f>
        <v>0</v>
      </c>
      <c r="I92" s="6" t="b">
        <f>IF(ISBLANK($A92),FALSE,IF(COUNTIF(Classes!G$2:G$90,"*" &amp; $A92 &amp; "*")&gt;1,TRUE,FALSE))</f>
        <v>0</v>
      </c>
      <c r="J92" s="6" t="b">
        <f>IF(ISBLANK($A92),FALSE,IF(COUNTIF(Classes!H$2:H$90,"*" &amp; $A92 &amp; "*")&gt;1,TRUE,FALSE))</f>
        <v>0</v>
      </c>
      <c r="K92" s="6" t="b">
        <f>IF(ISBLANK($A92),FALSE,IF(COUNTIF(Classes!I$2:I$90,"*" &amp; $A92 &amp; "*")&gt;1,TRUE,FALSE))</f>
        <v>0</v>
      </c>
      <c r="L92" s="1" t="e">
        <f>IF(B92&lt;&gt;"OFF",VALUE(VLOOKUP(B92,Classes!$B$2:$AY$90,People!L$1,FALSE)),People!G$1)</f>
        <v>#N/A</v>
      </c>
      <c r="M92" s="1" t="e">
        <f>IF(C92&lt;&gt;"OFF",VALUE(VLOOKUP(C92,Classes!$B$2:$AY$90,People!M$1,FALSE)),People!H$1)</f>
        <v>#N/A</v>
      </c>
      <c r="N92" s="1" t="e">
        <f>IF(D92&lt;&gt;"OFF",VALUE(VLOOKUP(D92,Classes!$B$2:$AY$90,People!N$1,FALSE)),People!I$1)</f>
        <v>#N/A</v>
      </c>
      <c r="O92" s="1" t="e">
        <f>IF(E92&lt;&gt;"OFF",VALUE(VLOOKUP(E92,Classes!$B$2:$AY$90,People!O$1,FALSE)),People!J$1)</f>
        <v>#N/A</v>
      </c>
      <c r="P92" s="1" t="e">
        <f>IF(F92&lt;&gt;"OFF",VALUE(VLOOKUP(F92,Classes!$B$2:$AY$90,People!P$1,FALSE)),People!K$1)</f>
        <v>#N/A</v>
      </c>
      <c r="Q92" t="str">
        <f t="shared" si="1"/>
        <v/>
      </c>
    </row>
    <row r="93" spans="1:17" ht="25">
      <c r="A93" s="2"/>
      <c r="B93" s="6" t="str">
        <f>IF(NOT(ISBLANK($A93)),IF(ISERROR(VLOOKUP("*" &amp; $A93 &amp; "*",Classes!E$2:$J$90,6,FALSE)),"OFF",VLOOKUP("*" &amp; $A93 &amp; "*",Classes!E$2:$J$90,6,FALSE)),"")</f>
        <v/>
      </c>
      <c r="C93" s="6" t="str">
        <f>IF(NOT(ISBLANK($A93)),IF(ISERROR(VLOOKUP("*" &amp; $A93 &amp; "*",Classes!F$2:$J$90,5,FALSE)),"OFF",VLOOKUP("*" &amp; $A93 &amp; "*",Classes!F$2:$J$90,5,FALSE)),"")</f>
        <v/>
      </c>
      <c r="D93" s="6" t="str">
        <f>IF(NOT(ISBLANK($A93)),IF(ISERROR(VLOOKUP("*" &amp; $A93 &amp; "*",Classes!G$2:$J$90,4,FALSE)),"OFF",VLOOKUP("*" &amp; $A93 &amp; "*",Classes!G$2:$J$90,4,FALSE)),"")</f>
        <v/>
      </c>
      <c r="E93" s="6" t="str">
        <f>IF(NOT(ISBLANK($A93)),IF(ISERROR(VLOOKUP("*" &amp; $A93 &amp; "*",Classes!H$2:$J$90,3,FALSE)),"OFF",VLOOKUP("*" &amp; $A93 &amp; "*",Classes!H$2:$J$90,3,FALSE)),"")</f>
        <v/>
      </c>
      <c r="F93" s="6" t="str">
        <f>IF(NOT(ISBLANK($A93)),IF(ISERROR(VLOOKUP("*" &amp; $A93 &amp; "*",Classes!I$2:$J$90,2,FALSE)),"OFF",VLOOKUP("*" &amp; $A93 &amp; "*",Classes!I$2:$J$90,2,FALSE)),"")</f>
        <v/>
      </c>
      <c r="G93" s="6" t="b">
        <f>IF(ISBLANK($A93),FALSE,IF(COUNTIF(Classes!E$2:E$90,"*" &amp; $A93 &amp; "*")&gt;1,TRUE,FALSE))</f>
        <v>0</v>
      </c>
      <c r="H93" s="6" t="b">
        <f>IF(ISBLANK($A93),FALSE,IF(COUNTIF(Classes!F$2:F$90,"*" &amp; $A93 &amp; "*")&gt;1,TRUE,FALSE))</f>
        <v>0</v>
      </c>
      <c r="I93" s="6" t="b">
        <f>IF(ISBLANK($A93),FALSE,IF(COUNTIF(Classes!G$2:G$90,"*" &amp; $A93 &amp; "*")&gt;1,TRUE,FALSE))</f>
        <v>0</v>
      </c>
      <c r="J93" s="6" t="b">
        <f>IF(ISBLANK($A93),FALSE,IF(COUNTIF(Classes!H$2:H$90,"*" &amp; $A93 &amp; "*")&gt;1,TRUE,FALSE))</f>
        <v>0</v>
      </c>
      <c r="K93" s="6" t="b">
        <f>IF(ISBLANK($A93),FALSE,IF(COUNTIF(Classes!I$2:I$90,"*" &amp; $A93 &amp; "*")&gt;1,TRUE,FALSE))</f>
        <v>0</v>
      </c>
      <c r="L93" s="1" t="e">
        <f>IF(B93&lt;&gt;"OFF",VALUE(VLOOKUP(B93,Classes!$B$2:$AY$90,People!L$1,FALSE)),People!G$1)</f>
        <v>#N/A</v>
      </c>
      <c r="M93" s="1" t="e">
        <f>IF(C93&lt;&gt;"OFF",VALUE(VLOOKUP(C93,Classes!$B$2:$AY$90,People!M$1,FALSE)),People!H$1)</f>
        <v>#N/A</v>
      </c>
      <c r="N93" s="1" t="e">
        <f>IF(D93&lt;&gt;"OFF",VALUE(VLOOKUP(D93,Classes!$B$2:$AY$90,People!N$1,FALSE)),People!I$1)</f>
        <v>#N/A</v>
      </c>
      <c r="O93" s="1" t="e">
        <f>IF(E93&lt;&gt;"OFF",VALUE(VLOOKUP(E93,Classes!$B$2:$AY$90,People!O$1,FALSE)),People!J$1)</f>
        <v>#N/A</v>
      </c>
      <c r="P93" s="1" t="e">
        <f>IF(F93&lt;&gt;"OFF",VALUE(VLOOKUP(F93,Classes!$B$2:$AY$90,People!P$1,FALSE)),People!K$1)</f>
        <v>#N/A</v>
      </c>
      <c r="Q93" t="str">
        <f t="shared" si="1"/>
        <v/>
      </c>
    </row>
    <row r="94" spans="1:17" ht="25">
      <c r="A94" s="2"/>
      <c r="B94" s="6" t="str">
        <f>IF(NOT(ISBLANK($A94)),IF(ISERROR(VLOOKUP("*" &amp; $A94 &amp; "*",Classes!E$2:$J$90,6,FALSE)),"OFF",VLOOKUP("*" &amp; $A94 &amp; "*",Classes!E$2:$J$90,6,FALSE)),"")</f>
        <v/>
      </c>
      <c r="C94" s="6" t="str">
        <f>IF(NOT(ISBLANK($A94)),IF(ISERROR(VLOOKUP("*" &amp; $A94 &amp; "*",Classes!F$2:$J$90,5,FALSE)),"OFF",VLOOKUP("*" &amp; $A94 &amp; "*",Classes!F$2:$J$90,5,FALSE)),"")</f>
        <v/>
      </c>
      <c r="D94" s="6" t="str">
        <f>IF(NOT(ISBLANK($A94)),IF(ISERROR(VLOOKUP("*" &amp; $A94 &amp; "*",Classes!G$2:$J$90,4,FALSE)),"OFF",VLOOKUP("*" &amp; $A94 &amp; "*",Classes!G$2:$J$90,4,FALSE)),"")</f>
        <v/>
      </c>
      <c r="E94" s="6" t="str">
        <f>IF(NOT(ISBLANK($A94)),IF(ISERROR(VLOOKUP("*" &amp; $A94 &amp; "*",Classes!H$2:$J$90,3,FALSE)),"OFF",VLOOKUP("*" &amp; $A94 &amp; "*",Classes!H$2:$J$90,3,FALSE)),"")</f>
        <v/>
      </c>
      <c r="F94" s="6" t="str">
        <f>IF(NOT(ISBLANK($A94)),IF(ISERROR(VLOOKUP("*" &amp; $A94 &amp; "*",Classes!I$2:$J$90,2,FALSE)),"OFF",VLOOKUP("*" &amp; $A94 &amp; "*",Classes!I$2:$J$90,2,FALSE)),"")</f>
        <v/>
      </c>
      <c r="G94" s="6" t="b">
        <f>IF(ISBLANK($A94),FALSE,IF(COUNTIF(Classes!E$2:E$90,"*" &amp; $A94 &amp; "*")&gt;1,TRUE,FALSE))</f>
        <v>0</v>
      </c>
      <c r="H94" s="6" t="b">
        <f>IF(ISBLANK($A94),FALSE,IF(COUNTIF(Classes!F$2:F$90,"*" &amp; $A94 &amp; "*")&gt;1,TRUE,FALSE))</f>
        <v>0</v>
      </c>
      <c r="I94" s="6" t="b">
        <f>IF(ISBLANK($A94),FALSE,IF(COUNTIF(Classes!G$2:G$90,"*" &amp; $A94 &amp; "*")&gt;1,TRUE,FALSE))</f>
        <v>0</v>
      </c>
      <c r="J94" s="6" t="b">
        <f>IF(ISBLANK($A94),FALSE,IF(COUNTIF(Classes!H$2:H$90,"*" &amp; $A94 &amp; "*")&gt;1,TRUE,FALSE))</f>
        <v>0</v>
      </c>
      <c r="K94" s="6" t="b">
        <f>IF(ISBLANK($A94),FALSE,IF(COUNTIF(Classes!I$2:I$90,"*" &amp; $A94 &amp; "*")&gt;1,TRUE,FALSE))</f>
        <v>0</v>
      </c>
      <c r="L94" s="1" t="e">
        <f>IF(B94&lt;&gt;"OFF",VALUE(VLOOKUP(B94,Classes!$B$2:$AY$90,People!L$1,FALSE)),People!G$1)</f>
        <v>#N/A</v>
      </c>
      <c r="M94" s="1" t="e">
        <f>IF(C94&lt;&gt;"OFF",VALUE(VLOOKUP(C94,Classes!$B$2:$AY$90,People!M$1,FALSE)),People!H$1)</f>
        <v>#N/A</v>
      </c>
      <c r="N94" s="1" t="e">
        <f>IF(D94&lt;&gt;"OFF",VALUE(VLOOKUP(D94,Classes!$B$2:$AY$90,People!N$1,FALSE)),People!I$1)</f>
        <v>#N/A</v>
      </c>
      <c r="O94" s="1" t="e">
        <f>IF(E94&lt;&gt;"OFF",VALUE(VLOOKUP(E94,Classes!$B$2:$AY$90,People!O$1,FALSE)),People!J$1)</f>
        <v>#N/A</v>
      </c>
      <c r="P94" s="1" t="e">
        <f>IF(F94&lt;&gt;"OFF",VALUE(VLOOKUP(F94,Classes!$B$2:$AY$90,People!P$1,FALSE)),People!K$1)</f>
        <v>#N/A</v>
      </c>
      <c r="Q94" t="str">
        <f t="shared" si="1"/>
        <v/>
      </c>
    </row>
    <row r="95" spans="1:17" ht="25">
      <c r="A95" s="2"/>
      <c r="B95" s="6" t="str">
        <f>IF(NOT(ISBLANK($A95)),IF(ISERROR(VLOOKUP("*" &amp; $A95 &amp; "*",Classes!E$2:$J$90,6,FALSE)),"OFF",VLOOKUP("*" &amp; $A95 &amp; "*",Classes!E$2:$J$90,6,FALSE)),"")</f>
        <v/>
      </c>
      <c r="C95" s="6" t="str">
        <f>IF(NOT(ISBLANK($A95)),IF(ISERROR(VLOOKUP("*" &amp; $A95 &amp; "*",Classes!F$2:$J$90,5,FALSE)),"OFF",VLOOKUP("*" &amp; $A95 &amp; "*",Classes!F$2:$J$90,5,FALSE)),"")</f>
        <v/>
      </c>
      <c r="D95" s="6" t="str">
        <f>IF(NOT(ISBLANK($A95)),IF(ISERROR(VLOOKUP("*" &amp; $A95 &amp; "*",Classes!G$2:$J$90,4,FALSE)),"OFF",VLOOKUP("*" &amp; $A95 &amp; "*",Classes!G$2:$J$90,4,FALSE)),"")</f>
        <v/>
      </c>
      <c r="E95" s="6" t="str">
        <f>IF(NOT(ISBLANK($A95)),IF(ISERROR(VLOOKUP("*" &amp; $A95 &amp; "*",Classes!H$2:$J$90,3,FALSE)),"OFF",VLOOKUP("*" &amp; $A95 &amp; "*",Classes!H$2:$J$90,3,FALSE)),"")</f>
        <v/>
      </c>
      <c r="F95" s="6" t="str">
        <f>IF(NOT(ISBLANK($A95)),IF(ISERROR(VLOOKUP("*" &amp; $A95 &amp; "*",Classes!I$2:$J$90,2,FALSE)),"OFF",VLOOKUP("*" &amp; $A95 &amp; "*",Classes!I$2:$J$90,2,FALSE)),"")</f>
        <v/>
      </c>
      <c r="G95" s="6" t="b">
        <f>IF(ISBLANK($A95),FALSE,IF(COUNTIF(Classes!E$2:E$90,"*" &amp; $A95 &amp; "*")&gt;1,TRUE,FALSE))</f>
        <v>0</v>
      </c>
      <c r="H95" s="6" t="b">
        <f>IF(ISBLANK($A95),FALSE,IF(COUNTIF(Classes!F$2:F$90,"*" &amp; $A95 &amp; "*")&gt;1,TRUE,FALSE))</f>
        <v>0</v>
      </c>
      <c r="I95" s="6" t="b">
        <f>IF(ISBLANK($A95),FALSE,IF(COUNTIF(Classes!G$2:G$90,"*" &amp; $A95 &amp; "*")&gt;1,TRUE,FALSE))</f>
        <v>0</v>
      </c>
      <c r="J95" s="6" t="b">
        <f>IF(ISBLANK($A95),FALSE,IF(COUNTIF(Classes!H$2:H$90,"*" &amp; $A95 &amp; "*")&gt;1,TRUE,FALSE))</f>
        <v>0</v>
      </c>
      <c r="K95" s="6" t="b">
        <f>IF(ISBLANK($A95),FALSE,IF(COUNTIF(Classes!I$2:I$90,"*" &amp; $A95 &amp; "*")&gt;1,TRUE,FALSE))</f>
        <v>0</v>
      </c>
      <c r="L95" s="1" t="e">
        <f>IF(B95&lt;&gt;"OFF",VALUE(VLOOKUP(B95,Classes!$B$2:$AY$90,People!L$1,FALSE)),People!G$1)</f>
        <v>#N/A</v>
      </c>
      <c r="M95" s="1" t="e">
        <f>IF(C95&lt;&gt;"OFF",VALUE(VLOOKUP(C95,Classes!$B$2:$AY$90,People!M$1,FALSE)),People!H$1)</f>
        <v>#N/A</v>
      </c>
      <c r="N95" s="1" t="e">
        <f>IF(D95&lt;&gt;"OFF",VALUE(VLOOKUP(D95,Classes!$B$2:$AY$90,People!N$1,FALSE)),People!I$1)</f>
        <v>#N/A</v>
      </c>
      <c r="O95" s="1" t="e">
        <f>IF(E95&lt;&gt;"OFF",VALUE(VLOOKUP(E95,Classes!$B$2:$AY$90,People!O$1,FALSE)),People!J$1)</f>
        <v>#N/A</v>
      </c>
      <c r="P95" s="1" t="e">
        <f>IF(F95&lt;&gt;"OFF",VALUE(VLOOKUP(F95,Classes!$B$2:$AY$90,People!P$1,FALSE)),People!K$1)</f>
        <v>#N/A</v>
      </c>
      <c r="Q95" t="str">
        <f t="shared" si="1"/>
        <v/>
      </c>
    </row>
    <row r="96" spans="1:17" ht="25">
      <c r="A96" s="22"/>
      <c r="B96" s="6" t="str">
        <f>IF(NOT(ISBLANK($A96)),IF(ISERROR(VLOOKUP("*" &amp; $A96 &amp; "*",Classes!E$2:$J$90,6,FALSE)),"OFF",VLOOKUP("*" &amp; $A96 &amp; "*",Classes!E$2:$J$90,6,FALSE)),"")</f>
        <v/>
      </c>
      <c r="C96" s="6" t="str">
        <f>IF(NOT(ISBLANK($A96)),IF(ISERROR(VLOOKUP("*" &amp; $A96 &amp; "*",Classes!F$2:$J$90,5,FALSE)),"OFF",VLOOKUP("*" &amp; $A96 &amp; "*",Classes!F$2:$J$90,5,FALSE)),"")</f>
        <v/>
      </c>
      <c r="D96" s="6" t="str">
        <f>IF(NOT(ISBLANK($A96)),IF(ISERROR(VLOOKUP("*" &amp; $A96 &amp; "*",Classes!G$2:$J$90,4,FALSE)),"OFF",VLOOKUP("*" &amp; $A96 &amp; "*",Classes!G$2:$J$90,4,FALSE)),"")</f>
        <v/>
      </c>
      <c r="E96" s="6" t="str">
        <f>IF(NOT(ISBLANK($A96)),IF(ISERROR(VLOOKUP("*" &amp; $A96 &amp; "*",Classes!H$2:$J$90,3,FALSE)),"OFF",VLOOKUP("*" &amp; $A96 &amp; "*",Classes!H$2:$J$90,3,FALSE)),"")</f>
        <v/>
      </c>
      <c r="F96" s="6" t="str">
        <f>IF(NOT(ISBLANK($A96)),IF(ISERROR(VLOOKUP("*" &amp; $A96 &amp; "*",Classes!I$2:$J$90,2,FALSE)),"OFF",VLOOKUP("*" &amp; $A96 &amp; "*",Classes!I$2:$J$90,2,FALSE)),"")</f>
        <v/>
      </c>
      <c r="G96" s="6" t="b">
        <f>IF(ISBLANK($A96),FALSE,IF(COUNTIF(Classes!E$2:E$90,"*" &amp; $A96 &amp; "*")&gt;1,TRUE,FALSE))</f>
        <v>0</v>
      </c>
      <c r="H96" s="6" t="b">
        <f>IF(ISBLANK($A96),FALSE,IF(COUNTIF(Classes!F$2:F$90,"*" &amp; $A96 &amp; "*")&gt;1,TRUE,FALSE))</f>
        <v>0</v>
      </c>
      <c r="I96" s="6" t="b">
        <f>IF(ISBLANK($A96),FALSE,IF(COUNTIF(Classes!G$2:G$90,"*" &amp; $A96 &amp; "*")&gt;1,TRUE,FALSE))</f>
        <v>0</v>
      </c>
      <c r="J96" s="6" t="b">
        <f>IF(ISBLANK($A96),FALSE,IF(COUNTIF(Classes!H$2:H$90,"*" &amp; $A96 &amp; "*")&gt;1,TRUE,FALSE))</f>
        <v>0</v>
      </c>
      <c r="K96" s="6" t="b">
        <f>IF(ISBLANK($A96),FALSE,IF(COUNTIF(Classes!I$2:I$90,"*" &amp; $A96 &amp; "*")&gt;1,TRUE,FALSE))</f>
        <v>0</v>
      </c>
      <c r="L96" s="1" t="e">
        <f>IF(B96&lt;&gt;"OFF",VALUE(VLOOKUP(B96,Classes!$B$2:$AY$90,People!L$1,FALSE)),People!G$1)</f>
        <v>#N/A</v>
      </c>
      <c r="M96" s="1" t="e">
        <f>IF(C96&lt;&gt;"OFF",VALUE(VLOOKUP(C96,Classes!$B$2:$AY$90,People!M$1,FALSE)),People!H$1)</f>
        <v>#N/A</v>
      </c>
      <c r="N96" s="1" t="e">
        <f>IF(D96&lt;&gt;"OFF",VALUE(VLOOKUP(D96,Classes!$B$2:$AY$90,People!N$1,FALSE)),People!I$1)</f>
        <v>#N/A</v>
      </c>
      <c r="O96" s="1" t="e">
        <f>IF(E96&lt;&gt;"OFF",VALUE(VLOOKUP(E96,Classes!$B$2:$AY$90,People!O$1,FALSE)),People!J$1)</f>
        <v>#N/A</v>
      </c>
      <c r="P96" s="1" t="e">
        <f>IF(F96&lt;&gt;"OFF",VALUE(VLOOKUP(F96,Classes!$B$2:$AY$90,People!P$1,FALSE)),People!K$1)</f>
        <v>#N/A</v>
      </c>
      <c r="Q96" t="str">
        <f t="shared" si="1"/>
        <v/>
      </c>
    </row>
    <row r="97" spans="1:17" ht="25">
      <c r="A97" s="22"/>
      <c r="B97" s="6" t="str">
        <f>IF(NOT(ISBLANK($A97)),IF(ISERROR(VLOOKUP("*" &amp; $A97 &amp; "*",Classes!E$2:$J$90,6,FALSE)),"OFF",VLOOKUP("*" &amp; $A97 &amp; "*",Classes!E$2:$J$90,6,FALSE)),"")</f>
        <v/>
      </c>
      <c r="C97" s="6" t="str">
        <f>IF(NOT(ISBLANK($A97)),IF(ISERROR(VLOOKUP("*" &amp; $A97 &amp; "*",Classes!F$2:$J$90,5,FALSE)),"OFF",VLOOKUP("*" &amp; $A97 &amp; "*",Classes!F$2:$J$90,5,FALSE)),"")</f>
        <v/>
      </c>
      <c r="D97" s="6" t="str">
        <f>IF(NOT(ISBLANK($A97)),IF(ISERROR(VLOOKUP("*" &amp; $A97 &amp; "*",Classes!G$2:$J$90,4,FALSE)),"OFF",VLOOKUP("*" &amp; $A97 &amp; "*",Classes!G$2:$J$90,4,FALSE)),"")</f>
        <v/>
      </c>
      <c r="E97" s="6" t="str">
        <f>IF(NOT(ISBLANK($A97)),IF(ISERROR(VLOOKUP("*" &amp; $A97 &amp; "*",Classes!H$2:$J$90,3,FALSE)),"OFF",VLOOKUP("*" &amp; $A97 &amp; "*",Classes!H$2:$J$90,3,FALSE)),"")</f>
        <v/>
      </c>
      <c r="F97" s="6" t="str">
        <f>IF(NOT(ISBLANK($A97)),IF(ISERROR(VLOOKUP("*" &amp; $A97 &amp; "*",Classes!I$2:$J$90,2,FALSE)),"OFF",VLOOKUP("*" &amp; $A97 &amp; "*",Classes!I$2:$J$90,2,FALSE)),"")</f>
        <v/>
      </c>
      <c r="G97" s="6" t="b">
        <f>IF(ISBLANK($A97),FALSE,IF(COUNTIF(Classes!E$2:E$90,"*" &amp; $A97 &amp; "*")&gt;1,TRUE,FALSE))</f>
        <v>0</v>
      </c>
      <c r="H97" s="6" t="b">
        <f>IF(ISBLANK($A97),FALSE,IF(COUNTIF(Classes!F$2:F$90,"*" &amp; $A97 &amp; "*")&gt;1,TRUE,FALSE))</f>
        <v>0</v>
      </c>
      <c r="I97" s="6" t="b">
        <f>IF(ISBLANK($A97),FALSE,IF(COUNTIF(Classes!G$2:G$90,"*" &amp; $A97 &amp; "*")&gt;1,TRUE,FALSE))</f>
        <v>0</v>
      </c>
      <c r="J97" s="6" t="b">
        <f>IF(ISBLANK($A97),FALSE,IF(COUNTIF(Classes!H$2:H$90,"*" &amp; $A97 &amp; "*")&gt;1,TRUE,FALSE))</f>
        <v>0</v>
      </c>
      <c r="K97" s="6" t="b">
        <f>IF(ISBLANK($A97),FALSE,IF(COUNTIF(Classes!I$2:I$90,"*" &amp; $A97 &amp; "*")&gt;1,TRUE,FALSE))</f>
        <v>0</v>
      </c>
      <c r="L97" s="1" t="e">
        <f>IF(B97&lt;&gt;"OFF",VALUE(VLOOKUP(B97,Classes!$B$2:$AY$90,People!L$1,FALSE)),People!G$1)</f>
        <v>#N/A</v>
      </c>
      <c r="M97" s="1" t="e">
        <f>IF(C97&lt;&gt;"OFF",VALUE(VLOOKUP(C97,Classes!$B$2:$AY$90,People!M$1,FALSE)),People!H$1)</f>
        <v>#N/A</v>
      </c>
      <c r="N97" s="1" t="e">
        <f>IF(D97&lt;&gt;"OFF",VALUE(VLOOKUP(D97,Classes!$B$2:$AY$90,People!N$1,FALSE)),People!I$1)</f>
        <v>#N/A</v>
      </c>
      <c r="O97" s="1" t="e">
        <f>IF(E97&lt;&gt;"OFF",VALUE(VLOOKUP(E97,Classes!$B$2:$AY$90,People!O$1,FALSE)),People!J$1)</f>
        <v>#N/A</v>
      </c>
      <c r="P97" s="1" t="e">
        <f>IF(F97&lt;&gt;"OFF",VALUE(VLOOKUP(F97,Classes!$B$2:$AY$90,People!P$1,FALSE)),People!K$1)</f>
        <v>#N/A</v>
      </c>
      <c r="Q97" t="str">
        <f t="shared" si="1"/>
        <v/>
      </c>
    </row>
    <row r="98" spans="1:17" ht="25">
      <c r="A98" s="22"/>
      <c r="B98" s="6" t="str">
        <f>IF(NOT(ISBLANK($A98)),IF(ISERROR(VLOOKUP("*" &amp; $A98 &amp; "*",Classes!E$2:$J$90,6,FALSE)),"OFF",VLOOKUP("*" &amp; $A98 &amp; "*",Classes!E$2:$J$90,6,FALSE)),"")</f>
        <v/>
      </c>
      <c r="C98" s="6" t="str">
        <f>IF(NOT(ISBLANK($A98)),IF(ISERROR(VLOOKUP("*" &amp; $A98 &amp; "*",Classes!F$2:$J$90,5,FALSE)),"OFF",VLOOKUP("*" &amp; $A98 &amp; "*",Classes!F$2:$J$90,5,FALSE)),"")</f>
        <v/>
      </c>
      <c r="D98" s="6" t="str">
        <f>IF(NOT(ISBLANK($A98)),IF(ISERROR(VLOOKUP("*" &amp; $A98 &amp; "*",Classes!G$2:$J$90,4,FALSE)),"OFF",VLOOKUP("*" &amp; $A98 &amp; "*",Classes!G$2:$J$90,4,FALSE)),"")</f>
        <v/>
      </c>
      <c r="E98" s="6" t="str">
        <f>IF(NOT(ISBLANK($A98)),IF(ISERROR(VLOOKUP("*" &amp; $A98 &amp; "*",Classes!H$2:$J$90,3,FALSE)),"OFF",VLOOKUP("*" &amp; $A98 &amp; "*",Classes!H$2:$J$90,3,FALSE)),"")</f>
        <v/>
      </c>
      <c r="F98" s="6" t="str">
        <f>IF(NOT(ISBLANK($A98)),IF(ISERROR(VLOOKUP("*" &amp; $A98 &amp; "*",Classes!I$2:$J$90,2,FALSE)),"OFF",VLOOKUP("*" &amp; $A98 &amp; "*",Classes!I$2:$J$90,2,FALSE)),"")</f>
        <v/>
      </c>
      <c r="G98" s="6" t="b">
        <f>IF(ISBLANK($A98),FALSE,IF(COUNTIF(Classes!E$2:E$90,"*" &amp; $A98 &amp; "*")&gt;1,TRUE,FALSE))</f>
        <v>0</v>
      </c>
      <c r="H98" s="6" t="b">
        <f>IF(ISBLANK($A98),FALSE,IF(COUNTIF(Classes!F$2:F$90,"*" &amp; $A98 &amp; "*")&gt;1,TRUE,FALSE))</f>
        <v>0</v>
      </c>
      <c r="I98" s="6" t="b">
        <f>IF(ISBLANK($A98),FALSE,IF(COUNTIF(Classes!G$2:G$90,"*" &amp; $A98 &amp; "*")&gt;1,TRUE,FALSE))</f>
        <v>0</v>
      </c>
      <c r="J98" s="6" t="b">
        <f>IF(ISBLANK($A98),FALSE,IF(COUNTIF(Classes!H$2:H$90,"*" &amp; $A98 &amp; "*")&gt;1,TRUE,FALSE))</f>
        <v>0</v>
      </c>
      <c r="K98" s="6" t="b">
        <f>IF(ISBLANK($A98),FALSE,IF(COUNTIF(Classes!I$2:I$90,"*" &amp; $A98 &amp; "*")&gt;1,TRUE,FALSE))</f>
        <v>0</v>
      </c>
      <c r="L98" s="1" t="e">
        <f>IF(B98&lt;&gt;"OFF",VALUE(VLOOKUP(B98,Classes!$B$2:$AY$90,People!L$1,FALSE)),People!G$1)</f>
        <v>#N/A</v>
      </c>
      <c r="M98" s="1" t="e">
        <f>IF(C98&lt;&gt;"OFF",VALUE(VLOOKUP(C98,Classes!$B$2:$AY$90,People!M$1,FALSE)),People!H$1)</f>
        <v>#N/A</v>
      </c>
      <c r="N98" s="1" t="e">
        <f>IF(D98&lt;&gt;"OFF",VALUE(VLOOKUP(D98,Classes!$B$2:$AY$90,People!N$1,FALSE)),People!I$1)</f>
        <v>#N/A</v>
      </c>
      <c r="O98" s="1" t="e">
        <f>IF(E98&lt;&gt;"OFF",VALUE(VLOOKUP(E98,Classes!$B$2:$AY$90,People!O$1,FALSE)),People!J$1)</f>
        <v>#N/A</v>
      </c>
      <c r="P98" s="1" t="e">
        <f>IF(F98&lt;&gt;"OFF",VALUE(VLOOKUP(F98,Classes!$B$2:$AY$90,People!P$1,FALSE)),People!K$1)</f>
        <v>#N/A</v>
      </c>
      <c r="Q98" t="str">
        <f t="shared" si="1"/>
        <v/>
      </c>
    </row>
    <row r="99" spans="1:17" ht="25">
      <c r="A99" s="22"/>
      <c r="B99" s="6" t="str">
        <f>IF(NOT(ISBLANK($A99)),IF(ISERROR(VLOOKUP("*" &amp; $A99 &amp; "*",Classes!E$2:$J$90,6,FALSE)),"OFF",VLOOKUP("*" &amp; $A99 &amp; "*",Classes!E$2:$J$90,6,FALSE)),"")</f>
        <v/>
      </c>
      <c r="C99" s="6" t="str">
        <f>IF(NOT(ISBLANK($A99)),IF(ISERROR(VLOOKUP("*" &amp; $A99 &amp; "*",Classes!F$2:$J$90,5,FALSE)),"OFF",VLOOKUP("*" &amp; $A99 &amp; "*",Classes!F$2:$J$90,5,FALSE)),"")</f>
        <v/>
      </c>
      <c r="D99" s="6" t="str">
        <f>IF(NOT(ISBLANK($A99)),IF(ISERROR(VLOOKUP("*" &amp; $A99 &amp; "*",Classes!G$2:$J$90,4,FALSE)),"OFF",VLOOKUP("*" &amp; $A99 &amp; "*",Classes!G$2:$J$90,4,FALSE)),"")</f>
        <v/>
      </c>
      <c r="E99" s="6" t="str">
        <f>IF(NOT(ISBLANK($A99)),IF(ISERROR(VLOOKUP("*" &amp; $A99 &amp; "*",Classes!H$2:$J$90,3,FALSE)),"OFF",VLOOKUP("*" &amp; $A99 &amp; "*",Classes!H$2:$J$90,3,FALSE)),"")</f>
        <v/>
      </c>
      <c r="F99" s="6" t="str">
        <f>IF(NOT(ISBLANK($A99)),IF(ISERROR(VLOOKUP("*" &amp; $A99 &amp; "*",Classes!I$2:$J$90,2,FALSE)),"OFF",VLOOKUP("*" &amp; $A99 &amp; "*",Classes!I$2:$J$90,2,FALSE)),"")</f>
        <v/>
      </c>
      <c r="G99" s="6" t="b">
        <f>IF(ISBLANK($A99),FALSE,IF(COUNTIF(Classes!E$2:E$90,"*" &amp; $A99 &amp; "*")&gt;1,TRUE,FALSE))</f>
        <v>0</v>
      </c>
      <c r="H99" s="6" t="b">
        <f>IF(ISBLANK($A99),FALSE,IF(COUNTIF(Classes!F$2:F$90,"*" &amp; $A99 &amp; "*")&gt;1,TRUE,FALSE))</f>
        <v>0</v>
      </c>
      <c r="I99" s="6" t="b">
        <f>IF(ISBLANK($A99),FALSE,IF(COUNTIF(Classes!G$2:G$90,"*" &amp; $A99 &amp; "*")&gt;1,TRUE,FALSE))</f>
        <v>0</v>
      </c>
      <c r="J99" s="6" t="b">
        <f>IF(ISBLANK($A99),FALSE,IF(COUNTIF(Classes!H$2:H$90,"*" &amp; $A99 &amp; "*")&gt;1,TRUE,FALSE))</f>
        <v>0</v>
      </c>
      <c r="K99" s="6" t="b">
        <f>IF(ISBLANK($A99),FALSE,IF(COUNTIF(Classes!I$2:I$90,"*" &amp; $A99 &amp; "*")&gt;1,TRUE,FALSE))</f>
        <v>0</v>
      </c>
      <c r="L99" s="1" t="e">
        <f>IF(B99&lt;&gt;"OFF",VALUE(VLOOKUP(B99,Classes!$B$2:$AY$90,People!L$1,FALSE)),People!G$1)</f>
        <v>#N/A</v>
      </c>
      <c r="M99" s="1" t="e">
        <f>IF(C99&lt;&gt;"OFF",VALUE(VLOOKUP(C99,Classes!$B$2:$AY$90,People!M$1,FALSE)),People!H$1)</f>
        <v>#N/A</v>
      </c>
      <c r="N99" s="1" t="e">
        <f>IF(D99&lt;&gt;"OFF",VALUE(VLOOKUP(D99,Classes!$B$2:$AY$90,People!N$1,FALSE)),People!I$1)</f>
        <v>#N/A</v>
      </c>
      <c r="O99" s="1" t="e">
        <f>IF(E99&lt;&gt;"OFF",VALUE(VLOOKUP(E99,Classes!$B$2:$AY$90,People!O$1,FALSE)),People!J$1)</f>
        <v>#N/A</v>
      </c>
      <c r="P99" s="1" t="e">
        <f>IF(F99&lt;&gt;"OFF",VALUE(VLOOKUP(F99,Classes!$B$2:$AY$90,People!P$1,FALSE)),People!K$1)</f>
        <v>#N/A</v>
      </c>
      <c r="Q99" t="str">
        <f t="shared" si="1"/>
        <v/>
      </c>
    </row>
    <row r="100" spans="1:17" ht="25">
      <c r="A100" s="22"/>
      <c r="B100" s="6" t="str">
        <f>IF(NOT(ISBLANK($A100)),IF(ISERROR(VLOOKUP("*" &amp; $A100 &amp; "*",Classes!E$2:$J$90,6,FALSE)),"OFF",VLOOKUP("*" &amp; $A100 &amp; "*",Classes!E$2:$J$90,6,FALSE)),"")</f>
        <v/>
      </c>
      <c r="C100" s="6" t="str">
        <f>IF(NOT(ISBLANK($A100)),IF(ISERROR(VLOOKUP("*" &amp; $A100 &amp; "*",Classes!F$2:$J$90,5,FALSE)),"OFF",VLOOKUP("*" &amp; $A100 &amp; "*",Classes!F$2:$J$90,5,FALSE)),"")</f>
        <v/>
      </c>
      <c r="D100" s="6" t="str">
        <f>IF(NOT(ISBLANK($A100)),IF(ISERROR(VLOOKUP("*" &amp; $A100 &amp; "*",Classes!G$2:$J$90,4,FALSE)),"OFF",VLOOKUP("*" &amp; $A100 &amp; "*",Classes!G$2:$J$90,4,FALSE)),"")</f>
        <v/>
      </c>
      <c r="E100" s="6" t="str">
        <f>IF(NOT(ISBLANK($A100)),IF(ISERROR(VLOOKUP("*" &amp; $A100 &amp; "*",Classes!H$2:$J$90,3,FALSE)),"OFF",VLOOKUP("*" &amp; $A100 &amp; "*",Classes!H$2:$J$90,3,FALSE)),"")</f>
        <v/>
      </c>
      <c r="F100" s="6" t="str">
        <f>IF(NOT(ISBLANK($A100)),IF(ISERROR(VLOOKUP("*" &amp; $A100 &amp; "*",Classes!I$2:$J$90,2,FALSE)),"OFF",VLOOKUP("*" &amp; $A100 &amp; "*",Classes!I$2:$J$90,2,FALSE)),"")</f>
        <v/>
      </c>
      <c r="G100" s="6" t="b">
        <f>IF(ISBLANK($A100),FALSE,IF(COUNTIF(Classes!E$2:E$90,"*" &amp; $A100 &amp; "*")&gt;1,TRUE,FALSE))</f>
        <v>0</v>
      </c>
      <c r="H100" s="6" t="b">
        <f>IF(ISBLANK($A100),FALSE,IF(COUNTIF(Classes!F$2:F$90,"*" &amp; $A100 &amp; "*")&gt;1,TRUE,FALSE))</f>
        <v>0</v>
      </c>
      <c r="I100" s="6" t="b">
        <f>IF(ISBLANK($A100),FALSE,IF(COUNTIF(Classes!G$2:G$90,"*" &amp; $A100 &amp; "*")&gt;1,TRUE,FALSE))</f>
        <v>0</v>
      </c>
      <c r="J100" s="6" t="b">
        <f>IF(ISBLANK($A100),FALSE,IF(COUNTIF(Classes!H$2:H$90,"*" &amp; $A100 &amp; "*")&gt;1,TRUE,FALSE))</f>
        <v>0</v>
      </c>
      <c r="K100" s="6" t="b">
        <f>IF(ISBLANK($A100),FALSE,IF(COUNTIF(Classes!I$2:I$90,"*" &amp; $A100 &amp; "*")&gt;1,TRUE,FALSE))</f>
        <v>0</v>
      </c>
      <c r="L100" s="1" t="e">
        <f>IF(B100&lt;&gt;"OFF",VALUE(VLOOKUP(B100,Classes!$B$2:$AY$90,People!L$1,FALSE)),People!G$1)</f>
        <v>#N/A</v>
      </c>
      <c r="M100" s="1" t="e">
        <f>IF(C100&lt;&gt;"OFF",VALUE(VLOOKUP(C100,Classes!$B$2:$AY$90,People!M$1,FALSE)),People!H$1)</f>
        <v>#N/A</v>
      </c>
      <c r="N100" s="1" t="e">
        <f>IF(D100&lt;&gt;"OFF",VALUE(VLOOKUP(D100,Classes!$B$2:$AY$90,People!N$1,FALSE)),People!I$1)</f>
        <v>#N/A</v>
      </c>
      <c r="O100" s="1" t="e">
        <f>IF(E100&lt;&gt;"OFF",VALUE(VLOOKUP(E100,Classes!$B$2:$AY$90,People!O$1,FALSE)),People!J$1)</f>
        <v>#N/A</v>
      </c>
      <c r="P100" s="1" t="e">
        <f>IF(F100&lt;&gt;"OFF",VALUE(VLOOKUP(F100,Classes!$B$2:$AY$90,People!P$1,FALSE)),People!K$1)</f>
        <v>#N/A</v>
      </c>
      <c r="Q100" t="str">
        <f t="shared" si="1"/>
        <v/>
      </c>
    </row>
    <row r="101" spans="1:17" ht="25">
      <c r="A101" s="22"/>
      <c r="B101" s="6" t="str">
        <f>IF(NOT(ISBLANK($A101)),IF(ISERROR(VLOOKUP("*" &amp; $A101 &amp; "*",Classes!E$2:$J$90,6,FALSE)),"OFF",VLOOKUP("*" &amp; $A101 &amp; "*",Classes!E$2:$J$90,6,FALSE)),"")</f>
        <v/>
      </c>
      <c r="C101" s="6" t="str">
        <f>IF(NOT(ISBLANK($A101)),IF(ISERROR(VLOOKUP("*" &amp; $A101 &amp; "*",Classes!F$2:$J$90,5,FALSE)),"OFF",VLOOKUP("*" &amp; $A101 &amp; "*",Classes!F$2:$J$90,5,FALSE)),"")</f>
        <v/>
      </c>
      <c r="D101" s="6" t="str">
        <f>IF(NOT(ISBLANK($A101)),IF(ISERROR(VLOOKUP("*" &amp; $A101 &amp; "*",Classes!G$2:$J$90,4,FALSE)),"OFF",VLOOKUP("*" &amp; $A101 &amp; "*",Classes!G$2:$J$90,4,FALSE)),"")</f>
        <v/>
      </c>
      <c r="E101" s="6" t="str">
        <f>IF(NOT(ISBLANK($A101)),IF(ISERROR(VLOOKUP("*" &amp; $A101 &amp; "*",Classes!H$2:$J$90,3,FALSE)),"OFF",VLOOKUP("*" &amp; $A101 &amp; "*",Classes!H$2:$J$90,3,FALSE)),"")</f>
        <v/>
      </c>
      <c r="F101" s="6" t="str">
        <f>IF(NOT(ISBLANK($A101)),IF(ISERROR(VLOOKUP("*" &amp; $A101 &amp; "*",Classes!I$2:$J$90,2,FALSE)),"OFF",VLOOKUP("*" &amp; $A101 &amp; "*",Classes!I$2:$J$90,2,FALSE)),"")</f>
        <v/>
      </c>
      <c r="G101" s="6" t="b">
        <f>IF(ISBLANK($A101),FALSE,IF(COUNTIF(Classes!E$2:E$90,"*" &amp; $A101 &amp; "*")&gt;1,TRUE,FALSE))</f>
        <v>0</v>
      </c>
      <c r="H101" s="6" t="b">
        <f>IF(ISBLANK($A101),FALSE,IF(COUNTIF(Classes!F$2:F$90,"*" &amp; $A101 &amp; "*")&gt;1,TRUE,FALSE))</f>
        <v>0</v>
      </c>
      <c r="I101" s="6" t="b">
        <f>IF(ISBLANK($A101),FALSE,IF(COUNTIF(Classes!G$2:G$90,"*" &amp; $A101 &amp; "*")&gt;1,TRUE,FALSE))</f>
        <v>0</v>
      </c>
      <c r="J101" s="6" t="b">
        <f>IF(ISBLANK($A101),FALSE,IF(COUNTIF(Classes!H$2:H$90,"*" &amp; $A101 &amp; "*")&gt;1,TRUE,FALSE))</f>
        <v>0</v>
      </c>
      <c r="K101" s="6" t="b">
        <f>IF(ISBLANK($A101),FALSE,IF(COUNTIF(Classes!I$2:I$90,"*" &amp; $A101 &amp; "*")&gt;1,TRUE,FALSE))</f>
        <v>0</v>
      </c>
      <c r="L101" s="1" t="e">
        <f>IF(B101&lt;&gt;"OFF",VALUE(VLOOKUP(B101,Classes!$B$2:$AY$90,People!L$1,FALSE)),People!G$1)</f>
        <v>#N/A</v>
      </c>
      <c r="M101" s="1" t="e">
        <f>IF(C101&lt;&gt;"OFF",VALUE(VLOOKUP(C101,Classes!$B$2:$AY$90,People!M$1,FALSE)),People!H$1)</f>
        <v>#N/A</v>
      </c>
      <c r="N101" s="1" t="e">
        <f>IF(D101&lt;&gt;"OFF",VALUE(VLOOKUP(D101,Classes!$B$2:$AY$90,People!N$1,FALSE)),People!I$1)</f>
        <v>#N/A</v>
      </c>
      <c r="O101" s="1" t="e">
        <f>IF(E101&lt;&gt;"OFF",VALUE(VLOOKUP(E101,Classes!$B$2:$AY$90,People!O$1,FALSE)),People!J$1)</f>
        <v>#N/A</v>
      </c>
      <c r="P101" s="1" t="e">
        <f>IF(F101&lt;&gt;"OFF",VALUE(VLOOKUP(F101,Classes!$B$2:$AY$90,People!P$1,FALSE)),People!K$1)</f>
        <v>#N/A</v>
      </c>
      <c r="Q101" t="str">
        <f t="shared" si="1"/>
        <v/>
      </c>
    </row>
    <row r="102" spans="1:17" ht="25">
      <c r="A102" s="22"/>
      <c r="B102" s="6" t="str">
        <f>IF(NOT(ISBLANK($A102)),IF(ISERROR(VLOOKUP("*" &amp; $A102 &amp; "*",Classes!E$2:$J$90,6,FALSE)),"OFF",VLOOKUP("*" &amp; $A102 &amp; "*",Classes!E$2:$J$90,6,FALSE)),"")</f>
        <v/>
      </c>
      <c r="C102" s="6" t="str">
        <f>IF(NOT(ISBLANK($A102)),IF(ISERROR(VLOOKUP("*" &amp; $A102 &amp; "*",Classes!F$2:$J$90,5,FALSE)),"OFF",VLOOKUP("*" &amp; $A102 &amp; "*",Classes!F$2:$J$90,5,FALSE)),"")</f>
        <v/>
      </c>
      <c r="D102" s="6" t="str">
        <f>IF(NOT(ISBLANK($A102)),IF(ISERROR(VLOOKUP("*" &amp; $A102 &amp; "*",Classes!G$2:$J$90,4,FALSE)),"OFF",VLOOKUP("*" &amp; $A102 &amp; "*",Classes!G$2:$J$90,4,FALSE)),"")</f>
        <v/>
      </c>
      <c r="E102" s="6" t="str">
        <f>IF(NOT(ISBLANK($A102)),IF(ISERROR(VLOOKUP("*" &amp; $A102 &amp; "*",Classes!H$2:$J$90,3,FALSE)),"OFF",VLOOKUP("*" &amp; $A102 &amp; "*",Classes!H$2:$J$90,3,FALSE)),"")</f>
        <v/>
      </c>
      <c r="F102" s="6" t="str">
        <f>IF(NOT(ISBLANK($A102)),IF(ISERROR(VLOOKUP("*" &amp; $A102 &amp; "*",Classes!I$2:$J$90,2,FALSE)),"OFF",VLOOKUP("*" &amp; $A102 &amp; "*",Classes!I$2:$J$90,2,FALSE)),"")</f>
        <v/>
      </c>
      <c r="G102" s="6" t="b">
        <f>IF(ISBLANK($A102),FALSE,IF(COUNTIF(Classes!E$2:E$90,"*" &amp; $A102 &amp; "*")&gt;1,TRUE,FALSE))</f>
        <v>0</v>
      </c>
      <c r="H102" s="6" t="b">
        <f>IF(ISBLANK($A102),FALSE,IF(COUNTIF(Classes!F$2:F$90,"*" &amp; $A102 &amp; "*")&gt;1,TRUE,FALSE))</f>
        <v>0</v>
      </c>
      <c r="I102" s="6" t="b">
        <f>IF(ISBLANK($A102),FALSE,IF(COUNTIF(Classes!G$2:G$90,"*" &amp; $A102 &amp; "*")&gt;1,TRUE,FALSE))</f>
        <v>0</v>
      </c>
      <c r="J102" s="6" t="b">
        <f>IF(ISBLANK($A102),FALSE,IF(COUNTIF(Classes!H$2:H$90,"*" &amp; $A102 &amp; "*")&gt;1,TRUE,FALSE))</f>
        <v>0</v>
      </c>
      <c r="K102" s="6" t="b">
        <f>IF(ISBLANK($A102),FALSE,IF(COUNTIF(Classes!I$2:I$90,"*" &amp; $A102 &amp; "*")&gt;1,TRUE,FALSE))</f>
        <v>0</v>
      </c>
      <c r="L102" s="1" t="e">
        <f>IF(B102&lt;&gt;"OFF",VALUE(VLOOKUP(B102,Classes!$B$2:$AY$90,People!L$1,FALSE)),People!G$1)</f>
        <v>#N/A</v>
      </c>
      <c r="M102" s="1" t="e">
        <f>IF(C102&lt;&gt;"OFF",VALUE(VLOOKUP(C102,Classes!$B$2:$AY$90,People!M$1,FALSE)),People!H$1)</f>
        <v>#N/A</v>
      </c>
      <c r="N102" s="1" t="e">
        <f>IF(D102&lt;&gt;"OFF",VALUE(VLOOKUP(D102,Classes!$B$2:$AY$90,People!N$1,FALSE)),People!I$1)</f>
        <v>#N/A</v>
      </c>
      <c r="O102" s="1" t="e">
        <f>IF(E102&lt;&gt;"OFF",VALUE(VLOOKUP(E102,Classes!$B$2:$AY$90,People!O$1,FALSE)),People!J$1)</f>
        <v>#N/A</v>
      </c>
      <c r="P102" s="1" t="e">
        <f>IF(F102&lt;&gt;"OFF",VALUE(VLOOKUP(F102,Classes!$B$2:$AY$90,People!P$1,FALSE)),People!K$1)</f>
        <v>#N/A</v>
      </c>
      <c r="Q102" t="str">
        <f t="shared" si="1"/>
        <v/>
      </c>
    </row>
    <row r="103" spans="1:17" ht="25">
      <c r="A103" s="22"/>
      <c r="B103" s="6" t="str">
        <f>IF(NOT(ISBLANK($A103)),IF(ISERROR(VLOOKUP("*" &amp; $A103 &amp; "*",Classes!E$2:$J$90,6,FALSE)),"OFF",VLOOKUP("*" &amp; $A103 &amp; "*",Classes!E$2:$J$90,6,FALSE)),"")</f>
        <v/>
      </c>
      <c r="C103" s="6" t="str">
        <f>IF(NOT(ISBLANK($A103)),IF(ISERROR(VLOOKUP("*" &amp; $A103 &amp; "*",Classes!F$2:$J$90,5,FALSE)),"OFF",VLOOKUP("*" &amp; $A103 &amp; "*",Classes!F$2:$J$90,5,FALSE)),"")</f>
        <v/>
      </c>
      <c r="D103" s="6" t="str">
        <f>IF(NOT(ISBLANK($A103)),IF(ISERROR(VLOOKUP("*" &amp; $A103 &amp; "*",Classes!G$2:$J$90,4,FALSE)),"OFF",VLOOKUP("*" &amp; $A103 &amp; "*",Classes!G$2:$J$90,4,FALSE)),"")</f>
        <v/>
      </c>
      <c r="E103" s="6" t="str">
        <f>IF(NOT(ISBLANK($A103)),IF(ISERROR(VLOOKUP("*" &amp; $A103 &amp; "*",Classes!H$2:$J$90,3,FALSE)),"OFF",VLOOKUP("*" &amp; $A103 &amp; "*",Classes!H$2:$J$90,3,FALSE)),"")</f>
        <v/>
      </c>
      <c r="F103" s="6" t="str">
        <f>IF(NOT(ISBLANK($A103)),IF(ISERROR(VLOOKUP("*" &amp; $A103 &amp; "*",Classes!I$2:$J$90,2,FALSE)),"OFF",VLOOKUP("*" &amp; $A103 &amp; "*",Classes!I$2:$J$90,2,FALSE)),"")</f>
        <v/>
      </c>
      <c r="G103" s="6" t="b">
        <f>IF(ISBLANK($A103),FALSE,IF(COUNTIF(Classes!E$2:E$90,"*" &amp; $A103 &amp; "*")&gt;1,TRUE,FALSE))</f>
        <v>0</v>
      </c>
      <c r="H103" s="6" t="b">
        <f>IF(ISBLANK($A103),FALSE,IF(COUNTIF(Classes!F$2:F$90,"*" &amp; $A103 &amp; "*")&gt;1,TRUE,FALSE))</f>
        <v>0</v>
      </c>
      <c r="I103" s="6" t="b">
        <f>IF(ISBLANK($A103),FALSE,IF(COUNTIF(Classes!G$2:G$90,"*" &amp; $A103 &amp; "*")&gt;1,TRUE,FALSE))</f>
        <v>0</v>
      </c>
      <c r="J103" s="6" t="b">
        <f>IF(ISBLANK($A103),FALSE,IF(COUNTIF(Classes!H$2:H$90,"*" &amp; $A103 &amp; "*")&gt;1,TRUE,FALSE))</f>
        <v>0</v>
      </c>
      <c r="K103" s="6" t="b">
        <f>IF(ISBLANK($A103),FALSE,IF(COUNTIF(Classes!I$2:I$90,"*" &amp; $A103 &amp; "*")&gt;1,TRUE,FALSE))</f>
        <v>0</v>
      </c>
      <c r="L103" s="1" t="e">
        <f>IF(B103&lt;&gt;"OFF",VALUE(VLOOKUP(B103,Classes!$B$2:$AY$90,People!L$1,FALSE)),People!G$1)</f>
        <v>#N/A</v>
      </c>
      <c r="M103" s="1" t="e">
        <f>IF(C103&lt;&gt;"OFF",VALUE(VLOOKUP(C103,Classes!$B$2:$AY$90,People!M$1,FALSE)),People!H$1)</f>
        <v>#N/A</v>
      </c>
      <c r="N103" s="1" t="e">
        <f>IF(D103&lt;&gt;"OFF",VALUE(VLOOKUP(D103,Classes!$B$2:$AY$90,People!N$1,FALSE)),People!I$1)</f>
        <v>#N/A</v>
      </c>
      <c r="O103" s="1" t="e">
        <f>IF(E103&lt;&gt;"OFF",VALUE(VLOOKUP(E103,Classes!$B$2:$AY$90,People!O$1,FALSE)),People!J$1)</f>
        <v>#N/A</v>
      </c>
      <c r="P103" s="1" t="e">
        <f>IF(F103&lt;&gt;"OFF",VALUE(VLOOKUP(F103,Classes!$B$2:$AY$90,People!P$1,FALSE)),People!K$1)</f>
        <v>#N/A</v>
      </c>
      <c r="Q103" t="str">
        <f t="shared" si="1"/>
        <v/>
      </c>
    </row>
    <row r="104" spans="1:17" ht="25" customHeight="1">
      <c r="A104" s="22"/>
      <c r="B104" s="6" t="str">
        <f>IF(NOT(ISBLANK($A104)),IF(ISERROR(VLOOKUP("*" &amp; $A104 &amp; "*",Classes!E$2:$J$90,6,FALSE)),"OFF",VLOOKUP("*" &amp; $A104 &amp; "*",Classes!E$2:$J$90,6,FALSE)),"")</f>
        <v/>
      </c>
      <c r="C104" s="6" t="str">
        <f>IF(NOT(ISBLANK($A104)),IF(ISERROR(VLOOKUP("*" &amp; $A104 &amp; "*",Classes!F$2:$J$90,5,FALSE)),"OFF",VLOOKUP("*" &amp; $A104 &amp; "*",Classes!F$2:$J$90,5,FALSE)),"")</f>
        <v/>
      </c>
      <c r="D104" s="6" t="str">
        <f>IF(NOT(ISBLANK($A104)),IF(ISERROR(VLOOKUP("*" &amp; $A104 &amp; "*",Classes!G$2:$J$90,4,FALSE)),"OFF",VLOOKUP("*" &amp; $A104 &amp; "*",Classes!G$2:$J$90,4,FALSE)),"")</f>
        <v/>
      </c>
      <c r="E104" s="6" t="str">
        <f>IF(NOT(ISBLANK($A104)),IF(ISERROR(VLOOKUP("*" &amp; $A104 &amp; "*",Classes!H$2:$J$90,3,FALSE)),"OFF",VLOOKUP("*" &amp; $A104 &amp; "*",Classes!H$2:$J$90,3,FALSE)),"")</f>
        <v/>
      </c>
      <c r="F104" s="6" t="str">
        <f>IF(NOT(ISBLANK($A104)),IF(ISERROR(VLOOKUP("*" &amp; $A104 &amp; "*",Classes!I$2:$J$90,2,FALSE)),"OFF",VLOOKUP("*" &amp; $A104 &amp; "*",Classes!I$2:$J$90,2,FALSE)),"")</f>
        <v/>
      </c>
      <c r="G104" s="6" t="b">
        <f>IF(ISBLANK($A104),FALSE,IF(COUNTIF(Classes!E$2:E$90,"*" &amp; $A104 &amp; "*")&gt;1,TRUE,FALSE))</f>
        <v>0</v>
      </c>
      <c r="H104" s="6" t="b">
        <f>IF(ISBLANK($A104),FALSE,IF(COUNTIF(Classes!F$2:F$90,"*" &amp; $A104 &amp; "*")&gt;1,TRUE,FALSE))</f>
        <v>0</v>
      </c>
      <c r="I104" s="6" t="b">
        <f>IF(ISBLANK($A104),FALSE,IF(COUNTIF(Classes!G$2:G$90,"*" &amp; $A104 &amp; "*")&gt;1,TRUE,FALSE))</f>
        <v>0</v>
      </c>
      <c r="J104" s="6" t="b">
        <f>IF(ISBLANK($A104),FALSE,IF(COUNTIF(Classes!H$2:H$90,"*" &amp; $A104 &amp; "*")&gt;1,TRUE,FALSE))</f>
        <v>0</v>
      </c>
      <c r="K104" s="6" t="b">
        <f>IF(ISBLANK($A104),FALSE,IF(COUNTIF(Classes!I$2:I$90,"*" &amp; $A104 &amp; "*")&gt;1,TRUE,FALSE))</f>
        <v>0</v>
      </c>
      <c r="L104" s="1" t="e">
        <f>IF(B104&lt;&gt;"OFF",VALUE(VLOOKUP(B104,Classes!$B$2:$AY$90,People!L$1,FALSE)),People!G$1)</f>
        <v>#N/A</v>
      </c>
      <c r="M104" s="1" t="e">
        <f>IF(C104&lt;&gt;"OFF",VALUE(VLOOKUP(C104,Classes!$B$2:$AY$90,People!M$1,FALSE)),People!H$1)</f>
        <v>#N/A</v>
      </c>
      <c r="N104" s="1" t="e">
        <f>IF(D104&lt;&gt;"OFF",VALUE(VLOOKUP(D104,Classes!$B$2:$AY$90,People!N$1,FALSE)),People!I$1)</f>
        <v>#N/A</v>
      </c>
      <c r="O104" s="1" t="e">
        <f>IF(E104&lt;&gt;"OFF",VALUE(VLOOKUP(E104,Classes!$B$2:$AY$90,People!O$1,FALSE)),People!J$1)</f>
        <v>#N/A</v>
      </c>
      <c r="P104" s="1" t="e">
        <f>IF(F104&lt;&gt;"OFF",VALUE(VLOOKUP(F104,Classes!$B$2:$AY$90,People!P$1,FALSE)),People!K$1)</f>
        <v>#N/A</v>
      </c>
      <c r="Q104" t="str">
        <f t="shared" si="1"/>
        <v/>
      </c>
    </row>
    <row r="105" spans="1:17" ht="25">
      <c r="A105" s="22"/>
      <c r="B105" s="6" t="str">
        <f>IF(NOT(ISBLANK($A105)),IF(ISERROR(VLOOKUP("*" &amp; $A105 &amp; "*",Classes!E$2:$J$90,6,FALSE)),"OFF",VLOOKUP("*" &amp; $A105 &amp; "*",Classes!E$2:$J$90,6,FALSE)),"")</f>
        <v/>
      </c>
      <c r="C105" s="6" t="str">
        <f>IF(NOT(ISBLANK($A105)),IF(ISERROR(VLOOKUP("*" &amp; $A105 &amp; "*",Classes!F$2:$J$90,5,FALSE)),"OFF",VLOOKUP("*" &amp; $A105 &amp; "*",Classes!F$2:$J$90,5,FALSE)),"")</f>
        <v/>
      </c>
      <c r="D105" s="6" t="str">
        <f>IF(NOT(ISBLANK($A105)),IF(ISERROR(VLOOKUP("*" &amp; $A105 &amp; "*",Classes!G$2:$J$90,4,FALSE)),"OFF",VLOOKUP("*" &amp; $A105 &amp; "*",Classes!G$2:$J$90,4,FALSE)),"")</f>
        <v/>
      </c>
      <c r="E105" s="6" t="str">
        <f>IF(NOT(ISBLANK($A105)),IF(ISERROR(VLOOKUP("*" &amp; $A105 &amp; "*",Classes!H$2:$J$90,3,FALSE)),"OFF",VLOOKUP("*" &amp; $A105 &amp; "*",Classes!H$2:$J$90,3,FALSE)),"")</f>
        <v/>
      </c>
      <c r="F105" s="6" t="str">
        <f>IF(NOT(ISBLANK($A105)),IF(ISERROR(VLOOKUP("*" &amp; $A105 &amp; "*",Classes!I$2:$J$90,2,FALSE)),"OFF",VLOOKUP("*" &amp; $A105 &amp; "*",Classes!I$2:$J$90,2,FALSE)),"")</f>
        <v/>
      </c>
      <c r="G105" s="6" t="b">
        <f>IF(ISBLANK($A105),FALSE,IF(COUNTIF(Classes!E$2:E$90,"*" &amp; $A105 &amp; "*")&gt;1,TRUE,FALSE))</f>
        <v>0</v>
      </c>
      <c r="H105" s="6" t="b">
        <f>IF(ISBLANK($A105),FALSE,IF(COUNTIF(Classes!F$2:F$90,"*" &amp; $A105 &amp; "*")&gt;1,TRUE,FALSE))</f>
        <v>0</v>
      </c>
      <c r="I105" s="6" t="b">
        <f>IF(ISBLANK($A105),FALSE,IF(COUNTIF(Classes!G$2:G$90,"*" &amp; $A105 &amp; "*")&gt;1,TRUE,FALSE))</f>
        <v>0</v>
      </c>
      <c r="J105" s="6" t="b">
        <f>IF(ISBLANK($A105),FALSE,IF(COUNTIF(Classes!H$2:H$90,"*" &amp; $A105 &amp; "*")&gt;1,TRUE,FALSE))</f>
        <v>0</v>
      </c>
      <c r="K105" s="6" t="b">
        <f>IF(ISBLANK($A105),FALSE,IF(COUNTIF(Classes!I$2:I$90,"*" &amp; $A105 &amp; "*")&gt;1,TRUE,FALSE))</f>
        <v>0</v>
      </c>
      <c r="L105" s="1" t="e">
        <f>IF(B105&lt;&gt;"OFF",VALUE(VLOOKUP(B105,Classes!$B$2:$AY$90,People!L$1,FALSE)),People!G$1)</f>
        <v>#N/A</v>
      </c>
      <c r="M105" s="1" t="e">
        <f>IF(C105&lt;&gt;"OFF",VALUE(VLOOKUP(C105,Classes!$B$2:$AY$90,People!M$1,FALSE)),People!H$1)</f>
        <v>#N/A</v>
      </c>
      <c r="N105" s="1" t="e">
        <f>IF(D105&lt;&gt;"OFF",VALUE(VLOOKUP(D105,Classes!$B$2:$AY$90,People!N$1,FALSE)),People!I$1)</f>
        <v>#N/A</v>
      </c>
      <c r="O105" s="1" t="e">
        <f>IF(E105&lt;&gt;"OFF",VALUE(VLOOKUP(E105,Classes!$B$2:$AY$90,People!O$1,FALSE)),People!J$1)</f>
        <v>#N/A</v>
      </c>
      <c r="P105" s="1" t="e">
        <f>IF(F105&lt;&gt;"OFF",VALUE(VLOOKUP(F105,Classes!$B$2:$AY$90,People!P$1,FALSE)),People!K$1)</f>
        <v>#N/A</v>
      </c>
      <c r="Q105" t="str">
        <f t="shared" si="1"/>
        <v/>
      </c>
    </row>
    <row r="106" spans="1:17" ht="25">
      <c r="A106" s="22"/>
      <c r="B106" s="6" t="str">
        <f>IF(NOT(ISBLANK($A106)),IF(ISERROR(VLOOKUP("*" &amp; $A106 &amp; "*",Classes!E$2:$J$90,6,FALSE)),"OFF",VLOOKUP("*" &amp; $A106 &amp; "*",Classes!E$2:$J$90,6,FALSE)),"")</f>
        <v/>
      </c>
      <c r="C106" s="6" t="str">
        <f>IF(NOT(ISBLANK($A106)),IF(ISERROR(VLOOKUP("*" &amp; $A106 &amp; "*",Classes!F$2:$J$90,5,FALSE)),"OFF",VLOOKUP("*" &amp; $A106 &amp; "*",Classes!F$2:$J$90,5,FALSE)),"")</f>
        <v/>
      </c>
      <c r="D106" s="6" t="str">
        <f>IF(NOT(ISBLANK($A106)),IF(ISERROR(VLOOKUP("*" &amp; $A106 &amp; "*",Classes!G$2:$J$90,4,FALSE)),"OFF",VLOOKUP("*" &amp; $A106 &amp; "*",Classes!G$2:$J$90,4,FALSE)),"")</f>
        <v/>
      </c>
      <c r="E106" s="6" t="str">
        <f>IF(NOT(ISBLANK($A106)),IF(ISERROR(VLOOKUP("*" &amp; $A106 &amp; "*",Classes!H$2:$J$90,3,FALSE)),"OFF",VLOOKUP("*" &amp; $A106 &amp; "*",Classes!H$2:$J$90,3,FALSE)),"")</f>
        <v/>
      </c>
      <c r="F106" s="6" t="str">
        <f>IF(NOT(ISBLANK($A106)),IF(ISERROR(VLOOKUP("*" &amp; $A106 &amp; "*",Classes!I$2:$J$90,2,FALSE)),"OFF",VLOOKUP("*" &amp; $A106 &amp; "*",Classes!I$2:$J$90,2,FALSE)),"")</f>
        <v/>
      </c>
      <c r="G106" s="6" t="b">
        <f>IF(ISBLANK($A106),FALSE,IF(COUNTIF(Classes!E$2:E$90,"*" &amp; $A106 &amp; "*")&gt;1,TRUE,FALSE))</f>
        <v>0</v>
      </c>
      <c r="H106" s="6" t="b">
        <f>IF(ISBLANK($A106),FALSE,IF(COUNTIF(Classes!F$2:F$90,"*" &amp; $A106 &amp; "*")&gt;1,TRUE,FALSE))</f>
        <v>0</v>
      </c>
      <c r="I106" s="6" t="b">
        <f>IF(ISBLANK($A106),FALSE,IF(COUNTIF(Classes!G$2:G$90,"*" &amp; $A106 &amp; "*")&gt;1,TRUE,FALSE))</f>
        <v>0</v>
      </c>
      <c r="J106" s="6" t="b">
        <f>IF(ISBLANK($A106),FALSE,IF(COUNTIF(Classes!H$2:H$90,"*" &amp; $A106 &amp; "*")&gt;1,TRUE,FALSE))</f>
        <v>0</v>
      </c>
      <c r="K106" s="6" t="b">
        <f>IF(ISBLANK($A106),FALSE,IF(COUNTIF(Classes!I$2:I$90,"*" &amp; $A106 &amp; "*")&gt;1,TRUE,FALSE))</f>
        <v>0</v>
      </c>
      <c r="L106" s="1" t="e">
        <f>IF(B106&lt;&gt;"OFF",VALUE(VLOOKUP(B106,Classes!$B$2:$AY$90,People!L$1,FALSE)),People!G$1)</f>
        <v>#N/A</v>
      </c>
      <c r="M106" s="1" t="e">
        <f>IF(C106&lt;&gt;"OFF",VALUE(VLOOKUP(C106,Classes!$B$2:$AY$90,People!M$1,FALSE)),People!H$1)</f>
        <v>#N/A</v>
      </c>
      <c r="N106" s="1" t="e">
        <f>IF(D106&lt;&gt;"OFF",VALUE(VLOOKUP(D106,Classes!$B$2:$AY$90,People!N$1,FALSE)),People!I$1)</f>
        <v>#N/A</v>
      </c>
      <c r="O106" s="1" t="e">
        <f>IF(E106&lt;&gt;"OFF",VALUE(VLOOKUP(E106,Classes!$B$2:$AY$90,People!O$1,FALSE)),People!J$1)</f>
        <v>#N/A</v>
      </c>
      <c r="P106" s="1" t="e">
        <f>IF(F106&lt;&gt;"OFF",VALUE(VLOOKUP(F106,Classes!$B$2:$AY$90,People!P$1,FALSE)),People!K$1)</f>
        <v>#N/A</v>
      </c>
      <c r="Q106" t="str">
        <f t="shared" si="1"/>
        <v/>
      </c>
    </row>
    <row r="107" spans="1:17" ht="25">
      <c r="A107" s="22"/>
      <c r="B107" s="6" t="str">
        <f>IF(NOT(ISBLANK($A107)),IF(ISERROR(VLOOKUP("*" &amp; $A107 &amp; "*",Classes!E$2:$J$90,6,FALSE)),"OFF",VLOOKUP("*" &amp; $A107 &amp; "*",Classes!E$2:$J$90,6,FALSE)),"")</f>
        <v/>
      </c>
      <c r="C107" s="6" t="str">
        <f>IF(NOT(ISBLANK($A107)),IF(ISERROR(VLOOKUP("*" &amp; $A107 &amp; "*",Classes!F$2:$J$90,5,FALSE)),"OFF",VLOOKUP("*" &amp; $A107 &amp; "*",Classes!F$2:$J$90,5,FALSE)),"")</f>
        <v/>
      </c>
      <c r="D107" s="6" t="str">
        <f>IF(NOT(ISBLANK($A107)),IF(ISERROR(VLOOKUP("*" &amp; $A107 &amp; "*",Classes!G$2:$J$90,4,FALSE)),"OFF",VLOOKUP("*" &amp; $A107 &amp; "*",Classes!G$2:$J$90,4,FALSE)),"")</f>
        <v/>
      </c>
      <c r="E107" s="6" t="str">
        <f>IF(NOT(ISBLANK($A107)),IF(ISERROR(VLOOKUP("*" &amp; $A107 &amp; "*",Classes!H$2:$J$90,3,FALSE)),"OFF",VLOOKUP("*" &amp; $A107 &amp; "*",Classes!H$2:$J$90,3,FALSE)),"")</f>
        <v/>
      </c>
      <c r="F107" s="6" t="str">
        <f>IF(NOT(ISBLANK($A107)),IF(ISERROR(VLOOKUP("*" &amp; $A107 &amp; "*",Classes!I$2:$J$90,2,FALSE)),"OFF",VLOOKUP("*" &amp; $A107 &amp; "*",Classes!I$2:$J$90,2,FALSE)),"")</f>
        <v/>
      </c>
      <c r="G107" s="6" t="b">
        <f>IF(ISBLANK($A107),FALSE,IF(COUNTIF(Classes!E$2:E$90,"*" &amp; $A107 &amp; "*")&gt;1,TRUE,FALSE))</f>
        <v>0</v>
      </c>
      <c r="H107" s="6" t="b">
        <f>IF(ISBLANK($A107),FALSE,IF(COUNTIF(Classes!F$2:F$90,"*" &amp; $A107 &amp; "*")&gt;1,TRUE,FALSE))</f>
        <v>0</v>
      </c>
      <c r="I107" s="6" t="b">
        <f>IF(ISBLANK($A107),FALSE,IF(COUNTIF(Classes!G$2:G$90,"*" &amp; $A107 &amp; "*")&gt;1,TRUE,FALSE))</f>
        <v>0</v>
      </c>
      <c r="J107" s="6" t="b">
        <f>IF(ISBLANK($A107),FALSE,IF(COUNTIF(Classes!H$2:H$90,"*" &amp; $A107 &amp; "*")&gt;1,TRUE,FALSE))</f>
        <v>0</v>
      </c>
      <c r="K107" s="6" t="b">
        <f>IF(ISBLANK($A107),FALSE,IF(COUNTIF(Classes!I$2:I$90,"*" &amp; $A107 &amp; "*")&gt;1,TRUE,FALSE))</f>
        <v>0</v>
      </c>
      <c r="L107" s="1" t="e">
        <f>IF(B107&lt;&gt;"OFF",VALUE(VLOOKUP(B107,Classes!$B$2:$AY$90,People!L$1,FALSE)),People!G$1)</f>
        <v>#N/A</v>
      </c>
      <c r="M107" s="1" t="e">
        <f>IF(C107&lt;&gt;"OFF",VALUE(VLOOKUP(C107,Classes!$B$2:$AY$90,People!M$1,FALSE)),People!H$1)</f>
        <v>#N/A</v>
      </c>
      <c r="N107" s="1" t="e">
        <f>IF(D107&lt;&gt;"OFF",VALUE(VLOOKUP(D107,Classes!$B$2:$AY$90,People!N$1,FALSE)),People!I$1)</f>
        <v>#N/A</v>
      </c>
      <c r="O107" s="1" t="e">
        <f>IF(E107&lt;&gt;"OFF",VALUE(VLOOKUP(E107,Classes!$B$2:$AY$90,People!O$1,FALSE)),People!J$1)</f>
        <v>#N/A</v>
      </c>
      <c r="P107" s="1" t="e">
        <f>IF(F107&lt;&gt;"OFF",VALUE(VLOOKUP(F107,Classes!$B$2:$AY$90,People!P$1,FALSE)),People!K$1)</f>
        <v>#N/A</v>
      </c>
      <c r="Q107" t="str">
        <f t="shared" si="1"/>
        <v/>
      </c>
    </row>
    <row r="108" spans="1:17" ht="25">
      <c r="A108" s="22"/>
      <c r="B108" s="6" t="str">
        <f>IF(NOT(ISBLANK($A108)),IF(ISERROR(VLOOKUP("*" &amp; $A108 &amp; "*",Classes!E$2:$J$90,6,FALSE)),"OFF",VLOOKUP("*" &amp; $A108 &amp; "*",Classes!E$2:$J$90,6,FALSE)),"")</f>
        <v/>
      </c>
      <c r="C108" s="6" t="str">
        <f>IF(NOT(ISBLANK($A108)),IF(ISERROR(VLOOKUP("*" &amp; $A108 &amp; "*",Classes!F$2:$J$90,5,FALSE)),"OFF",VLOOKUP("*" &amp; $A108 &amp; "*",Classes!F$2:$J$90,5,FALSE)),"")</f>
        <v/>
      </c>
      <c r="D108" s="6" t="str">
        <f>IF(NOT(ISBLANK($A108)),IF(ISERROR(VLOOKUP("*" &amp; $A108 &amp; "*",Classes!G$2:$J$90,4,FALSE)),"OFF",VLOOKUP("*" &amp; $A108 &amp; "*",Classes!G$2:$J$90,4,FALSE)),"")</f>
        <v/>
      </c>
      <c r="E108" s="6" t="str">
        <f>IF(NOT(ISBLANK($A108)),IF(ISERROR(VLOOKUP("*" &amp; $A108 &amp; "*",Classes!H$2:$J$90,3,FALSE)),"OFF",VLOOKUP("*" &amp; $A108 &amp; "*",Classes!H$2:$J$90,3,FALSE)),"")</f>
        <v/>
      </c>
      <c r="F108" s="6" t="str">
        <f>IF(NOT(ISBLANK($A108)),IF(ISERROR(VLOOKUP("*" &amp; $A108 &amp; "*",Classes!I$2:$J$90,2,FALSE)),"OFF",VLOOKUP("*" &amp; $A108 &amp; "*",Classes!I$2:$J$90,2,FALSE)),"")</f>
        <v/>
      </c>
      <c r="G108" s="6" t="b">
        <f>IF(ISBLANK($A108),FALSE,IF(COUNTIF(Classes!E$2:E$90,"*" &amp; $A108 &amp; "*")&gt;1,TRUE,FALSE))</f>
        <v>0</v>
      </c>
      <c r="H108" s="6" t="b">
        <f>IF(ISBLANK($A108),FALSE,IF(COUNTIF(Classes!F$2:F$90,"*" &amp; $A108 &amp; "*")&gt;1,TRUE,FALSE))</f>
        <v>0</v>
      </c>
      <c r="I108" s="6" t="b">
        <f>IF(ISBLANK($A108),FALSE,IF(COUNTIF(Classes!G$2:G$90,"*" &amp; $A108 &amp; "*")&gt;1,TRUE,FALSE))</f>
        <v>0</v>
      </c>
      <c r="J108" s="6" t="b">
        <f>IF(ISBLANK($A108),FALSE,IF(COUNTIF(Classes!H$2:H$90,"*" &amp; $A108 &amp; "*")&gt;1,TRUE,FALSE))</f>
        <v>0</v>
      </c>
      <c r="K108" s="6" t="b">
        <f>IF(ISBLANK($A108),FALSE,IF(COUNTIF(Classes!I$2:I$90,"*" &amp; $A108 &amp; "*")&gt;1,TRUE,FALSE))</f>
        <v>0</v>
      </c>
      <c r="L108" s="1" t="e">
        <f>IF(B108&lt;&gt;"OFF",VALUE(VLOOKUP(B108,Classes!$B$2:$AY$90,People!L$1,FALSE)),People!G$1)</f>
        <v>#N/A</v>
      </c>
      <c r="M108" s="1" t="e">
        <f>IF(C108&lt;&gt;"OFF",VALUE(VLOOKUP(C108,Classes!$B$2:$AY$90,People!M$1,FALSE)),People!H$1)</f>
        <v>#N/A</v>
      </c>
      <c r="N108" s="1" t="e">
        <f>IF(D108&lt;&gt;"OFF",VALUE(VLOOKUP(D108,Classes!$B$2:$AY$90,People!N$1,FALSE)),People!I$1)</f>
        <v>#N/A</v>
      </c>
      <c r="O108" s="1" t="e">
        <f>IF(E108&lt;&gt;"OFF",VALUE(VLOOKUP(E108,Classes!$B$2:$AY$90,People!O$1,FALSE)),People!J$1)</f>
        <v>#N/A</v>
      </c>
      <c r="P108" s="1" t="e">
        <f>IF(F108&lt;&gt;"OFF",VALUE(VLOOKUP(F108,Classes!$B$2:$AY$90,People!P$1,FALSE)),People!K$1)</f>
        <v>#N/A</v>
      </c>
      <c r="Q108" t="str">
        <f t="shared" si="1"/>
        <v/>
      </c>
    </row>
    <row r="109" spans="1:17" ht="25" customHeight="1">
      <c r="A109" s="22"/>
      <c r="B109" s="6" t="str">
        <f>IF(NOT(ISBLANK($A109)),IF(ISERROR(VLOOKUP("*" &amp; $A109 &amp; "*",Classes!E$2:$J$90,6,FALSE)),"OFF",VLOOKUP("*" &amp; $A109 &amp; "*",Classes!E$2:$J$90,6,FALSE)),"")</f>
        <v/>
      </c>
      <c r="C109" s="6" t="str">
        <f>IF(NOT(ISBLANK($A109)),IF(ISERROR(VLOOKUP("*" &amp; $A109 &amp; "*",Classes!F$2:$J$90,5,FALSE)),"OFF",VLOOKUP("*" &amp; $A109 &amp; "*",Classes!F$2:$J$90,5,FALSE)),"")</f>
        <v/>
      </c>
      <c r="D109" s="6" t="str">
        <f>IF(NOT(ISBLANK($A109)),IF(ISERROR(VLOOKUP("*" &amp; $A109 &amp; "*",Classes!G$2:$J$90,4,FALSE)),"OFF",VLOOKUP("*" &amp; $A109 &amp; "*",Classes!G$2:$J$90,4,FALSE)),"")</f>
        <v/>
      </c>
      <c r="E109" s="6" t="str">
        <f>IF(NOT(ISBLANK($A109)),IF(ISERROR(VLOOKUP("*" &amp; $A109 &amp; "*",Classes!H$2:$J$90,3,FALSE)),"OFF",VLOOKUP("*" &amp; $A109 &amp; "*",Classes!H$2:$J$90,3,FALSE)),"")</f>
        <v/>
      </c>
      <c r="F109" s="6" t="str">
        <f>IF(NOT(ISBLANK($A109)),IF(ISERROR(VLOOKUP("*" &amp; $A109 &amp; "*",Classes!I$2:$J$90,2,FALSE)),"OFF",VLOOKUP("*" &amp; $A109 &amp; "*",Classes!I$2:$J$90,2,FALSE)),"")</f>
        <v/>
      </c>
      <c r="G109" s="6" t="b">
        <f>IF(ISBLANK($A109),FALSE,IF(COUNTIF(Classes!E$2:E$90,"*" &amp; $A109 &amp; "*")&gt;1,TRUE,FALSE))</f>
        <v>0</v>
      </c>
      <c r="H109" s="6" t="b">
        <f>IF(ISBLANK($A109),FALSE,IF(COUNTIF(Classes!F$2:F$90,"*" &amp; $A109 &amp; "*")&gt;1,TRUE,FALSE))</f>
        <v>0</v>
      </c>
      <c r="I109" s="6" t="b">
        <f>IF(ISBLANK($A109),FALSE,IF(COUNTIF(Classes!G$2:G$90,"*" &amp; $A109 &amp; "*")&gt;1,TRUE,FALSE))</f>
        <v>0</v>
      </c>
      <c r="J109" s="6" t="b">
        <f>IF(ISBLANK($A109),FALSE,IF(COUNTIF(Classes!H$2:H$90,"*" &amp; $A109 &amp; "*")&gt;1,TRUE,FALSE))</f>
        <v>0</v>
      </c>
      <c r="K109" s="6" t="b">
        <f>IF(ISBLANK($A109),FALSE,IF(COUNTIF(Classes!I$2:I$90,"*" &amp; $A109 &amp; "*")&gt;1,TRUE,FALSE))</f>
        <v>0</v>
      </c>
      <c r="L109" s="1" t="e">
        <f>IF(B109&lt;&gt;"OFF",VALUE(VLOOKUP(B109,Classes!$B$2:$AY$90,People!L$1,FALSE)),People!G$1)</f>
        <v>#N/A</v>
      </c>
      <c r="M109" s="1" t="e">
        <f>IF(C109&lt;&gt;"OFF",VALUE(VLOOKUP(C109,Classes!$B$2:$AY$90,People!M$1,FALSE)),People!H$1)</f>
        <v>#N/A</v>
      </c>
      <c r="N109" s="1" t="e">
        <f>IF(D109&lt;&gt;"OFF",VALUE(VLOOKUP(D109,Classes!$B$2:$AY$90,People!N$1,FALSE)),People!I$1)</f>
        <v>#N/A</v>
      </c>
      <c r="O109" s="1" t="e">
        <f>IF(E109&lt;&gt;"OFF",VALUE(VLOOKUP(E109,Classes!$B$2:$AY$90,People!O$1,FALSE)),People!J$1)</f>
        <v>#N/A</v>
      </c>
      <c r="P109" s="1" t="e">
        <f>IF(F109&lt;&gt;"OFF",VALUE(VLOOKUP(F109,Classes!$B$2:$AY$90,People!P$1,FALSE)),People!K$1)</f>
        <v>#N/A</v>
      </c>
      <c r="Q109" t="str">
        <f t="shared" si="1"/>
        <v/>
      </c>
    </row>
    <row r="110" spans="1:17" ht="25" customHeight="1">
      <c r="A110" s="22"/>
      <c r="B110" s="6" t="str">
        <f>IF(NOT(ISBLANK($A110)),IF(ISERROR(VLOOKUP("*" &amp; $A110 &amp; "*",Classes!E$2:$J$90,6,FALSE)),"OFF",VLOOKUP("*" &amp; $A110 &amp; "*",Classes!E$2:$J$90,6,FALSE)),"")</f>
        <v/>
      </c>
      <c r="C110" s="6" t="str">
        <f>IF(NOT(ISBLANK($A110)),IF(ISERROR(VLOOKUP("*" &amp; $A110 &amp; "*",Classes!F$2:$J$90,5,FALSE)),"OFF",VLOOKUP("*" &amp; $A110 &amp; "*",Classes!F$2:$J$90,5,FALSE)),"")</f>
        <v/>
      </c>
      <c r="D110" s="6" t="str">
        <f>IF(NOT(ISBLANK($A110)),IF(ISERROR(VLOOKUP("*" &amp; $A110 &amp; "*",Classes!G$2:$J$90,4,FALSE)),"OFF",VLOOKUP("*" &amp; $A110 &amp; "*",Classes!G$2:$J$90,4,FALSE)),"")</f>
        <v/>
      </c>
      <c r="E110" s="6" t="str">
        <f>IF(NOT(ISBLANK($A110)),IF(ISERROR(VLOOKUP("*" &amp; $A110 &amp; "*",Classes!H$2:$J$90,3,FALSE)),"OFF",VLOOKUP("*" &amp; $A110 &amp; "*",Classes!H$2:$J$90,3,FALSE)),"")</f>
        <v/>
      </c>
      <c r="F110" s="6" t="str">
        <f>IF(NOT(ISBLANK($A110)),IF(ISERROR(VLOOKUP("*" &amp; $A110 &amp; "*",Classes!I$2:$J$90,2,FALSE)),"OFF",VLOOKUP("*" &amp; $A110 &amp; "*",Classes!I$2:$J$90,2,FALSE)),"")</f>
        <v/>
      </c>
      <c r="G110" s="6" t="b">
        <f>IF(ISBLANK($A110),FALSE,IF(COUNTIF(Classes!E$2:E$90,"*" &amp; $A110 &amp; "*")&gt;1,TRUE,FALSE))</f>
        <v>0</v>
      </c>
      <c r="H110" s="6" t="b">
        <f>IF(ISBLANK($A110),FALSE,IF(COUNTIF(Classes!F$2:F$90,"*" &amp; $A110 &amp; "*")&gt;1,TRUE,FALSE))</f>
        <v>0</v>
      </c>
      <c r="I110" s="6" t="b">
        <f>IF(ISBLANK($A110),FALSE,IF(COUNTIF(Classes!G$2:G$90,"*" &amp; $A110 &amp; "*")&gt;1,TRUE,FALSE))</f>
        <v>0</v>
      </c>
      <c r="J110" s="6" t="b">
        <f>IF(ISBLANK($A110),FALSE,IF(COUNTIF(Classes!H$2:H$90,"*" &amp; $A110 &amp; "*")&gt;1,TRUE,FALSE))</f>
        <v>0</v>
      </c>
      <c r="K110" s="6" t="b">
        <f>IF(ISBLANK($A110),FALSE,IF(COUNTIF(Classes!I$2:I$90,"*" &amp; $A110 &amp; "*")&gt;1,TRUE,FALSE))</f>
        <v>0</v>
      </c>
      <c r="L110" s="1" t="e">
        <f>IF(B110&lt;&gt;"OFF",VALUE(VLOOKUP(B110,Classes!$B$2:$AY$90,People!L$1,FALSE)),People!G$1)</f>
        <v>#N/A</v>
      </c>
      <c r="M110" s="1" t="e">
        <f>IF(C110&lt;&gt;"OFF",VALUE(VLOOKUP(C110,Classes!$B$2:$AY$90,People!M$1,FALSE)),People!H$1)</f>
        <v>#N/A</v>
      </c>
      <c r="N110" s="1" t="e">
        <f>IF(D110&lt;&gt;"OFF",VALUE(VLOOKUP(D110,Classes!$B$2:$AY$90,People!N$1,FALSE)),People!I$1)</f>
        <v>#N/A</v>
      </c>
      <c r="O110" s="1" t="e">
        <f>IF(E110&lt;&gt;"OFF",VALUE(VLOOKUP(E110,Classes!$B$2:$AY$90,People!O$1,FALSE)),People!J$1)</f>
        <v>#N/A</v>
      </c>
      <c r="P110" s="1" t="e">
        <f>IF(F110&lt;&gt;"OFF",VALUE(VLOOKUP(F110,Classes!$B$2:$AY$90,People!P$1,FALSE)),People!K$1)</f>
        <v>#N/A</v>
      </c>
      <c r="Q110" t="str">
        <f t="shared" si="1"/>
        <v/>
      </c>
    </row>
    <row r="111" spans="1:17" ht="25" customHeight="1">
      <c r="A111" s="22"/>
      <c r="B111" s="6" t="str">
        <f>IF(NOT(ISBLANK($A111)),IF(ISERROR(VLOOKUP("*" &amp; $A111 &amp; "*",Classes!E$2:$J$90,6,FALSE)),"OFF",VLOOKUP("*" &amp; $A111 &amp; "*",Classes!E$2:$J$90,6,FALSE)),"")</f>
        <v/>
      </c>
      <c r="C111" s="6" t="str">
        <f>IF(NOT(ISBLANK($A111)),IF(ISERROR(VLOOKUP("*" &amp; $A111 &amp; "*",Classes!F$2:$J$90,5,FALSE)),"OFF",VLOOKUP("*" &amp; $A111 &amp; "*",Classes!F$2:$J$90,5,FALSE)),"")</f>
        <v/>
      </c>
      <c r="D111" s="6" t="str">
        <f>IF(NOT(ISBLANK($A111)),IF(ISERROR(VLOOKUP("*" &amp; $A111 &amp; "*",Classes!G$2:$J$90,4,FALSE)),"OFF",VLOOKUP("*" &amp; $A111 &amp; "*",Classes!G$2:$J$90,4,FALSE)),"")</f>
        <v/>
      </c>
      <c r="E111" s="6" t="str">
        <f>IF(NOT(ISBLANK($A111)),IF(ISERROR(VLOOKUP("*" &amp; $A111 &amp; "*",Classes!H$2:$J$90,3,FALSE)),"OFF",VLOOKUP("*" &amp; $A111 &amp; "*",Classes!H$2:$J$90,3,FALSE)),"")</f>
        <v/>
      </c>
      <c r="F111" s="6" t="str">
        <f>IF(NOT(ISBLANK($A111)),IF(ISERROR(VLOOKUP("*" &amp; $A111 &amp; "*",Classes!I$2:$J$90,2,FALSE)),"OFF",VLOOKUP("*" &amp; $A111 &amp; "*",Classes!I$2:$J$90,2,FALSE)),"")</f>
        <v/>
      </c>
      <c r="G111" s="6" t="b">
        <f>IF(ISBLANK($A111),FALSE,IF(COUNTIF(Classes!E$2:E$90,"*" &amp; $A111 &amp; "*")&gt;1,TRUE,FALSE))</f>
        <v>0</v>
      </c>
      <c r="H111" s="6" t="b">
        <f>IF(ISBLANK($A111),FALSE,IF(COUNTIF(Classes!F$2:F$90,"*" &amp; $A111 &amp; "*")&gt;1,TRUE,FALSE))</f>
        <v>0</v>
      </c>
      <c r="I111" s="6" t="b">
        <f>IF(ISBLANK($A111),FALSE,IF(COUNTIF(Classes!G$2:G$90,"*" &amp; $A111 &amp; "*")&gt;1,TRUE,FALSE))</f>
        <v>0</v>
      </c>
      <c r="J111" s="6" t="b">
        <f>IF(ISBLANK($A111),FALSE,IF(COUNTIF(Classes!H$2:H$90,"*" &amp; $A111 &amp; "*")&gt;1,TRUE,FALSE))</f>
        <v>0</v>
      </c>
      <c r="K111" s="6" t="b">
        <f>IF(ISBLANK($A111),FALSE,IF(COUNTIF(Classes!I$2:I$90,"*" &amp; $A111 &amp; "*")&gt;1,TRUE,FALSE))</f>
        <v>0</v>
      </c>
      <c r="L111" s="1" t="e">
        <f>IF(B111&lt;&gt;"OFF",VALUE(VLOOKUP(B111,Classes!$B$2:$AY$90,People!L$1,FALSE)),People!G$1)</f>
        <v>#N/A</v>
      </c>
      <c r="M111" s="1" t="e">
        <f>IF(C111&lt;&gt;"OFF",VALUE(VLOOKUP(C111,Classes!$B$2:$AY$90,People!M$1,FALSE)),People!H$1)</f>
        <v>#N/A</v>
      </c>
      <c r="N111" s="1" t="e">
        <f>IF(D111&lt;&gt;"OFF",VALUE(VLOOKUP(D111,Classes!$B$2:$AY$90,People!N$1,FALSE)),People!I$1)</f>
        <v>#N/A</v>
      </c>
      <c r="O111" s="1" t="e">
        <f>IF(E111&lt;&gt;"OFF",VALUE(VLOOKUP(E111,Classes!$B$2:$AY$90,People!O$1,FALSE)),People!J$1)</f>
        <v>#N/A</v>
      </c>
      <c r="P111" s="1" t="e">
        <f>IF(F111&lt;&gt;"OFF",VALUE(VLOOKUP(F111,Classes!$B$2:$AY$90,People!P$1,FALSE)),People!K$1)</f>
        <v>#N/A</v>
      </c>
      <c r="Q111" t="str">
        <f t="shared" si="1"/>
        <v/>
      </c>
    </row>
    <row r="112" spans="1:17" ht="25" customHeight="1">
      <c r="A112" s="22"/>
      <c r="B112" s="6" t="str">
        <f>IF(NOT(ISBLANK($A112)),IF(ISERROR(VLOOKUP("*" &amp; $A112 &amp; "*",Classes!E$2:$J$90,6,FALSE)),"OFF",VLOOKUP("*" &amp; $A112 &amp; "*",Classes!E$2:$J$90,6,FALSE)),"")</f>
        <v/>
      </c>
      <c r="C112" s="6" t="str">
        <f>IF(NOT(ISBLANK($A112)),IF(ISERROR(VLOOKUP("*" &amp; $A112 &amp; "*",Classes!F$2:$J$90,5,FALSE)),"OFF",VLOOKUP("*" &amp; $A112 &amp; "*",Classes!F$2:$J$90,5,FALSE)),"")</f>
        <v/>
      </c>
      <c r="D112" s="6" t="str">
        <f>IF(NOT(ISBLANK($A112)),IF(ISERROR(VLOOKUP("*" &amp; $A112 &amp; "*",Classes!G$2:$J$90,4,FALSE)),"OFF",VLOOKUP("*" &amp; $A112 &amp; "*",Classes!G$2:$J$90,4,FALSE)),"")</f>
        <v/>
      </c>
      <c r="E112" s="6" t="str">
        <f>IF(NOT(ISBLANK($A112)),IF(ISERROR(VLOOKUP("*" &amp; $A112 &amp; "*",Classes!H$2:$J$90,3,FALSE)),"OFF",VLOOKUP("*" &amp; $A112 &amp; "*",Classes!H$2:$J$90,3,FALSE)),"")</f>
        <v/>
      </c>
      <c r="F112" s="6" t="str">
        <f>IF(NOT(ISBLANK($A112)),IF(ISERROR(VLOOKUP("*" &amp; $A112 &amp; "*",Classes!I$2:$J$90,2,FALSE)),"OFF",VLOOKUP("*" &amp; $A112 &amp; "*",Classes!I$2:$J$90,2,FALSE)),"")</f>
        <v/>
      </c>
      <c r="G112" s="6" t="b">
        <f>IF(ISBLANK($A112),FALSE,IF(COUNTIF(Classes!E$2:E$90,"*" &amp; $A112 &amp; "*")&gt;1,TRUE,FALSE))</f>
        <v>0</v>
      </c>
      <c r="H112" s="6" t="b">
        <f>IF(ISBLANK($A112),FALSE,IF(COUNTIF(Classes!F$2:F$90,"*" &amp; $A112 &amp; "*")&gt;1,TRUE,FALSE))</f>
        <v>0</v>
      </c>
      <c r="I112" s="6" t="b">
        <f>IF(ISBLANK($A112),FALSE,IF(COUNTIF(Classes!G$2:G$90,"*" &amp; $A112 &amp; "*")&gt;1,TRUE,FALSE))</f>
        <v>0</v>
      </c>
      <c r="J112" s="6" t="b">
        <f>IF(ISBLANK($A112),FALSE,IF(COUNTIF(Classes!H$2:H$90,"*" &amp; $A112 &amp; "*")&gt;1,TRUE,FALSE))</f>
        <v>0</v>
      </c>
      <c r="K112" s="6" t="b">
        <f>IF(ISBLANK($A112),FALSE,IF(COUNTIF(Classes!I$2:I$90,"*" &amp; $A112 &amp; "*")&gt;1,TRUE,FALSE))</f>
        <v>0</v>
      </c>
      <c r="L112" s="1" t="e">
        <f>IF(B112&lt;&gt;"OFF",VALUE(VLOOKUP(B112,Classes!$B$2:$AY$90,People!L$1,FALSE)),People!G$1)</f>
        <v>#N/A</v>
      </c>
      <c r="M112" s="1" t="e">
        <f>IF(C112&lt;&gt;"OFF",VALUE(VLOOKUP(C112,Classes!$B$2:$AY$90,People!M$1,FALSE)),People!H$1)</f>
        <v>#N/A</v>
      </c>
      <c r="N112" s="1" t="e">
        <f>IF(D112&lt;&gt;"OFF",VALUE(VLOOKUP(D112,Classes!$B$2:$AY$90,People!N$1,FALSE)),People!I$1)</f>
        <v>#N/A</v>
      </c>
      <c r="O112" s="1" t="e">
        <f>IF(E112&lt;&gt;"OFF",VALUE(VLOOKUP(E112,Classes!$B$2:$AY$90,People!O$1,FALSE)),People!J$1)</f>
        <v>#N/A</v>
      </c>
      <c r="P112" s="1" t="e">
        <f>IF(F112&lt;&gt;"OFF",VALUE(VLOOKUP(F112,Classes!$B$2:$AY$90,People!P$1,FALSE)),People!K$1)</f>
        <v>#N/A</v>
      </c>
      <c r="Q112" t="str">
        <f t="shared" si="1"/>
        <v/>
      </c>
    </row>
    <row r="113" spans="1:6" ht="25" customHeight="1">
      <c r="A113" s="9" t="s">
        <v>165</v>
      </c>
      <c r="B113" s="6" t="str">
        <f>IF(NOT(ISBLANK($A113)),IF(ISERROR(VLOOKUP("*" &amp; $A113 &amp; "*",Classes!E$2:$J$90,6,FALSE)),"OFF",VLOOKUP("*" &amp; $A113 &amp; "*",Classes!E$2:$J$90,6,FALSE)),"")</f>
        <v>OFF</v>
      </c>
      <c r="C113" s="6" t="str">
        <f>IF(NOT(ISBLANK($A113)),IF(ISERROR(VLOOKUP("*" &amp; $A113 &amp; "*",Classes!F$2:$J$90,5,FALSE)),"OFF",VLOOKUP("*" &amp; $A113 &amp; "*",Classes!F$2:$J$90,5,FALSE)),"")</f>
        <v>Animal Care</v>
      </c>
      <c r="D113" s="6" t="str">
        <f>IF(NOT(ISBLANK($A113)),IF(ISERROR(VLOOKUP("*" &amp; $A113 &amp; "*",Classes!G$2:$J$90,4,FALSE)),"OFF",VLOOKUP("*" &amp; $A113 &amp; "*",Classes!G$2:$J$90,4,FALSE)),"")</f>
        <v>Animal Care</v>
      </c>
      <c r="E113" s="6" t="str">
        <f>IF(NOT(ISBLANK($A113)),IF(ISERROR(VLOOKUP("*" &amp; $A113 &amp; "*",Classes!H$2:$J$90,3,FALSE)),"OFF",VLOOKUP("*" &amp; $A113 &amp; "*",Classes!H$2:$J$90,3,FALSE)),"")</f>
        <v>OFF</v>
      </c>
      <c r="F113" s="6" t="str">
        <f>IF(NOT(ISBLANK($A113)),IF(ISERROR(VLOOKUP("*" &amp; $A113 &amp; "*",Classes!I$2:$J$90,2,FALSE)),"OFF",VLOOKUP("*" &amp; $A113 &amp; "*",Classes!I$2:$J$90,2,FALSE)),"")</f>
        <v>OFF</v>
      </c>
    </row>
  </sheetData>
  <sortState ref="A2:A75">
    <sortCondition ref="A3:A75"/>
  </sortState>
  <phoneticPr fontId="1" type="noConversion"/>
  <conditionalFormatting sqref="G2:K112">
    <cfRule type="expression" dxfId="3" priority="0" stopIfTrue="1">
      <formula>IF(ISBLANK($H2),FALSE,IF(COUNTIF(A$2:A$96,"*" &amp; $H2 &amp; "*")&gt;1,TRUE,FALSE))</formula>
    </cfRule>
  </conditionalFormatting>
  <conditionalFormatting sqref="A2:A1048576">
    <cfRule type="expression" dxfId="2" priority="0" stopIfTrue="1">
      <formula>IF(ISBLANK(A2),FALSE,IF(IF(B2="OFF",1,0)+IF(C2="OFF",1,0)+IF(D2="OFF",1,0)+IF(E2="OFF",1,0)+IF(F2="OFF",1,0)=1,FALSE,TRUE))</formula>
    </cfRule>
  </conditionalFormatting>
  <conditionalFormatting sqref="B2:F112">
    <cfRule type="expression" dxfId="1" priority="0" stopIfTrue="1">
      <formula>G2</formula>
    </cfRule>
    <cfRule type="expression" dxfId="0" priority="0" stopIfTrue="1">
      <formula>IF(AND(B2=$Q$1,NOT(COUNTIF($B2:$F2,$Q$1)=1)),TRUE,FALSE)</formula>
    </cfRule>
  </conditionalFormatting>
  <printOptions horizontalCentered="1" verticalCentered="1" gridLines="1"/>
  <pageMargins left="0.3" right="0.3" top="0.3" bottom="0.3" header="0" footer="0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7"/>
  <sheetViews>
    <sheetView view="pageLayout" workbookViewId="0">
      <selection activeCell="C14" sqref="C14:C15"/>
    </sheetView>
    <sheetView view="pageLayout" workbookViewId="1">
      <selection activeCell="C7" sqref="C7"/>
    </sheetView>
  </sheetViews>
  <sheetFormatPr baseColWidth="10" defaultRowHeight="13"/>
  <cols>
    <col min="1" max="1" width="7.140625" customWidth="1"/>
    <col min="2" max="2" width="18.140625" customWidth="1"/>
    <col min="3" max="3" width="22.5703125" customWidth="1"/>
    <col min="4" max="4" width="15.7109375" customWidth="1"/>
  </cols>
  <sheetData>
    <row r="1" spans="1:4" ht="26">
      <c r="A1" s="25" t="s">
        <v>50</v>
      </c>
      <c r="B1" s="26">
        <v>1</v>
      </c>
      <c r="C1" s="26">
        <v>2</v>
      </c>
      <c r="D1" s="26">
        <v>3</v>
      </c>
    </row>
    <row r="2" spans="1:4">
      <c r="B2" t="s">
        <v>300</v>
      </c>
      <c r="C2" t="s">
        <v>370</v>
      </c>
      <c r="D2" t="s">
        <v>371</v>
      </c>
    </row>
    <row r="3" spans="1:4">
      <c r="B3" t="s">
        <v>366</v>
      </c>
      <c r="C3" t="s">
        <v>313</v>
      </c>
      <c r="D3" t="s">
        <v>372</v>
      </c>
    </row>
    <row r="4" spans="1:4">
      <c r="B4" t="s">
        <v>367</v>
      </c>
      <c r="C4" t="s">
        <v>341</v>
      </c>
      <c r="D4" t="s">
        <v>40</v>
      </c>
    </row>
    <row r="5" spans="1:4">
      <c r="B5" t="s">
        <v>368</v>
      </c>
      <c r="C5" t="s">
        <v>37</v>
      </c>
      <c r="D5" t="s">
        <v>41</v>
      </c>
    </row>
    <row r="6" spans="1:4">
      <c r="B6" t="s">
        <v>369</v>
      </c>
      <c r="C6" t="s">
        <v>38</v>
      </c>
      <c r="D6" t="s">
        <v>42</v>
      </c>
    </row>
    <row r="7" spans="1:4">
      <c r="C7" t="s">
        <v>39</v>
      </c>
      <c r="D7" t="s">
        <v>43</v>
      </c>
    </row>
  </sheetData>
  <phoneticPr fontId="1" type="noConversion"/>
  <pageMargins left="0.5" right="0.5" top="0.5" bottom="0.5" header="0.5" footer="0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Classes</vt:lpstr>
      <vt:lpstr>People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Galen Cook</dc:creator>
  <cp:lastModifiedBy>Galen Cook</cp:lastModifiedBy>
  <cp:lastPrinted>2009-08-06T18:14:44Z</cp:lastPrinted>
  <dcterms:created xsi:type="dcterms:W3CDTF">2009-06-04T14:24:04Z</dcterms:created>
  <dcterms:modified xsi:type="dcterms:W3CDTF">2009-08-06T23:34:00Z</dcterms:modified>
</cp:coreProperties>
</file>