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25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24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23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22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8" sheetId="1" r:id="rId4"/>
    <sheet state="visible" name="Copy of Thesis" sheetId="2" r:id="rId5"/>
    <sheet state="visible" name="Thesis" sheetId="3" r:id="rId6"/>
    <sheet state="visible" name="Thesis Lookup" sheetId="4" r:id="rId7"/>
    <sheet state="visible" name="Jan 17 Clean" sheetId="5" r:id="rId8"/>
    <sheet state="visible" name="Jan17" sheetId="6" r:id="rId9"/>
    <sheet state="visible" name="Sheet13" sheetId="7" r:id="rId10"/>
    <sheet state="visible" name="Jan17 Merged Confidence Interva" sheetId="8" r:id="rId11"/>
    <sheet state="visible" name="Nov24 Diff" sheetId="9" r:id="rId12"/>
    <sheet state="visible" name="Nov24 Merged Confidence Windows" sheetId="10" r:id="rId13"/>
    <sheet state="visible" name="Nov24" sheetId="11" r:id="rId14"/>
    <sheet state="visible" name="Nov24 Chi-Square" sheetId="12" r:id="rId15"/>
    <sheet state="visible" name="rngremake" sheetId="13" r:id="rId16"/>
    <sheet state="visible" name="restarts" sheetId="14" r:id="rId17"/>
    <sheet state="visible" name="lower invocation rngRemake (ign" sheetId="15" r:id="rId18"/>
  </sheets>
  <definedNames>
    <definedName hidden="1" localSheetId="1" name="_xlnm._FilterDatabase">'Copy of Thesis'!$A$1:$AL$1033</definedName>
    <definedName hidden="1" localSheetId="2" name="_xlnm._FilterDatabase">Thesis!$A$1:$AL$1033</definedName>
    <definedName hidden="1" localSheetId="5" name="_xlnm._FilterDatabase">'Jan17'!$A$1:$AI$1001</definedName>
    <definedName hidden="1" localSheetId="7" name="_xlnm._FilterDatabase">'Jan17 Merged Confidence Interva'!$A$1:$AA$1000</definedName>
  </definedNames>
  <calcPr/>
  <pivotCaches>
    <pivotCache cacheId="0" r:id="rId19"/>
    <pivotCache cacheId="1" r:id="rId20"/>
  </pivotCaches>
</workbook>
</file>

<file path=xl/sharedStrings.xml><?xml version="1.0" encoding="utf-8"?>
<sst xmlns="http://schemas.openxmlformats.org/spreadsheetml/2006/main" count="6308" uniqueCount="526">
  <si>
    <t>Dataset</t>
  </si>
  <si>
    <t>Technique</t>
  </si>
  <si>
    <t>Length of test</t>
  </si>
  <si>
    <t>90th resp</t>
  </si>
  <si>
    <t>95th resp</t>
  </si>
  <si>
    <t>99th resp</t>
  </si>
  <si>
    <t>a927</t>
  </si>
  <si>
    <t>Baseline</t>
  </si>
  <si>
    <t>24hour</t>
  </si>
  <si>
    <t>36bc</t>
  </si>
  <si>
    <t>File</t>
  </si>
  <si>
    <t>Service</t>
  </si>
  <si>
    <t>Grouping Method</t>
  </si>
  <si>
    <t>Exclude</t>
  </si>
  <si>
    <t>Mean resp</t>
  </si>
  <si>
    <t>10th resp</t>
  </si>
  <si>
    <t>Median</t>
  </si>
  <si>
    <t>75th resp</t>
  </si>
  <si>
    <t>Total Transactions</t>
  </si>
  <si>
    <t>30ms thresh</t>
  </si>
  <si>
    <t>50ms thresh</t>
  </si>
  <si>
    <t>75ms thresh</t>
  </si>
  <si>
    <t>100ms thresh</t>
  </si>
  <si>
    <t>% 30ms thresh</t>
  </si>
  <si>
    <t>% 50ms thresh</t>
  </si>
  <si>
    <t>% 75ms thresh</t>
  </si>
  <si>
    <t>% 100ms thresh</t>
  </si>
  <si>
    <t>Median Diff</t>
  </si>
  <si>
    <t>75th Diff</t>
  </si>
  <si>
    <t>90th Diff</t>
  </si>
  <si>
    <t>95th Diff</t>
  </si>
  <si>
    <t>99th Diff</t>
  </si>
  <si>
    <t>MSE</t>
  </si>
  <si>
    <t>Relative Err 50</t>
  </si>
  <si>
    <t>Relative Err 75</t>
  </si>
  <si>
    <t>Relative Err 90</t>
  </si>
  <si>
    <t>Relative Err 95</t>
  </si>
  <si>
    <t>Relative Err 99</t>
  </si>
  <si>
    <t>90,95,99 mean</t>
  </si>
  <si>
    <t>Noabs 90</t>
  </si>
  <si>
    <t>Noabs 95</t>
  </si>
  <si>
    <t>Noabs 99</t>
  </si>
  <si>
    <t>noabs mean</t>
  </si>
  <si>
    <t>jan17_36bc_rawRatio_15minf</t>
  </si>
  <si>
    <t>Both</t>
  </si>
  <si>
    <t>Intervals</t>
  </si>
  <si>
    <t>jan17_36bc_cluster_15min_90f</t>
  </si>
  <si>
    <t>Cluster</t>
  </si>
  <si>
    <t>4828_5_min_intervals_f</t>
  </si>
  <si>
    <t>jan17_36bc_rawRatio_5minf</t>
  </si>
  <si>
    <t>b1b6_5min_propBin2_f</t>
  </si>
  <si>
    <t>b1b6</t>
  </si>
  <si>
    <t>PropBinning</t>
  </si>
  <si>
    <t>f7d8_5_min_propBin_f</t>
  </si>
  <si>
    <t>f7d8</t>
  </si>
  <si>
    <t>jan17_36bc_restart_5min_90f</t>
  </si>
  <si>
    <t>ICE</t>
  </si>
  <si>
    <t>f7d8_5_min_intervals_f</t>
  </si>
  <si>
    <t>4828_15_min_avg_f</t>
  </si>
  <si>
    <t>Avg</t>
  </si>
  <si>
    <t>f7d8_15_min_avg_f</t>
  </si>
  <si>
    <t>f7d8_5_min_bin_f</t>
  </si>
  <si>
    <t>Bin</t>
  </si>
  <si>
    <t>f7d8_15_min_propBin_f</t>
  </si>
  <si>
    <t>jan17_1445_restart_5min_90f</t>
  </si>
  <si>
    <t>jan17_36bc_cluster_5min_90f</t>
  </si>
  <si>
    <t>jan17_1445_restart_15min_90f</t>
  </si>
  <si>
    <t>jan17_cd05_cluster_15min_90f</t>
  </si>
  <si>
    <t>cd05</t>
  </si>
  <si>
    <t>33fe_5_min_ice90_f</t>
  </si>
  <si>
    <t>33fe</t>
  </si>
  <si>
    <t>ICEOld</t>
  </si>
  <si>
    <t>dd85_15_min_bin_f</t>
  </si>
  <si>
    <t>dd85</t>
  </si>
  <si>
    <t>33fe_5_min_ice90_14clust_f</t>
  </si>
  <si>
    <t>4828_5_min_ice90_f</t>
  </si>
  <si>
    <t>a927_15_min_avg_f</t>
  </si>
  <si>
    <t>87]</t>
  </si>
  <si>
    <t>4828_5_min_avg_f</t>
  </si>
  <si>
    <t>a927_5_min_avg_f</t>
  </si>
  <si>
    <t>4828_15_min_bin_f</t>
  </si>
  <si>
    <t>33fe_15_min_ice902_f</t>
  </si>
  <si>
    <t>4828_15_min_propBin_f</t>
  </si>
  <si>
    <t>b1b6_15_min_bin_f</t>
  </si>
  <si>
    <t>33fe_15_min_bin_f</t>
  </si>
  <si>
    <t>BinBad</t>
  </si>
  <si>
    <t>4828_5_min_bin_f</t>
  </si>
  <si>
    <t>f7d8_15_min_intervals_f</t>
  </si>
  <si>
    <t>4828_5_min_propBin_f</t>
  </si>
  <si>
    <t>4828_5_min_clust_f</t>
  </si>
  <si>
    <t>dd85_5_min_ice90_f</t>
  </si>
  <si>
    <t>a927_5_min_ice90_f</t>
  </si>
  <si>
    <t>jan17_36bc_binning_5minf</t>
  </si>
  <si>
    <t>4828_15_min_intervals_f</t>
  </si>
  <si>
    <t>4828_5_min_avg2_f</t>
  </si>
  <si>
    <t>f7d8_15_min_ice90_f</t>
  </si>
  <si>
    <t>jan17_1445_rawRatio_5minf</t>
  </si>
  <si>
    <t>6fbf_5_min_avg_f</t>
  </si>
  <si>
    <t>6fbf</t>
  </si>
  <si>
    <t>a927_15_min_ice90_f</t>
  </si>
  <si>
    <t>6fbf_5_min_intervals_f</t>
  </si>
  <si>
    <t>dd85_15_min_clust_f</t>
  </si>
  <si>
    <t>jan17_1445_proportionalBinning_5min2f</t>
  </si>
  <si>
    <t>jan17_36bc_avg_5minf</t>
  </si>
  <si>
    <t>b1b6_15_min_ice90_f</t>
  </si>
  <si>
    <t>f7d8_15_min_bin_f</t>
  </si>
  <si>
    <t>6fbf_5_min_propBin_f</t>
  </si>
  <si>
    <t>6fbf_5_min_ice90_f</t>
  </si>
  <si>
    <t>ICEBAD</t>
  </si>
  <si>
    <t>4828_15_min_clust_f</t>
  </si>
  <si>
    <t>f7d8_5_min_ice90_f</t>
  </si>
  <si>
    <t>jan17_36bc_avg_15minf</t>
  </si>
  <si>
    <t>jan17_1445_proportionalBinning_15minf</t>
  </si>
  <si>
    <t>dd85_5_min_propBin_f</t>
  </si>
  <si>
    <t>dd85_15_min_avg_f</t>
  </si>
  <si>
    <t>6fbf_15_min_ice90_f</t>
  </si>
  <si>
    <t>5fef_5_min_clust_f</t>
  </si>
  <si>
    <t>5fef</t>
  </si>
  <si>
    <t>a927_5_min_propBin_f</t>
  </si>
  <si>
    <t>jan17_36bc_proportionalBinning_15minf</t>
  </si>
  <si>
    <t>f7d8_5_min_avg_f</t>
  </si>
  <si>
    <t>a927_5_min_intervals_f</t>
  </si>
  <si>
    <t>dd85_5_min_avg_f</t>
  </si>
  <si>
    <t>dd85_15_min_ice90_f</t>
  </si>
  <si>
    <t>51ad_5_min_bin_f</t>
  </si>
  <si>
    <t>51ad</t>
  </si>
  <si>
    <t>dd85_15_min_propBin_f</t>
  </si>
  <si>
    <t>jan17_cd05_restart_15min_90f</t>
  </si>
  <si>
    <t>dd85_15_min_intervals_f</t>
  </si>
  <si>
    <t>4828_15min_ice902_f</t>
  </si>
  <si>
    <t>6fbf_15min_ice902_f</t>
  </si>
  <si>
    <t>jan17_1445_rawRatio_15minf</t>
  </si>
  <si>
    <t>jan17_36bc_restart_15min2f</t>
  </si>
  <si>
    <t>a927_15_min_intervals_f</t>
  </si>
  <si>
    <t>6fbf_5_min_bin_f</t>
  </si>
  <si>
    <t>33fe_5_min_avg_f</t>
  </si>
  <si>
    <t>dd85_5_min_clust_f</t>
  </si>
  <si>
    <t>b1b6_5_min_ice90_f</t>
  </si>
  <si>
    <t>dd85_5_min_intervals_f</t>
  </si>
  <si>
    <t>5fef_5_min_ice90_f</t>
  </si>
  <si>
    <t>b1b6_5_min_avg_f</t>
  </si>
  <si>
    <t>jan17_1445_binning_15minf</t>
  </si>
  <si>
    <t>5fef_15_min_bin_f</t>
  </si>
  <si>
    <t>jan17_cd05_cluster_5min_90f</t>
  </si>
  <si>
    <t>5fef_15_min_ice90_f</t>
  </si>
  <si>
    <t>jan17_cd05_rawRatio_15minf</t>
  </si>
  <si>
    <t>33fe_5_min_propBin_f</t>
  </si>
  <si>
    <t>b1b6_5_min_clust_f</t>
  </si>
  <si>
    <t>5fef_15_min_clust_f</t>
  </si>
  <si>
    <t>4828_15_min_ice90_f</t>
  </si>
  <si>
    <t>ICEBad</t>
  </si>
  <si>
    <t>f7d8_5_min_clust_f</t>
  </si>
  <si>
    <t>jan17_cd05_avg_5minf</t>
  </si>
  <si>
    <t>jan17_cd05_proportionalBinning_15minf</t>
  </si>
  <si>
    <t>51ad_5_min_avg_f</t>
  </si>
  <si>
    <t>jan17_cd05_binning_5minf</t>
  </si>
  <si>
    <t>jan17_36bc_proportionalBinning_5minf</t>
  </si>
  <si>
    <t>5fef_5_min_intervals_f</t>
  </si>
  <si>
    <t>33fe_5_min_intervals_f</t>
  </si>
  <si>
    <t>5fef_5_min_avg_f</t>
  </si>
  <si>
    <t>jan17_cd05_binning_15minf</t>
  </si>
  <si>
    <t>b1b6_15_min_intervals_f</t>
  </si>
  <si>
    <t>33fe_15_min_avg_f</t>
  </si>
  <si>
    <t>jan17_cd05_proportionalBinning_5minf</t>
  </si>
  <si>
    <t>b1b6_5_min_intervals_f</t>
  </si>
  <si>
    <t>jan17_cd05_restart_5min_90f</t>
  </si>
  <si>
    <t>51ad_15_min_avg_f</t>
  </si>
  <si>
    <t>51ad_5_min_intervals_f</t>
  </si>
  <si>
    <t>6fbf_5min_ice902_f</t>
  </si>
  <si>
    <t>b1b6_5_min_propBin_f</t>
  </si>
  <si>
    <t>PropBinningBAD</t>
  </si>
  <si>
    <t>jan17_cd05_rawRatio_5minf</t>
  </si>
  <si>
    <t>b1b6_15_min_avg_f</t>
  </si>
  <si>
    <t>33fe_5_min_bin_f</t>
  </si>
  <si>
    <t>51ad_5_min_clust_f</t>
  </si>
  <si>
    <t>a927_15_min_ice90_7clust_f</t>
  </si>
  <si>
    <t>dd85_5_min_bin_f</t>
  </si>
  <si>
    <t>b1b6_15_min_propBin_f</t>
  </si>
  <si>
    <t>jan17_cd05_avg_15minf</t>
  </si>
  <si>
    <t>jan17_1445_avg_15minf</t>
  </si>
  <si>
    <t>a927_5_min_ice90_7clust_f</t>
  </si>
  <si>
    <t>jan17_1445_avg_5minf</t>
  </si>
  <si>
    <t>5fef_5_min_bin_f</t>
  </si>
  <si>
    <t>6fbf_15_min_intervals_f</t>
  </si>
  <si>
    <t>5fef_5_min_propBin_f</t>
  </si>
  <si>
    <t>6fbf_15_min_bin_f</t>
  </si>
  <si>
    <t>5fef_15_min_avg_f</t>
  </si>
  <si>
    <t>jan17_1445_binning_5minf</t>
  </si>
  <si>
    <t>5fef_15_min_propBin_f</t>
  </si>
  <si>
    <t>6fbf_5_min_clust_f</t>
  </si>
  <si>
    <t>f7d8_15_min_clust_f</t>
  </si>
  <si>
    <t>6fbf_15_min_propBin_f</t>
  </si>
  <si>
    <t>51ad_15_min_bin_f</t>
  </si>
  <si>
    <t>51ad_15_min_ice90_f</t>
  </si>
  <si>
    <t>51ad_5min_bin2_f</t>
  </si>
  <si>
    <t>5fef_15_min_intervals_f</t>
  </si>
  <si>
    <t>51ad_5_min_ice90_f</t>
  </si>
  <si>
    <t>6fbf_15_min_clust_f</t>
  </si>
  <si>
    <t>51ad_15_min_propBin_f</t>
  </si>
  <si>
    <t>51ad_15_min_clust_f</t>
  </si>
  <si>
    <t>6fbf_15_min_avg_f</t>
  </si>
  <si>
    <t>33fe_15_min_intervals_f</t>
  </si>
  <si>
    <t>6]</t>
  </si>
  <si>
    <t>a927_5_min_clust_f</t>
  </si>
  <si>
    <t>a927_5_min_bin_f</t>
  </si>
  <si>
    <t>a927_15_min_bin_f</t>
  </si>
  <si>
    <t>jan17_1445_cluster_5min_90f</t>
  </si>
  <si>
    <t>51ad_5_min_propBin_f</t>
  </si>
  <si>
    <t>33fe_15_min_propBin_f</t>
  </si>
  <si>
    <t>jan17_1445_cluster_15min_90f</t>
  </si>
  <si>
    <t>51ad_15_min_intervals_f</t>
  </si>
  <si>
    <t xml:space="preserve">33fe_15_min_clust_f </t>
  </si>
  <si>
    <t>b1b6_15_min_clust_f</t>
  </si>
  <si>
    <t>b1b6_5_min_bin_f</t>
  </si>
  <si>
    <t>a927_15_min_clust_f</t>
  </si>
  <si>
    <t>a927_15_min_propBin_f</t>
  </si>
  <si>
    <t>33fe_5_min_ice90_7clust</t>
  </si>
  <si>
    <t>33fe_15_min_bin2_f</t>
  </si>
  <si>
    <t>33fe_15_min_ice90_7clust</t>
  </si>
  <si>
    <t>33fe_5_min_clust_f</t>
  </si>
  <si>
    <t>jan17_36bc_binning_15minf</t>
  </si>
  <si>
    <t>nov24_24hours_b1b6_f</t>
  </si>
  <si>
    <t>nov24_24hours_dd85_f</t>
  </si>
  <si>
    <t>nov24_24hours_f7d8_f</t>
  </si>
  <si>
    <t>nov24_24hours_5fef2_f</t>
  </si>
  <si>
    <t>nov24_24hours_cd05</t>
  </si>
  <si>
    <t>nov24_24hours_6fbf2_f</t>
  </si>
  <si>
    <t>nov24_24hours_4828_f</t>
  </si>
  <si>
    <t>nov24_24hours_a927_f</t>
  </si>
  <si>
    <t>nov24_24hours_51ad_f</t>
  </si>
  <si>
    <t>nov24_24hours_1445</t>
  </si>
  <si>
    <t>nov24_24hours_33fe_real_f</t>
  </si>
  <si>
    <t>nov24_24hours</t>
  </si>
  <si>
    <t>AVERAGE of 90,95,99 mean</t>
  </si>
  <si>
    <t>AVERAGE of noabs mean</t>
  </si>
  <si>
    <t>AVERAGE of Relative Err 90</t>
  </si>
  <si>
    <t>AVERAGE of Relative Err 95</t>
  </si>
  <si>
    <t>AVERAGE of Relative Err 99</t>
  </si>
  <si>
    <t>AVERAGE of Relative Err 50</t>
  </si>
  <si>
    <t>AVERAGE of Relative Err 75</t>
  </si>
  <si>
    <t>Grand Total</t>
  </si>
  <si>
    <t>SUM of Mean resp</t>
  </si>
  <si>
    <t>SUM of 99th resp</t>
  </si>
  <si>
    <t>Filtered 5fef</t>
  </si>
  <si>
    <t>seasonal</t>
  </si>
  <si>
    <t>non-seasonal</t>
  </si>
  <si>
    <t>stationary</t>
  </si>
  <si>
    <t>non-stationary</t>
  </si>
  <si>
    <t>no-trend</t>
  </si>
  <si>
    <t>up</t>
  </si>
  <si>
    <t>down</t>
  </si>
  <si>
    <t>No-Trend</t>
  </si>
  <si>
    <t>Increasing-Trend</t>
  </si>
  <si>
    <t>Decreasing-Trend</t>
  </si>
  <si>
    <t>a927, cd05, dd85, f7d8</t>
  </si>
  <si>
    <t>4828, 36bc, 5fef, 6fbf</t>
  </si>
  <si>
    <t>1445, 33fe, 51ad, b1b6</t>
  </si>
  <si>
    <t>AVERAGE of Noabs 90</t>
  </si>
  <si>
    <t>AVERAGE of Noabs 95</t>
  </si>
  <si>
    <t>AVERAGE of Noabs 99</t>
  </si>
  <si>
    <t>36bc - 1min</t>
  </si>
  <si>
    <t>Mean Relative Err</t>
  </si>
  <si>
    <t>jan17_36bc_binning_1minf</t>
  </si>
  <si>
    <t>combined</t>
  </si>
  <si>
    <t>Binning</t>
  </si>
  <si>
    <t>jan17_36bc_cluster_1min_90f</t>
  </si>
  <si>
    <t>Clustering</t>
  </si>
  <si>
    <t>jan17_36bc_restart_1min_90f</t>
  </si>
  <si>
    <t>ICE (90th)</t>
  </si>
  <si>
    <t>jan17_36bc_rawRatio_1minf</t>
  </si>
  <si>
    <t>Interval Sampling</t>
  </si>
  <si>
    <t>jan17_36bc_avg_1minf</t>
  </si>
  <si>
    <t>Mean Average</t>
  </si>
  <si>
    <t>jan17_36bc_proportinalBinning_1minf</t>
  </si>
  <si>
    <t>Proportional Binning</t>
  </si>
  <si>
    <t>36bc - 5min</t>
  </si>
  <si>
    <t>36bc - 15min</t>
  </si>
  <si>
    <t>36bc - 30min</t>
  </si>
  <si>
    <t>jan17_36bc_binning_30minf</t>
  </si>
  <si>
    <t>jan17_36bc_cluster_30min_90f</t>
  </si>
  <si>
    <t>jan17_36bc_restart_30min_90f</t>
  </si>
  <si>
    <t>jan17_36bc_rawRatio_30minf</t>
  </si>
  <si>
    <t>jan17_36bc_avg_30minf</t>
  </si>
  <si>
    <t>jan17_36bc_proportionalBinning_30minf</t>
  </si>
  <si>
    <t>1445 - 1min</t>
  </si>
  <si>
    <t>jan17_1445_binning_1minf</t>
  </si>
  <si>
    <t>jan17_1445_cluster_1min_90f</t>
  </si>
  <si>
    <t>jan17_1445_restart_1min_90f</t>
  </si>
  <si>
    <t>jan17_1445_rawRatio_1minf</t>
  </si>
  <si>
    <t>jan17_1445_avg_1minf</t>
  </si>
  <si>
    <t>jan17_1445_proportinalBinning_1minf</t>
  </si>
  <si>
    <t>1445 - 5min</t>
  </si>
  <si>
    <t>1445 - 15min</t>
  </si>
  <si>
    <t>1445 - 30min</t>
  </si>
  <si>
    <t>jan17_1445_binning_30minf</t>
  </si>
  <si>
    <t>jan17_1445_cluster_30min_90f</t>
  </si>
  <si>
    <t>jan17_1445_restart_30min_90f</t>
  </si>
  <si>
    <t>jan17_1445_rawRatio_30minf</t>
  </si>
  <si>
    <t>jan17_1445_avg_30minf</t>
  </si>
  <si>
    <t>jan17_1445_proportionalBinning_30minf</t>
  </si>
  <si>
    <t>cd05 - 1min</t>
  </si>
  <si>
    <t>jan17_cd05_binning_1minf</t>
  </si>
  <si>
    <t>jan17_cd05_cluster_1min_90f</t>
  </si>
  <si>
    <t>jan17_cd05_restart_1min_90f</t>
  </si>
  <si>
    <t>jan17_cd05_rawRatio_1minf</t>
  </si>
  <si>
    <t>jan17_cd05_avg_1minf</t>
  </si>
  <si>
    <t>jan17_cd05_proportinalBinning_1minf</t>
  </si>
  <si>
    <t>cd05 - 5min</t>
  </si>
  <si>
    <t>cd05 - 15min</t>
  </si>
  <si>
    <t>cd05 - 30min</t>
  </si>
  <si>
    <t>jan17_cd05_binning_30minf</t>
  </si>
  <si>
    <t>jan17_cd05_cluster_30min_90f</t>
  </si>
  <si>
    <t>jan17_cd05_restart_30min_90f</t>
  </si>
  <si>
    <t>jan17_cd05_rawRatio_30minf</t>
  </si>
  <si>
    <t>jan17_cd05_avg_30minf</t>
  </si>
  <si>
    <t>jan17_cd05_proportionalBinning_30minf</t>
  </si>
  <si>
    <t>avg</t>
  </si>
  <si>
    <t>bogo</t>
  </si>
  <si>
    <t>bubble</t>
  </si>
  <si>
    <t>binning</t>
  </si>
  <si>
    <t>0]</t>
  </si>
  <si>
    <t>cluster</t>
  </si>
  <si>
    <t>proportional binning</t>
  </si>
  <si>
    <t>jan17_1445_proportionalBinning_5minf</t>
  </si>
  <si>
    <t>Interval Sample</t>
  </si>
  <si>
    <t>Independent Cluster</t>
  </si>
  <si>
    <t>jan17_1445_restart_15minf</t>
  </si>
  <si>
    <t>ICE (Mean)</t>
  </si>
  <si>
    <t>jan17_1445_restart_1minf</t>
  </si>
  <si>
    <t>jan17_1445_restart_30min_90f2</t>
  </si>
  <si>
    <t>jan17_1445_restart_30minf</t>
  </si>
  <si>
    <t>jan17_1445_restart_5min_95f</t>
  </si>
  <si>
    <t>ICE (95th)</t>
  </si>
  <si>
    <t>jan17_1445_restart_5minf</t>
  </si>
  <si>
    <t>old</t>
  </si>
  <si>
    <t>jan17_36bc_restart_15min_90f</t>
  </si>
  <si>
    <t>jan17_36bc_restart_15minf</t>
  </si>
  <si>
    <t>jan17_36bc_restart_1minf</t>
  </si>
  <si>
    <t>jan17_36bc_restart_30minf</t>
  </si>
  <si>
    <t>jan17_36bc_restart_5min_95f</t>
  </si>
  <si>
    <t>jan17_36bc_restart_5min_centerf</t>
  </si>
  <si>
    <t>ICE (Median)</t>
  </si>
  <si>
    <t>jan17_36bc_restart_5minf</t>
  </si>
  <si>
    <t>jan17_cd05_restart_15min_90f2</t>
  </si>
  <si>
    <t>jan17_cd05_restart_15minf</t>
  </si>
  <si>
    <t>Independent Cluster (old)</t>
  </si>
  <si>
    <t>jan17_cd05_restart_1min_meanf</t>
  </si>
  <si>
    <t>jan17_cd05_restart_1minf</t>
  </si>
  <si>
    <t>jan17_cd05_restart_30minf</t>
  </si>
  <si>
    <t>jan17_cd05_restart_5min_95f</t>
  </si>
  <si>
    <t>jan17_cd05_restart_5min_99f</t>
  </si>
  <si>
    <t>ICE (99th)</t>
  </si>
  <si>
    <t>jan17_cd05_restart_5min_centerf</t>
  </si>
  <si>
    <t>jan17_cd05_restart_5min_maximalf</t>
  </si>
  <si>
    <t>ICE (Max)</t>
  </si>
  <si>
    <t>jan17_cd05_restart_5min_meanf</t>
  </si>
  <si>
    <t>jan17_cd05_restart_5min_minimalf</t>
  </si>
  <si>
    <t>ICE (Min)</t>
  </si>
  <si>
    <t>jan17_cd05_restart_5minf</t>
  </si>
  <si>
    <t>baseline</t>
  </si>
  <si>
    <t>nov24_24hours_1445_bogo</t>
  </si>
  <si>
    <t>nov24_24hours_1445_bubble</t>
  </si>
  <si>
    <t>nov24_24hours_bogo</t>
  </si>
  <si>
    <t>nov24_24hours_bubble</t>
  </si>
  <si>
    <t>nov24_24hours_cd05_bogo</t>
  </si>
  <si>
    <t>nov24_24hours_cd05_bubble</t>
  </si>
  <si>
    <t>Type</t>
  </si>
  <si>
    <t>50th Low</t>
  </si>
  <si>
    <t>50th High</t>
  </si>
  <si>
    <t>75th resp Low</t>
  </si>
  <si>
    <t>75th resp High</t>
  </si>
  <si>
    <t>90th resp Low</t>
  </si>
  <si>
    <t>90th resp High</t>
  </si>
  <si>
    <t>95th resp Low</t>
  </si>
  <si>
    <t>95th resp High</t>
  </si>
  <si>
    <t>99th resp Low</t>
  </si>
  <si>
    <t>99th resp High</t>
  </si>
  <si>
    <t>50th</t>
  </si>
  <si>
    <t>75th</t>
  </si>
  <si>
    <t>90th</t>
  </si>
  <si>
    <t>95th</t>
  </si>
  <si>
    <t>99th</t>
  </si>
  <si>
    <t># of Clusters/Bins</t>
  </si>
  <si>
    <t>Window Size</t>
  </si>
  <si>
    <t>Sum of Diff</t>
  </si>
  <si>
    <t>n/a</t>
  </si>
  <si>
    <t>nov24_3hour_5min_5clust_clusterReplace</t>
  </si>
  <si>
    <t>3hour</t>
  </si>
  <si>
    <t>nov24_3hour_5min_5clust_clusterReplace2</t>
  </si>
  <si>
    <t>nov24_3hour_5min_5clust_rngRemake</t>
  </si>
  <si>
    <t>nov24_3hour_5min_5clust_discreteMarkov</t>
  </si>
  <si>
    <t>nov24_3hour_5min_5clust_secondOrderMarkov</t>
  </si>
  <si>
    <t>nov24_5min_5clust_restarts</t>
  </si>
  <si>
    <t>nov24_3hour_1min_5clust_clusterReplace</t>
  </si>
  <si>
    <t>nov24_3hour_1min_5clust_rngRemake</t>
  </si>
  <si>
    <t>nov24_3hour_1min_5clust_rngRemake2</t>
  </si>
  <si>
    <t>nov24_3hour_1min_5clust_discreteMarkov</t>
  </si>
  <si>
    <t>nov24_3hour_1min_5clust_secondOrderMarkov</t>
  </si>
  <si>
    <t>nov24_1min_5clust_restarts</t>
  </si>
  <si>
    <t>nov24_3hour_1min_10bin_rngRemake</t>
  </si>
  <si>
    <t>bin</t>
  </si>
  <si>
    <t>nov24_1min_10bin_restarts</t>
  </si>
  <si>
    <t>nov24_3hour_15min_5clust_clusterReplace</t>
  </si>
  <si>
    <t>nov24_3hour_15min_5clust_rngRemake</t>
  </si>
  <si>
    <t>nov24_3hour_1min_ratioSample</t>
  </si>
  <si>
    <t>nov24_3hour_5min_ratioSample</t>
  </si>
  <si>
    <t>nov24_3hour_15min_ratioSample</t>
  </si>
  <si>
    <t>nov24_3hour_5min_5clust_clusterReplace_1445</t>
  </si>
  <si>
    <t>nov24_3hour_5min_5clust_clusterReplace2_1445</t>
  </si>
  <si>
    <t>nov24_1hour_5min_5clust_clusterReplace</t>
  </si>
  <si>
    <t>1hour</t>
  </si>
  <si>
    <t>nov24_1hour_5min_5clust_clusterReplace2</t>
  </si>
  <si>
    <t>nov24_1hour_5min_5clust_clusterReplace_new</t>
  </si>
  <si>
    <t>nov24_1hour_5min_5clust_rngRemake_new</t>
  </si>
  <si>
    <t>nov24_1hour_5min_5clust_discreteMarkov_new</t>
  </si>
  <si>
    <t>nov24_1hour_5min_5clust_secondOrderMarkov_new</t>
  </si>
  <si>
    <t>nov24_1hour_1min_rawRatio</t>
  </si>
  <si>
    <t>nov24_1hour_5min_rawRatio</t>
  </si>
  <si>
    <t>nov24_1hour_15min_rawRatio</t>
  </si>
  <si>
    <t>nov24_5min_5clust_restarts (scaling)</t>
  </si>
  <si>
    <t>nov24_1min_5clust_restarts (scaling)</t>
  </si>
  <si>
    <t>nov24_30mins_1min_rawRatio</t>
  </si>
  <si>
    <t>30mins</t>
  </si>
  <si>
    <t>nov24_30mins_5min_rawRatio</t>
  </si>
  <si>
    <t>nov24_30mins_15min_rawRatio</t>
  </si>
  <si>
    <t>nov24_15min_5clust_restarts2 (scaling)</t>
  </si>
  <si>
    <t>Median Low</t>
  </si>
  <si>
    <t>Median High</t>
  </si>
  <si>
    <t>nov24_3hour_5min_5clust_clusterReplace_mean</t>
  </si>
  <si>
    <t>nov24_10min_proportionBinning</t>
  </si>
  <si>
    <t>nov24_1hour_5min_rawRatio_cd05</t>
  </si>
  <si>
    <t>nov24_1hour_5min_5clust_clusterReplace_cd05</t>
  </si>
  <si>
    <t>nov24_5min_restart_mean_cd05 (scaling)</t>
  </si>
  <si>
    <t>nov24_15min_5min_rawRatio_cd05</t>
  </si>
  <si>
    <t>15mins</t>
  </si>
  <si>
    <t>nov24_24min_rawRatio_1445</t>
  </si>
  <si>
    <t>24mins</t>
  </si>
  <si>
    <t>nov24_24hours_1445_edit</t>
  </si>
  <si>
    <t>nov24_24min_rawRatio_1445_edit</t>
  </si>
  <si>
    <t>nov24_30mins_5min_rawRatio_cd05</t>
  </si>
  <si>
    <t xml:space="preserve">Statistic </t>
  </si>
  <si>
    <t>P-Value</t>
  </si>
  <si>
    <t>Bogo</t>
  </si>
  <si>
    <t>24 hours</t>
  </si>
  <si>
    <t>Bogo2</t>
  </si>
  <si>
    <t>Bogo3</t>
  </si>
  <si>
    <t>24HourBogo5min5Clust</t>
  </si>
  <si>
    <t>24HourBogo15min10Clust</t>
  </si>
  <si>
    <t>6HourBogo1min10Bin</t>
  </si>
  <si>
    <t>6 hours</t>
  </si>
  <si>
    <t>6HourBogo1min10Bin2</t>
  </si>
  <si>
    <t>6HourBogo1min5Clust</t>
  </si>
  <si>
    <t>6HourBogo1min5Clust2</t>
  </si>
  <si>
    <t>6HourBogo1min10Clust</t>
  </si>
  <si>
    <t>6HourBogo1min10Clust2</t>
  </si>
  <si>
    <t>3HourBogo5min5Clust</t>
  </si>
  <si>
    <t>3 hours</t>
  </si>
  <si>
    <t>6HourBogo5min5Clust</t>
  </si>
  <si>
    <t>6HourBogo5min5Clust2</t>
  </si>
  <si>
    <t>6HourBogo5min10Clust</t>
  </si>
  <si>
    <t>6HourBogo5min10Clust2</t>
  </si>
  <si>
    <t>6HourBogo15min5Clust</t>
  </si>
  <si>
    <t>6HourBogo15min5Clust2</t>
  </si>
  <si>
    <t>6HourBogo15min10Clust</t>
  </si>
  <si>
    <t>6HourBogo15min10Clust2</t>
  </si>
  <si>
    <t>6HourClusterReplaceBogo5min5Clust</t>
  </si>
  <si>
    <t>Cluster-Replace</t>
  </si>
  <si>
    <t>6HourClusterReplaceBogo5min5ClustMaxMaximal</t>
  </si>
  <si>
    <t>6HourClusterReplaceBogo5min5ClustMaxMaximal2</t>
  </si>
  <si>
    <t>6HourMarkovBogo5min5Clust</t>
  </si>
  <si>
    <t>Cluster-Markov</t>
  </si>
  <si>
    <t>6HourMarkovBogo5min5ClustCentroid</t>
  </si>
  <si>
    <t>6HourMarkovBogo15min5Clust</t>
  </si>
  <si>
    <t>6HourMarkovBogoMovingWindowHighestClustStart5min5Clust</t>
  </si>
  <si>
    <t>6HourMarkovBogoMovingWindowHighestClustStart5min5Clust2</t>
  </si>
  <si>
    <t>bogocd05</t>
  </si>
  <si>
    <t>bogo1445</t>
  </si>
  <si>
    <t>Bubble</t>
  </si>
  <si>
    <t>Bubble2</t>
  </si>
  <si>
    <t>Bubble3</t>
  </si>
  <si>
    <t>24HourBubble5min5Clust</t>
  </si>
  <si>
    <t>24HourBubble15min10Clust</t>
  </si>
  <si>
    <t>6HourBubble1min10Bin</t>
  </si>
  <si>
    <t>6HourBubble1min10Bin2</t>
  </si>
  <si>
    <t>6HourBubble1min5Clust</t>
  </si>
  <si>
    <t>6HourBubble1min5Clust2</t>
  </si>
  <si>
    <t>6HourBubble1min10Clust</t>
  </si>
  <si>
    <t>6HourBubble1min10Clust2</t>
  </si>
  <si>
    <t>3HourBubble5min5Clust</t>
  </si>
  <si>
    <t>6HourBubble5min5Clust</t>
  </si>
  <si>
    <t>6HourBubble5min5Clust2</t>
  </si>
  <si>
    <t>6HourBubble5min10Clust</t>
  </si>
  <si>
    <t>6HourBubble5min10Clust2</t>
  </si>
  <si>
    <t>6HourBubble15min5Clust</t>
  </si>
  <si>
    <t>6HourBubble15min5Clust2</t>
  </si>
  <si>
    <t>6HourBubble15min10Clust</t>
  </si>
  <si>
    <t>6HourBubble15min10Clust2</t>
  </si>
  <si>
    <t>6HourClusterReplaceBubble5min5Clust</t>
  </si>
  <si>
    <t>6HourClusterReplaceBubble5min5ClustMaxMaximal</t>
  </si>
  <si>
    <t>6HourClusterReplaceBubble5min5ClustMaxMaximal2</t>
  </si>
  <si>
    <t>6HourMarkovBubble5min5Clust</t>
  </si>
  <si>
    <t>6HourMarkovBubble5min5ClustCentroid</t>
  </si>
  <si>
    <t>6HourMarkovBubble15min5Clust</t>
  </si>
  <si>
    <t>6HourMarkovBubbleMovingWindowHighestClustStart5min5Clust</t>
  </si>
  <si>
    <t>6HourMarkovBubbleMovingWindowHighestClustStart5min5Clust2</t>
  </si>
  <si>
    <t>bubblecd05</t>
  </si>
  <si>
    <t>bubble1445</t>
  </si>
  <si>
    <t>24Hour1min10BinMaxMax</t>
  </si>
  <si>
    <t>Restart</t>
  </si>
  <si>
    <t>24Hour1min10Clust</t>
  </si>
  <si>
    <t>24Hour1min5Clust</t>
  </si>
  <si>
    <t>24Hour5min5Clust</t>
  </si>
  <si>
    <t>24Hour5min10Clust</t>
  </si>
  <si>
    <t>24Hour15min5Clust</t>
  </si>
  <si>
    <t>24Hour15min5Clust_2</t>
  </si>
  <si>
    <t>24Hour15min10Clust</t>
  </si>
  <si>
    <t>24Hour30min5Clust</t>
  </si>
  <si>
    <t>Ignore this one, tainted data</t>
  </si>
  <si>
    <t>This one is potentially usable, though associated with the bad run of the bogo service</t>
  </si>
  <si>
    <t xml:space="preserve">                                </t>
  </si>
  <si>
    <t>newBogo</t>
  </si>
  <si>
    <t>1Hour5min5clust</t>
  </si>
  <si>
    <t>1Hour5min5clust2</t>
  </si>
  <si>
    <t>1Hour1min5clust</t>
  </si>
  <si>
    <t>1Hour1min5clust2</t>
  </si>
  <si>
    <t>newBubble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</si>
</sst>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D5D5D5"/>
      <name val="Monospace"/>
    </font>
    <font>
      <sz val="9.0"/>
      <color rgb="FF000000"/>
      <name val="&quot;Google Sans Mono&quot;"/>
    </font>
    <font>
      <sz val="11.0"/>
      <color rgb="FFD5D5D5"/>
      <name val="Arial"/>
    </font>
    <font>
      <b/>
      <color theme="1"/>
      <name val="Arial"/>
      <scheme val="minor"/>
    </font>
    <font>
      <b/>
      <color theme="1"/>
      <name val="Arial"/>
    </font>
    <font>
      <sz val="11.0"/>
      <color rgb="FFCE9178"/>
      <name val="Arial"/>
    </font>
    <font>
      <sz val="11.0"/>
      <color rgb="FFCE9178"/>
      <name val="Monospace"/>
    </font>
    <font>
      <sz val="9.0"/>
      <color rgb="FF7E3794"/>
      <name val="&quot;Google Sans Mono&quot;"/>
    </font>
    <font>
      <color rgb="FF000000"/>
      <name val="Arial"/>
    </font>
    <font>
      <sz val="9.0"/>
      <color theme="1"/>
      <name val="Arial"/>
    </font>
    <font>
      <color theme="1"/>
      <name val="Sans-serif"/>
    </font>
    <font>
      <color rgb="FF000000"/>
      <name val="Arial"/>
      <scheme val="minor"/>
    </font>
    <font>
      <sz val="11.0"/>
      <color theme="1"/>
      <name val="Monospace"/>
    </font>
    <font>
      <sz val="11.0"/>
      <color rgb="FF000000"/>
      <name val="Monospace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383838"/>
        <bgColor rgb="FF383838"/>
      </patternFill>
    </fill>
    <fill>
      <patternFill patternType="solid">
        <fgColor rgb="FFDDF2F0"/>
        <bgColor rgb="FFDDF2F0"/>
      </patternFill>
    </fill>
    <fill>
      <patternFill patternType="solid">
        <fgColor rgb="FF26A69A"/>
        <bgColor rgb="FF26A69A"/>
      </patternFill>
    </fill>
    <fill>
      <patternFill patternType="solid">
        <fgColor rgb="FF1E1E1E"/>
        <bgColor rgb="FF1E1E1E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3" fontId="4" numFmtId="10" xfId="0" applyFill="1" applyFont="1" applyNumberFormat="1"/>
    <xf borderId="0" fillId="2" fontId="1" numFmtId="10" xfId="0" applyFont="1" applyNumberFormat="1"/>
    <xf borderId="0" fillId="4" fontId="3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0" fillId="2" fontId="1" numFmtId="0" xfId="0" applyFont="1"/>
    <xf borderId="0" fillId="0" fontId="1" numFmtId="0" xfId="0" applyFont="1"/>
    <xf borderId="0" fillId="4" fontId="5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10" xfId="0" applyFont="1" applyNumberFormat="1"/>
    <xf borderId="0" fillId="2" fontId="1" numFmtId="0" xfId="0" applyFont="1"/>
    <xf borderId="0" fillId="3" fontId="1" numFmtId="0" xfId="0" applyAlignment="1" applyFont="1">
      <alignment readingOrder="0"/>
    </xf>
    <xf borderId="0" fillId="3" fontId="1" numFmtId="10" xfId="0" applyFont="1" applyNumberFormat="1"/>
    <xf borderId="0" fillId="5" fontId="1" numFmtId="0" xfId="0" applyFont="1"/>
    <xf borderId="0" fillId="5" fontId="1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1" numFmtId="0" xfId="0" applyFont="1"/>
    <xf borderId="0" fillId="0" fontId="1" numFmtId="0" xfId="0" applyFont="1"/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1" numFmtId="10" xfId="0" applyFont="1" applyNumberFormat="1"/>
    <xf borderId="0" fillId="6" fontId="1" numFmtId="0" xfId="0" applyFill="1" applyFont="1"/>
    <xf borderId="0" fillId="6" fontId="1" numFmtId="0" xfId="0" applyAlignment="1" applyFont="1">
      <alignment readingOrder="0"/>
    </xf>
    <xf borderId="0" fillId="7" fontId="8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7" fontId="9" numFmtId="0" xfId="0" applyAlignment="1" applyFont="1">
      <alignment readingOrder="0"/>
    </xf>
    <xf borderId="0" fillId="3" fontId="10" numFmtId="0" xfId="0" applyFont="1"/>
    <xf borderId="0" fillId="3" fontId="11" numFmtId="0" xfId="0" applyAlignment="1" applyFont="1">
      <alignment horizontal="left" readingOrder="0"/>
    </xf>
    <xf borderId="0" fillId="3" fontId="12" numFmtId="10" xfId="0" applyAlignment="1" applyFont="1" applyNumberFormat="1">
      <alignment horizontal="right" readingOrder="0" vertical="bottom"/>
    </xf>
    <xf borderId="0" fillId="3" fontId="13" numFmtId="10" xfId="0" applyAlignment="1" applyFont="1" applyNumberFormat="1">
      <alignment readingOrder="0"/>
    </xf>
    <xf borderId="0" fillId="3" fontId="0" numFmtId="10" xfId="0" applyAlignment="1" applyFont="1" applyNumberFormat="1">
      <alignment readingOrder="0"/>
    </xf>
    <xf borderId="0" fillId="8" fontId="3" numFmtId="0" xfId="0" applyAlignment="1" applyFill="1" applyFont="1">
      <alignment readingOrder="0"/>
    </xf>
    <xf borderId="0" fillId="9" fontId="14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9" fontId="11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0" fillId="9" fontId="15" numFmtId="0" xfId="0" applyAlignment="1" applyFont="1">
      <alignment readingOrder="0"/>
    </xf>
    <xf borderId="0" fillId="9" fontId="16" numFmtId="0" xfId="0" applyAlignment="1" applyFont="1">
      <alignment readingOrder="0"/>
    </xf>
    <xf borderId="0" fillId="9" fontId="14" numFmtId="0" xfId="0" applyFont="1"/>
    <xf borderId="0" fillId="0" fontId="14" numFmtId="0" xfId="0" applyFont="1"/>
    <xf borderId="0" fillId="0" fontId="17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4" fontId="3" numFmtId="11" xfId="0" applyAlignment="1" applyFont="1" applyNumberFormat="1">
      <alignment readingOrder="0"/>
    </xf>
    <xf borderId="0" fillId="10" fontId="2" numFmtId="0" xfId="0" applyAlignment="1" applyFill="1" applyFont="1">
      <alignment vertical="bottom"/>
    </xf>
    <xf borderId="0" fillId="10" fontId="5" numFmtId="0" xfId="0" applyAlignment="1" applyFont="1">
      <alignment readingOrder="0"/>
    </xf>
    <xf borderId="0" fillId="10" fontId="1" numFmtId="10" xfId="0" applyFont="1" applyNumberFormat="1"/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</dxfs>
  <tableStyles count="2">
    <tableStyle count="2" pivot="0" name="Sheet18-style">
      <tableStyleElement dxfId="1" type="firstRowStripe"/>
      <tableStyleElement dxfId="2" type="secondRowStripe"/>
    </tableStyle>
    <tableStyle count="3" pivot="0" name="Jan 17 Clean-style">
      <tableStyleElement dxfId="3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pivotCacheDefinition" Target="pivotCache/pivotCacheDefinition1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Binning: 95th Percentile Relative Error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Sheet13!$A$2:$A$5</c:f>
            </c:strRef>
          </c:cat>
          <c:val>
            <c:numRef>
              <c:f>Sheet13!$B$2:$B$5</c:f>
              <c:numCache/>
            </c:numRef>
          </c:val>
        </c:ser>
        <c:ser>
          <c:idx val="1"/>
          <c:order val="1"/>
          <c:tx>
            <c:strRef>
              <c:f>Sheet13!$C$1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Sheet13!$A$2:$A$5</c:f>
            </c:strRef>
          </c:cat>
          <c:val>
            <c:numRef>
              <c:f>Sheet13!$C$2:$C$5</c:f>
              <c:numCache/>
            </c:numRef>
          </c:val>
        </c:ser>
        <c:ser>
          <c:idx val="2"/>
          <c:order val="2"/>
          <c:tx>
            <c:strRef>
              <c:f>Sheet13!$D$1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Sheet13!$A$2:$A$5</c:f>
            </c:strRef>
          </c:cat>
          <c:val>
            <c:numRef>
              <c:f>Sheet13!$D$2:$D$5</c:f>
              <c:numCache/>
            </c:numRef>
          </c:val>
        </c:ser>
        <c:axId val="1072195279"/>
        <c:axId val="257938663"/>
      </c:bar3DChart>
      <c:catAx>
        <c:axId val="1072195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938663"/>
      </c:catAx>
      <c:valAx>
        <c:axId val="257938663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195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Clustering: 95th Percentile Relative Error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Sheet13!$B$7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Sheet13!$A$8:$A$11</c:f>
            </c:strRef>
          </c:cat>
          <c:val>
            <c:numRef>
              <c:f>Sheet13!$B$8:$B$11</c:f>
              <c:numCache/>
            </c:numRef>
          </c:val>
        </c:ser>
        <c:ser>
          <c:idx val="1"/>
          <c:order val="1"/>
          <c:tx>
            <c:strRef>
              <c:f>Sheet13!$C$7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Sheet13!$A$8:$A$11</c:f>
            </c:strRef>
          </c:cat>
          <c:val>
            <c:numRef>
              <c:f>Sheet13!$C$8:$C$11</c:f>
              <c:numCache/>
            </c:numRef>
          </c:val>
        </c:ser>
        <c:ser>
          <c:idx val="2"/>
          <c:order val="2"/>
          <c:tx>
            <c:strRef>
              <c:f>Sheet13!$D$7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Sheet13!$A$8:$A$11</c:f>
            </c:strRef>
          </c:cat>
          <c:val>
            <c:numRef>
              <c:f>Sheet13!$D$8:$D$11</c:f>
              <c:numCache/>
            </c:numRef>
          </c:val>
        </c:ser>
        <c:axId val="1091318736"/>
        <c:axId val="1659698674"/>
      </c:bar3DChart>
      <c:catAx>
        <c:axId val="109131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698674"/>
      </c:catAx>
      <c:valAx>
        <c:axId val="1659698674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318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ICE: 95th Percentile Relative Error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Sheet13!$B$13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Sheet13!$A$14:$A$17</c:f>
            </c:strRef>
          </c:cat>
          <c:val>
            <c:numRef>
              <c:f>Sheet13!$B$14:$B$17</c:f>
              <c:numCache/>
            </c:numRef>
          </c:val>
        </c:ser>
        <c:ser>
          <c:idx val="1"/>
          <c:order val="1"/>
          <c:tx>
            <c:strRef>
              <c:f>Sheet13!$C$13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Sheet13!$A$14:$A$17</c:f>
            </c:strRef>
          </c:cat>
          <c:val>
            <c:numRef>
              <c:f>Sheet13!$C$14:$C$17</c:f>
              <c:numCache/>
            </c:numRef>
          </c:val>
        </c:ser>
        <c:ser>
          <c:idx val="2"/>
          <c:order val="2"/>
          <c:tx>
            <c:strRef>
              <c:f>Sheet13!$D$13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Sheet13!$A$14:$A$17</c:f>
            </c:strRef>
          </c:cat>
          <c:val>
            <c:numRef>
              <c:f>Sheet13!$D$14:$D$17</c:f>
              <c:numCache/>
            </c:numRef>
          </c:val>
        </c:ser>
        <c:axId val="603433976"/>
        <c:axId val="589060447"/>
      </c:bar3DChart>
      <c:catAx>
        <c:axId val="60343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060447"/>
      </c:catAx>
      <c:valAx>
        <c:axId val="589060447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433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Interval Sampling: 95th Percentile Relative Error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Sheet13!$B$19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Sheet13!$A$20:$A$23</c:f>
            </c:strRef>
          </c:cat>
          <c:val>
            <c:numRef>
              <c:f>Sheet13!$B$20:$B$23</c:f>
              <c:numCache/>
            </c:numRef>
          </c:val>
        </c:ser>
        <c:ser>
          <c:idx val="1"/>
          <c:order val="1"/>
          <c:tx>
            <c:strRef>
              <c:f>Sheet13!$C$19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Sheet13!$A$20:$A$23</c:f>
            </c:strRef>
          </c:cat>
          <c:val>
            <c:numRef>
              <c:f>Sheet13!$C$20:$C$23</c:f>
              <c:numCache/>
            </c:numRef>
          </c:val>
        </c:ser>
        <c:ser>
          <c:idx val="2"/>
          <c:order val="2"/>
          <c:tx>
            <c:strRef>
              <c:f>Sheet13!$D$19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Sheet13!$A$20:$A$23</c:f>
            </c:strRef>
          </c:cat>
          <c:val>
            <c:numRef>
              <c:f>Sheet13!$D$20:$D$23</c:f>
              <c:numCache/>
            </c:numRef>
          </c:val>
        </c:ser>
        <c:axId val="390314264"/>
        <c:axId val="987088353"/>
      </c:bar3DChart>
      <c:catAx>
        <c:axId val="39031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088353"/>
      </c:catAx>
      <c:valAx>
        <c:axId val="987088353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314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Mean Average: 95th Percentile Relative Error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Sheet13!$B$25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Sheet13!$A$26:$A$29</c:f>
            </c:strRef>
          </c:cat>
          <c:val>
            <c:numRef>
              <c:f>Sheet13!$B$26:$B$29</c:f>
              <c:numCache/>
            </c:numRef>
          </c:val>
        </c:ser>
        <c:ser>
          <c:idx val="1"/>
          <c:order val="1"/>
          <c:tx>
            <c:strRef>
              <c:f>Sheet13!$C$25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Sheet13!$A$26:$A$29</c:f>
            </c:strRef>
          </c:cat>
          <c:val>
            <c:numRef>
              <c:f>Sheet13!$C$26:$C$29</c:f>
              <c:numCache/>
            </c:numRef>
          </c:val>
        </c:ser>
        <c:ser>
          <c:idx val="2"/>
          <c:order val="2"/>
          <c:tx>
            <c:strRef>
              <c:f>Sheet13!$D$25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Sheet13!$A$26:$A$29</c:f>
            </c:strRef>
          </c:cat>
          <c:val>
            <c:numRef>
              <c:f>Sheet13!$D$26:$D$29</c:f>
              <c:numCache/>
            </c:numRef>
          </c:val>
        </c:ser>
        <c:axId val="2125097782"/>
        <c:axId val="1038398935"/>
      </c:bar3DChart>
      <c:catAx>
        <c:axId val="2125097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398935"/>
      </c:catAx>
      <c:valAx>
        <c:axId val="1038398935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097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Proportional Binning: 95th Percentile Relative Error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Sheet13!$B$31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Sheet13!$A$32:$A$35</c:f>
            </c:strRef>
          </c:cat>
          <c:val>
            <c:numRef>
              <c:f>Sheet13!$B$32:$B$35</c:f>
              <c:numCache/>
            </c:numRef>
          </c:val>
        </c:ser>
        <c:ser>
          <c:idx val="1"/>
          <c:order val="1"/>
          <c:tx>
            <c:strRef>
              <c:f>Sheet13!$C$31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Sheet13!$A$32:$A$35</c:f>
            </c:strRef>
          </c:cat>
          <c:val>
            <c:numRef>
              <c:f>Sheet13!$C$32:$C$35</c:f>
              <c:numCache/>
            </c:numRef>
          </c:val>
        </c:ser>
        <c:ser>
          <c:idx val="2"/>
          <c:order val="2"/>
          <c:tx>
            <c:strRef>
              <c:f>Sheet13!$D$31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Sheet13!$A$32:$A$35</c:f>
            </c:strRef>
          </c:cat>
          <c:val>
            <c:numRef>
              <c:f>Sheet13!$D$32:$D$35</c:f>
              <c:numCache/>
            </c:numRef>
          </c:val>
        </c:ser>
        <c:axId val="927913200"/>
        <c:axId val="1115239120"/>
      </c:bar3DChart>
      <c:catAx>
        <c:axId val="92791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239120"/>
      </c:catAx>
      <c:valAx>
        <c:axId val="1115239120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913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352425</xdr:colOff>
      <xdr:row>0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85725</xdr:colOff>
      <xdr:row>18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352425</xdr:colOff>
      <xdr:row>18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85725</xdr:colOff>
      <xdr:row>37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352425</xdr:colOff>
      <xdr:row>37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170" sheet="Thesis"/>
  </cacheSource>
  <cacheFields>
    <cacheField name="File" numFmtId="0">
      <sharedItems>
        <s v="nov24_24hours_f7d8_f"/>
        <s v="f7d8_5_min_intervals_f"/>
        <s v="f7d8_5_min_propBin_f"/>
        <s v="f7d8_5_min_ice90_f"/>
        <s v="f7d8_5_min_avg_f"/>
        <s v="f7d8_5_min_clust_f"/>
        <s v="f7d8_5_min_bin_f"/>
        <s v="f7d8_15_min_intervals_f"/>
        <s v="f7d8_15_min_propBin_f"/>
        <s v="f7d8_15_min_ice90_f"/>
        <s v="f7d8_15_min_avg_f"/>
        <s v="f7d8_15_min_clust_f"/>
        <s v="f7d8_15_min_bin_f"/>
        <s v="nov24_24hours_33fe_real_f"/>
        <s v="33fe_5_min_intervals_f"/>
        <s v="33fe_5_min_propBin_f"/>
        <s v="33fe_5_min_ice90_f"/>
        <s v="33fe_5_min_ice90_7clust"/>
        <s v="33fe_5_min_ice90_14clust_f"/>
        <s v="33fe_5_min_avg_f"/>
        <s v="33fe_5_min_bin_f"/>
        <s v="33fe_5_min_clust_f"/>
        <s v="33fe_15_min_intervals_f"/>
        <s v="33fe_15_min_propBin_f"/>
        <s v="33fe_15_min_ice902_f"/>
        <s v="33fe_15_min_ice90_7clust"/>
        <s v="33fe_15_min_avg_f"/>
        <s v="33fe_15_min_bin_f"/>
        <s v="33fe_15_min_bin2_f"/>
        <s v="33fe_15_min_clust_f "/>
        <s v="nov24_24hours_a927_f"/>
        <s v="a927_5_min_intervals_f"/>
        <s v="a927_5_min_propBin_f"/>
        <s v="a927_5_min_ice90_f"/>
        <s v="a927_5_min_ice90_7clust_f"/>
        <s v="a927_5_min_avg_f"/>
        <s v="a927_5_min_clust_f"/>
        <s v="a927_5_min_bin_f"/>
        <s v="a927_15_min_intervals_f"/>
        <s v="a927_15_min_propBin_f"/>
        <s v="a927_15_min_ice90_f"/>
        <s v="a927_15_min_ice90_7clust_f"/>
        <s v="a927_15_min_avg_f"/>
        <s v="a927_15_min_bin_f"/>
        <s v="a927_15_min_clust_f"/>
        <s v="nov24_24hours_6fbf2_f"/>
        <s v="6fbf_5_min_intervals_f"/>
        <s v="6fbf_5_min_propBin_f"/>
        <s v="6fbf_5_min_ice90_f"/>
        <s v="6fbf_5min_ice902_f"/>
        <s v="6fbf_5_min_avg_f"/>
        <s v="6fbf_5_min_clust_f"/>
        <s v="6fbf_5_min_bin_f"/>
        <s v="6fbf_15_min_intervals_f"/>
        <s v="6fbf_15_min_propBin_f"/>
        <s v="6fbf_15_min_ice90_f"/>
        <s v="6fbf_15_min_avg_f"/>
        <s v="6fbf_15_min_clust_f"/>
        <s v="6fbf_15_min_bin_f"/>
        <s v="6fbf_15min_ice902_f"/>
        <s v="nov24_24hours_51ad_f"/>
        <s v="51ad_5_min_avg_f"/>
        <s v="51ad_5_min_intervals_f"/>
        <s v="51ad_5_min_bin_f"/>
        <s v="51ad_5min_bin2_f"/>
        <s v="51ad_5_min_propBin_f"/>
        <s v="51ad_5_min_clust_f"/>
        <s v="51ad_5_min_ice90_f"/>
        <s v="51ad_15_min_avg_f"/>
        <s v="51ad_15_min_intervals_f"/>
        <s v="51ad_15_min_bin_f"/>
        <s v="51ad_15_min_propBin_f"/>
        <s v="51ad_15_min_clust_f"/>
        <s v="51ad_15_min_ice90_f"/>
        <s v="nov24_24hours_4828_f"/>
        <s v="4828_5_min_avg_f"/>
        <s v="4828_5_min_avg2_f"/>
        <s v="4828_5_min_intervals_f"/>
        <s v="4828_5_min_bin_f"/>
        <s v="4828_5_min_propBin_f"/>
        <s v="4828_5_min_clust_f"/>
        <s v="4828_5_min_ice90_f"/>
        <s v="4828_15_min_avg_f"/>
        <s v="4828_15_min_intervals_f"/>
        <s v="4828_15_min_bin_f"/>
        <s v="4828_15_min_propBin_f"/>
        <s v="4828_15_min_clust_f"/>
        <s v="4828_15_min_ice90_f"/>
        <s v="4828_15min_ice902_f"/>
        <s v="nov24_24hours_dd85_f"/>
        <s v="dd85_5_min_avg_f"/>
        <s v="dd85_5_min_intervals_f"/>
        <s v="dd85_5_min_bin_f"/>
        <s v="dd85_5_min_propBin_f"/>
        <s v="dd85_5_min_clust_f"/>
        <s v="dd85_5_min_ice90_f"/>
        <s v="dd85_15_min_avg_f"/>
        <s v="dd85_15_min_intervals_f"/>
        <s v="dd85_15_min_bin_f"/>
        <s v="dd85_15_min_propBin_f"/>
        <s v="dd85_15_min_clust_f"/>
        <s v="dd85_15_min_ice90_f"/>
        <s v="nov24_24hours_b1b6_f"/>
        <s v="b1b6_5_min_avg_f"/>
        <s v="b1b6_5_min_intervals_f"/>
        <s v="b1b6_5_min_bin_f"/>
        <s v="b1b6_5_min_propBin_f"/>
        <s v="b1b6_5min_propBin2_f"/>
        <s v="b1b6_5_min_clust_f"/>
        <s v="b1b6_5_min_ice90_f"/>
        <s v="b1b6_15_min_avg_f"/>
        <s v="b1b6_15_min_intervals_f"/>
        <s v="b1b6_15_min_bin_f"/>
        <s v="b1b6_15_min_propBin_f"/>
        <s v="b1b6_15_min_clust_f"/>
        <s v="b1b6_15_min_ice90_f"/>
        <s v="nov24_24hours_5fef2_f"/>
        <s v="5fef_5_min_avg_f"/>
        <s v="5fef_5_min_intervals_f"/>
        <s v="5fef_5_min_bin_f"/>
        <s v="5fef_5_min_propBin_f"/>
        <s v="5fef_5_min_clust_f"/>
        <s v="5fef_5_min_ice90_f"/>
        <s v="5fef_15_min_avg_f"/>
        <s v="5fef_15_min_intervals_f"/>
        <s v="5fef_15_min_bin_f"/>
        <s v="5fef_15_min_propBin_f"/>
        <s v="5fef_15_min_clust_f"/>
        <s v="5fef_15_min_ice90_f"/>
        <s v="nov24_24hours_cd05"/>
        <s v="jan17_cd05_avg_5minf"/>
        <s v="jan17_cd05_rawRatio_5minf"/>
        <s v="jan17_cd05_binning_5minf"/>
        <s v="jan17_cd05_proportionalBinning_5minf"/>
        <s v="jan17_cd05_cluster_5min_90f"/>
        <s v="jan17_cd05_restart_5min_90f"/>
        <s v="jan17_cd05_avg_15minf"/>
        <s v="jan17_cd05_rawRatio_15minf"/>
        <s v="jan17_cd05_binning_15minf"/>
        <s v="jan17_cd05_proportionalBinning_15minf"/>
        <s v="jan17_cd05_cluster_15min_90f"/>
        <s v="jan17_cd05_restart_15min_90f"/>
        <s v="nov24_24hours_1445"/>
        <s v="jan17_1445_avg_5minf"/>
        <s v="jan17_1445_rawRatio_5minf"/>
        <s v="jan17_1445_binning_5minf"/>
        <s v="jan17_1445_proportionalBinning_5min2f"/>
        <s v="jan17_1445_cluster_5min_90f"/>
        <s v="jan17_1445_restart_5min_90f"/>
        <s v="jan17_1445_avg_15minf"/>
        <s v="jan17_1445_rawRatio_15minf"/>
        <s v="jan17_1445_binning_15minf"/>
        <s v="jan17_1445_proportionalBinning_15minf"/>
        <s v="jan17_1445_cluster_15min_90f"/>
        <s v="jan17_1445_restart_15min_90f"/>
        <s v="nov24_24hours"/>
        <s v="jan17_36bc_avg_5minf"/>
        <s v="jan17_36bc_rawRatio_5minf"/>
        <s v="jan17_36bc_binning_5minf"/>
        <s v="jan17_36bc_proportionalBinning_5minf"/>
        <s v="jan17_36bc_cluster_5min_90f"/>
        <s v="jan17_36bc_restart_5min_90f"/>
        <s v="jan17_36bc_avg_15minf"/>
        <s v="jan17_36bc_rawRatio_15minf"/>
        <s v="jan17_36bc_binning_15minf"/>
        <s v="jan17_36bc_proportionalBinning_15minf"/>
        <s v="jan17_36bc_cluster_15min_90f"/>
        <s v="jan17_36bc_restart_15min2f"/>
      </sharedItems>
    </cacheField>
    <cacheField name="Dataset">
      <sharedItems containsMixedTypes="1" containsNumber="1" containsInteger="1">
        <s v="f7d8"/>
        <s v="33fe"/>
        <s v="a927"/>
        <s v="6fbf"/>
        <s v="51ad"/>
        <n v="4828.0"/>
        <s v="dd85"/>
        <s v="b1b6"/>
        <s v="5fef"/>
        <s v="cd05"/>
        <n v="1445.0"/>
        <s v="36bc"/>
      </sharedItems>
    </cacheField>
    <cacheField name="Service" numFmtId="0">
      <sharedItems containsBlank="1">
        <s v="Both"/>
        <m/>
      </sharedItems>
    </cacheField>
    <cacheField name="Grouping Method" numFmtId="0">
      <sharedItems containsBlank="1">
        <m/>
        <s v="Both"/>
      </sharedItems>
    </cacheField>
    <cacheField name="Technique" numFmtId="0">
      <sharedItems>
        <s v="Baseline"/>
        <s v="Intervals"/>
        <s v="PropBinning"/>
        <s v="ICE"/>
        <s v="Avg"/>
        <s v="Cluster"/>
        <s v="Bin"/>
        <s v="ICEOld"/>
        <s v="BinBad"/>
        <s v="ICEBAD"/>
        <s v="PropBinningBAD"/>
      </sharedItems>
    </cacheField>
    <cacheField name="Length of test">
      <sharedItems containsMixedTypes="1" containsNumber="1" containsInteger="1">
        <s v="24hour"/>
        <n v="5.0"/>
        <n v="15.0"/>
      </sharedItems>
    </cacheField>
    <cacheField name="Exclude" numFmtId="0">
      <sharedItems containsString="0" containsBlank="1">
        <m/>
      </sharedItems>
    </cacheField>
    <cacheField name="Mean resp" numFmtId="0">
      <sharedItems containsSemiMixedTypes="0" containsString="0" containsNumber="1">
        <n v="22.3953171951949"/>
        <n v="22.2617937098022"/>
        <n v="22.2605392733706"/>
        <n v="22.6621566010185"/>
        <n v="22.0142864011016"/>
        <n v="23.0706480930512"/>
        <n v="22.2376959849808"/>
        <n v="22.1391534506403"/>
        <n v="22.4199840439959"/>
        <n v="22.5544200470964"/>
        <n v="22.4788099009642"/>
        <n v="23.5247274396135"/>
        <n v="22.7089947218788"/>
        <n v="23.8754418793934"/>
        <n v="23.4147351367778"/>
        <n v="23.4055297444122"/>
        <n v="25.1985646494024"/>
        <n v="24.6387621346858"/>
        <n v="24.5925422265312"/>
        <n v="22.9343484280665"/>
        <n v="23.6559409800878"/>
        <n v="25.2703562955577"/>
        <n v="23.8545040376144"/>
        <n v="24.2637215318442"/>
        <n v="24.6889457086603"/>
        <n v="24.7269092068583"/>
        <n v="23.3559089365031"/>
        <n v="54.188528434498"/>
        <n v="24.8088293055772"/>
        <n v="24.3027397578065"/>
        <n v="23.3634395012814"/>
        <n v="23.007252058681"/>
        <n v="22.9417825492793"/>
        <n v="23.9472835813429"/>
        <n v="23.4507248909388"/>
        <n v="22.6354173113566"/>
        <n v="23.9000457987974"/>
        <n v="23.8830206202963"/>
        <n v="23.1288738642153"/>
        <n v="24.495349054759"/>
        <n v="24.5795291991855"/>
        <n v="24.2975552192236"/>
        <n v="22.3498567243643"/>
        <n v="24.0877726870317"/>
        <n v="24.4778578913175"/>
        <n v="22.9745290932657"/>
        <n v="22.8362319886728"/>
        <n v="22.8081312093609"/>
        <n v="23.5949526833127"/>
        <n v="23.4277988114724"/>
        <n v="22.7346793728552"/>
        <n v="23.7582895179307"/>
        <n v="22.8854773740454"/>
        <n v="19.6969799586764"/>
        <n v="20.2171234336494"/>
        <n v="20.7940788324396"/>
        <n v="20.2770050289158"/>
        <n v="20.75055413095"/>
        <n v="20.2343678285763"/>
        <n v="22.9552620370116"/>
        <n v="23.7739168567636"/>
        <n v="23.5205821387033"/>
        <n v="23.6491114347264"/>
        <n v="32.0510582642963"/>
        <n v="23.9996772693669"/>
        <n v="24.6328403793052"/>
        <n v="23.7748186155723"/>
        <n v="24.3084570710798"/>
        <n v="23.6245271797668"/>
        <n v="24.7229069612003"/>
        <n v="24.068099538204"/>
        <n v="24.2074697539685"/>
        <n v="24.1858158617446"/>
        <n v="24.1703431746325"/>
        <n v="23.1735108331099"/>
        <n v="22.7632016658922"/>
        <n v="22.6587619969566"/>
        <n v="23.0174138212098"/>
        <n v="22.649653110032"/>
        <n v="22.6278278081183"/>
        <n v="23.4719983068885"/>
        <n v="23.2903993437921"/>
        <n v="22.824917962447"/>
        <n v="23.3869479013276"/>
        <n v="22.7802805559052"/>
        <n v="23.515342292703"/>
        <n v="27.5731508451917"/>
        <n v="23.7285070233211"/>
        <n v="22.3679359102878"/>
        <n v="22.3611100325735"/>
        <n v="22.3332682503646"/>
        <n v="22.0103118611098"/>
        <n v="22.4801046243212"/>
        <n v="22.3975525455004"/>
        <n v="22.7537447399485"/>
        <n v="23.0515737761263"/>
        <n v="22.3900834840423"/>
        <n v="23.0732273936432"/>
        <n v="22.431151990869"/>
        <n v="23.5877415667966"/>
        <n v="22.3175535073462"/>
        <n v="22.3100432883086"/>
        <n v="22.4290493828582"/>
        <n v="22.3228094315088"/>
        <n v="25.4753823930438"/>
        <n v="32.3332922555366"/>
        <n v="25.2956351086402"/>
        <n v="24.3296098922912"/>
        <n v="22.5316374291255"/>
        <n v="22.2495389863953"/>
        <n v="22.2272276229692"/>
        <n v="23.1170016332687"/>
        <n v="33.8481927553938"/>
        <n v="23.1759483295571"/>
        <n v="26.0357478483422"/>
        <n v="22.7940380580653"/>
        <n v="22.4309295750662"/>
        <n v="22.7808768897291"/>
        <n v="22.451381046357"/>
        <n v="22.3967647738372"/>
        <n v="22.3334984880741"/>
        <n v="23.0924421348215"/>
        <n v="22.8288969093583"/>
        <n v="22.2876507951116"/>
        <n v="22.1132508984369"/>
        <n v="22.7319111259205"/>
        <n v="22.273612815385"/>
        <n v="22.7942888676346"/>
        <n v="22.6931680253936"/>
        <n v="22.6339562382998"/>
        <n v="22.7087783967554"/>
        <n v="22.5162482740756"/>
        <n v="22.6602582426035"/>
        <n v="22.5623027471318"/>
        <n v="22.7758361882799"/>
        <n v="22.5050079333209"/>
        <n v="22.7149728732426"/>
        <n v="22.8892162695324"/>
        <n v="22.6327776827549"/>
        <n v="22.7082934663132"/>
        <n v="23.5740280698241"/>
        <n v="23.0270740798952"/>
        <n v="23.8342654636095"/>
        <n v="22.4076450678627"/>
        <n v="23.5995826735424"/>
        <n v="26.1207457820565"/>
        <n v="24.5648572078413"/>
        <n v="26.914448723439"/>
        <n v="23.8256600809444"/>
        <n v="22.5338463723255"/>
        <n v="24.8376649230477"/>
        <n v="25.2235884634917"/>
        <n v="24.605097801818"/>
        <n v="27.3216196799785"/>
        <n v="24.12590407031"/>
        <n v="25.1198503613016"/>
        <n v="24.7165982450501"/>
        <n v="25.2651423701385"/>
        <n v="25.6361909406078"/>
        <n v="26.8387762513767"/>
        <n v="25.4237572092018"/>
        <n v="25.1291957216844"/>
        <n v="24.092198837436"/>
        <n v="25.1263682728954"/>
        <n v="28.5666692338539"/>
        <n v="26.2410650398835"/>
        <n v="25.2567703212379"/>
        <n v="26.1860382659585"/>
      </sharedItems>
    </cacheField>
    <cacheField name="10th resp" numFmtId="0">
      <sharedItems containsSemiMixedTypes="0" containsString="0" containsNumber="1">
        <n v="17.990721"/>
        <n v="18.0409212"/>
        <n v="17.9745124"/>
        <n v="18.064627"/>
        <n v="18.0359506"/>
        <n v="17.962009"/>
        <n v="17.9751741999999"/>
        <n v="18.0678817"/>
        <n v="18.0949926"/>
        <n v="18.035811"/>
        <n v="18.039431"/>
        <n v="18.0650916"/>
        <n v="18.1289602"/>
        <n v="18.041762"/>
        <n v="17.9615177"/>
        <n v="18.1186817"/>
        <n v="18.00605"/>
        <n v="18.054665"/>
        <n v="18.047594"/>
        <n v="17.9070306"/>
        <n v="18.1725291"/>
        <n v="18.1255772"/>
        <n v="17.9330067999999"/>
        <n v="18.0835676"/>
        <n v="18.114892"/>
        <n v="18.029873"/>
        <n v="18.049124"/>
        <n v="18.1572574"/>
        <n v="18.160079"/>
        <n v="17.9309196"/>
        <n v="18.061176"/>
        <n v="17.9139639"/>
        <n v="18.0689028"/>
        <n v="18.108499"/>
        <n v="17.999954"/>
        <n v="18.0810604"/>
        <n v="18.009471"/>
        <n v="17.934184"/>
        <n v="18.1264332"/>
        <n v="18.0817955"/>
        <n v="18.034334"/>
        <n v="17.947285"/>
        <n v="17.9308366"/>
        <n v="18.0540865"/>
        <n v="18.0809708"/>
        <n v="17.98397"/>
        <n v="18.101049"/>
        <n v="18.047672"/>
        <n v="17.92151"/>
        <n v="17.995436"/>
        <n v="17.9214925"/>
        <n v="18.1075467"/>
        <n v="17.9033641"/>
        <n v="17.9947425"/>
        <n v="18.064336"/>
        <n v="17.931368"/>
        <n v="17.9506932"/>
        <n v="18.0448112"/>
        <n v="18.0614616"/>
        <n v="17.952263"/>
        <n v="18.045036"/>
        <n v="18.0721098"/>
        <n v="18.0793313999999"/>
        <n v="17.9311249"/>
        <n v="17.9786272"/>
        <n v="18.1044624"/>
        <n v="18.092232"/>
        <n v="18.112907"/>
        <n v="18.0145607999999"/>
        <n v="18.0951916"/>
        <n v="18.1241888"/>
        <n v="18.052237"/>
        <n v="18.1638704999999"/>
        <n v="17.998614"/>
        <n v="18.049612"/>
        <n v="18.1005032"/>
        <n v="18.136829"/>
        <n v="18.0058441"/>
        <n v="18.0918014"/>
        <n v="18.0734306"/>
        <n v="18.0887411999999"/>
        <n v="18.067256"/>
        <n v="17.9773404"/>
        <n v="18.0809305"/>
        <n v="18.0661585999999"/>
        <n v="18.0326467"/>
        <n v="17.926349"/>
        <n v="18.023214"/>
        <n v="17.961264"/>
        <n v="18.004463"/>
        <n v="18.1145605999999"/>
        <n v="18.054414"/>
        <n v="18.1270839"/>
        <n v="18.0193493"/>
        <n v="17.984136"/>
        <n v="18.0689954"/>
        <n v="18.1040253"/>
        <n v="18.0433706"/>
        <n v="17.9860155"/>
        <n v="18.0577575"/>
        <n v="17.930149"/>
        <n v="17.951633"/>
        <n v="18.0716152"/>
        <n v="18.0238918"/>
        <n v="18.180827"/>
        <n v="18.7078001"/>
        <n v="18.1133495"/>
        <n v="18.1391411"/>
        <n v="18.180061"/>
        <n v="18.0800318"/>
        <n v="17.979215"/>
        <n v="18.0968945"/>
        <n v="18.7699797"/>
        <n v="17.9379478"/>
        <n v="18.1049533"/>
        <n v="18.050794"/>
        <n v="17.935472"/>
        <n v="18.1459411"/>
        <n v="17.966458"/>
        <n v="18.0780879"/>
        <n v="18.0492695"/>
        <n v="18.1104245"/>
        <n v="18.107162"/>
        <n v="18.0503368999999"/>
        <n v="18.0314658"/>
        <n v="18.0692317"/>
        <n v="18.029142"/>
        <n v="17.996642"/>
        <n v="18.038809"/>
        <n v="18.030537"/>
        <n v="18.0868751"/>
        <n v="17.9444525"/>
        <n v="18.037512"/>
        <n v="17.9606002"/>
        <n v="18.0979158"/>
        <n v="17.944863"/>
        <n v="17.996342"/>
        <n v="18.0619893999999"/>
        <n v="18.0752630999999"/>
        <n v="17.9452943"/>
        <n v="18.1039628"/>
        <n v="18.024531"/>
        <n v="17.936214"/>
        <n v="18.097832"/>
        <n v="18.0975206"/>
        <n v="18.493578"/>
        <n v="18.1245638"/>
        <n v="18.473387"/>
        <n v="17.866994"/>
        <n v="18.0608694"/>
        <n v="18.2010136"/>
        <n v="18.0257751999999"/>
        <n v="18.1207661"/>
        <n v="18.7224813"/>
        <n v="18.030854"/>
        <n v="18.159778"/>
        <n v="17.9380932"/>
        <n v="18.1861339"/>
        <n v="18.1777717"/>
        <n v="18.1480821"/>
        <n v="18.190815"/>
        <n v="18.094294"/>
        <n v="17.923664"/>
        <n v="18.1613772"/>
        <n v="17.9392294"/>
        <n v="18.1629742"/>
        <n v="18.1753808"/>
        <n v="18.158722"/>
      </sharedItems>
    </cacheField>
    <cacheField name="Median" numFmtId="0">
      <sharedItems containsSemiMixedTypes="0" containsString="0" containsNumber="1">
        <n v="18.519284"/>
        <n v="18.431862"/>
        <n v="18.428309"/>
        <n v="18.664786"/>
        <n v="18.368526"/>
        <n v="18.7073025"/>
        <n v="18.492437"/>
        <n v="18.4236205"/>
        <n v="18.565818"/>
        <n v="18.5895"/>
        <n v="18.563645"/>
        <n v="19.052482"/>
        <n v="18.797406"/>
        <n v="19.3462455"/>
        <n v="19.3118224999999"/>
        <n v="19.4033774999999"/>
        <n v="19.975442"/>
        <n v="19.738824"/>
        <n v="19.351545"/>
        <n v="18.656529"/>
        <n v="19.581682"/>
        <n v="20.996054"/>
        <n v="19.41039"/>
        <n v="19.567845"/>
        <n v="19.824366"/>
        <n v="19.528839"/>
        <n v="18.774455"/>
        <n v="19.825703"/>
        <n v="19.855717"/>
        <n v="19.540062"/>
        <n v="19.0499495"/>
        <n v="19.014553"/>
        <n v="18.751907"/>
        <n v="19.152478"/>
        <n v="19.098355"/>
        <n v="18.741258"/>
        <n v="19.225316"/>
        <n v="19.285882"/>
        <n v="19.162826"/>
        <n v="19.2246255"/>
        <n v="19.315134"/>
        <n v="18.933135"/>
        <n v="18.448988"/>
        <n v="19.4372614999999"/>
        <n v="19.474085"/>
        <n v="18.874297"/>
        <n v="18.7330585"/>
        <n v="18.742933"/>
        <n v="18.975398"/>
        <n v="19.146597"/>
        <n v="18.6315045"/>
        <n v="19.411569"/>
        <n v="18.6278415"/>
        <n v="18.2200745"/>
        <n v="18.252387"/>
        <n v="18.27326"/>
        <n v="18.175163"/>
        <n v="18.308849"/>
        <n v="18.253334"/>
        <n v="18.811688"/>
        <n v="19.431958"/>
        <n v="19.031182"/>
        <n v="19.232576"/>
        <n v="19.173386"/>
        <n v="19.496159"/>
        <n v="19.701695"/>
        <n v="19.409347"/>
        <n v="19.951703"/>
        <n v="19.026471"/>
        <n v="19.519975"/>
        <n v="19.704015"/>
        <n v="19.567681"/>
        <n v="19.710579"/>
        <n v="19.394387"/>
        <n v="18.762512"/>
        <n v="18.629106"/>
        <n v="18.7836725"/>
        <n v="18.787958"/>
        <n v="18.673778"/>
        <n v="18.67644"/>
        <n v="19.26802"/>
        <n v="19.281374"/>
        <n v="18.635439"/>
        <n v="18.9227405"/>
        <n v="18.79849"/>
        <n v="19.051727"/>
        <n v="18.79935"/>
        <n v="19.062008"/>
        <n v="18.533057"/>
        <n v="18.560896"/>
        <n v="18.568522"/>
        <n v="18.437014"/>
        <n v="18.5498435"/>
        <n v="18.824783"/>
        <n v="18.729794"/>
        <n v="18.59222"/>
        <n v="18.629394"/>
        <n v="18.703968"/>
        <n v="18.5945855"/>
        <n v="18.904026"/>
        <n v="18.563881"/>
        <n v="18.5521815"/>
        <n v="18.4856365"/>
        <n v="18.412026"/>
        <n v="19.958522"/>
        <n v="27.4905075"/>
        <n v="20.3079975"/>
        <n v="19.7579365"/>
        <n v="18.839873"/>
        <n v="18.474255"/>
        <n v="18.397845"/>
        <n v="18.8701395"/>
        <n v="27.63307"/>
        <n v="18.758383"/>
        <n v="19.701428"/>
        <n v="18.787454"/>
        <n v="18.5982475"/>
        <n v="18.710535"/>
        <n v="18.561644"/>
        <n v="18.6510389999999"/>
        <n v="18.6048075"/>
        <n v="19.1149564999999"/>
        <n v="18.926121"/>
        <n v="18.599807"/>
        <n v="18.580345"/>
        <n v="18.789862"/>
        <n v="18.555293"/>
        <n v="18.827547"/>
        <n v="18.752062"/>
        <n v="18.727021"/>
        <n v="18.6270315"/>
        <n v="18.62147"/>
        <n v="18.715733"/>
        <n v="18.645543"/>
        <n v="18.741301"/>
        <n v="18.508069"/>
        <n v="18.500934"/>
        <n v="18.75572"/>
        <n v="18.7753014999999"/>
        <n v="18.663884"/>
        <n v="18.998083"/>
        <n v="18.712723"/>
        <n v="19.466799"/>
        <n v="18.659597"/>
        <n v="19.4314475"/>
        <n v="26.092573"/>
        <n v="19.419167"/>
        <n v="26.132114"/>
        <n v="19.56943"/>
        <n v="18.683055"/>
        <n v="20.50443"/>
        <n v="22.117078"/>
        <n v="19.9353115"/>
        <n v="26.1885144999999"/>
        <n v="19.38855"/>
        <n v="20.1969805"/>
        <n v="19.219377"/>
        <n v="20.345226"/>
        <n v="20.960602"/>
        <n v="24.3693175"/>
        <n v="20.523578"/>
        <n v="19.949649"/>
        <n v="18.98464"/>
        <n v="20.253858"/>
        <n v="20.227746"/>
        <n v="22.661798"/>
        <n v="20.43857"/>
        <n v="20.632261"/>
      </sharedItems>
    </cacheField>
    <cacheField name="75th resp" numFmtId="0">
      <sharedItems containsSemiMixedTypes="0" containsString="0" containsNumber="1">
        <n v="26.32649"/>
        <n v="26.3463835"/>
        <n v="26.338002"/>
        <n v="26.391736"/>
        <n v="26.466943"/>
        <n v="26.32562625"/>
        <n v="26.388789"/>
        <n v="26.284773"/>
        <n v="26.362132"/>
        <n v="26.418117"/>
        <n v="26.3549775"/>
        <n v="26.396306"/>
        <n v="26.3793195"/>
        <n v="26.44404775"/>
        <n v="26.3842495"/>
        <n v="26.3505644999999"/>
        <n v="26.880828"/>
        <n v="26.743467"/>
        <n v="26.641575"/>
        <n v="26.311024"/>
        <n v="26.420355"/>
        <n v="27.0002125"/>
        <n v="26.4641335"/>
        <n v="26.553173"/>
        <n v="26.77236"/>
        <n v="26.652478"/>
        <n v="26.3383022499999"/>
        <n v="27.035829"/>
        <n v="26.7746845"/>
        <n v="26.635807"/>
        <n v="26.48101"/>
        <n v="26.38202775"/>
        <n v="26.400564"/>
        <n v="26.544502"/>
        <n v="26.445977"/>
        <n v="26.331794"/>
        <n v="26.558447"/>
        <n v="26.509307"/>
        <n v="26.36558"/>
        <n v="26.41484325"/>
        <n v="26.599054"/>
        <n v="26.385532"/>
        <n v="26.2751195"/>
        <n v="26.45897275"/>
        <n v="26.9661575"/>
        <n v="26.367991"/>
        <n v="26.51441075"/>
        <n v="26.316584"/>
        <n v="26.417803"/>
        <n v="26.400602"/>
        <n v="26.3547662499999"/>
        <n v="26.50939175"/>
        <n v="26.45786825"/>
        <n v="18.5538545"/>
        <n v="18.534668"/>
        <n v="18.920449"/>
        <n v="18.424359"/>
        <n v="19.013021"/>
        <n v="18.7126804999999"/>
        <n v="26.275118"/>
        <n v="26.385296"/>
        <n v="26.35677375"/>
        <n v="26.3700814999999"/>
        <n v="26.4437765"/>
        <n v="26.519426"/>
        <n v="26.509723"/>
        <n v="26.4441535"/>
        <n v="26.536369"/>
        <n v="26.37011625"/>
        <n v="26.462137"/>
        <n v="26.4053715"/>
        <n v="26.4421405"/>
        <n v="26.584876"/>
        <n v="26.401283"/>
        <n v="27.160501"/>
        <n v="26.340384"/>
        <n v="26.35192825"/>
        <n v="26.61812175"/>
        <n v="26.3052675"/>
        <n v="26.3008985"/>
        <n v="26.477077"/>
        <n v="26.395752"/>
        <n v="26.310993"/>
        <n v="26.342163"/>
        <n v="26.362032"/>
        <n v="26.36746075"/>
        <n v="26.414534"/>
        <n v="26.36288"/>
        <n v="26.313027"/>
        <n v="26.331868"/>
        <n v="26.358548"/>
        <n v="26.3336704999999"/>
        <n v="26.317997"/>
        <n v="26.260804"/>
        <n v="26.667965"/>
        <n v="28.426399"/>
        <n v="26.3265834999999"/>
        <n v="26.367349"/>
        <n v="26.33853175"/>
        <n v="26.331846"/>
        <n v="26.327339"/>
        <n v="26.359945"/>
        <n v="26.3477525"/>
        <n v="26.408077"/>
        <n v="26.784632"/>
        <n v="35.81304675"/>
        <n v="26.90878175"/>
        <n v="26.6680539999999"/>
        <n v="26.348451"/>
        <n v="26.304285"/>
        <n v="26.3458045"/>
        <n v="26.317573"/>
        <n v="37.35165175"/>
        <n v="26.3689265"/>
        <n v="26.63267375"/>
        <n v="26.396895"/>
        <n v="26.329084"/>
        <n v="27.27155"/>
        <n v="26.3536684999999"/>
        <n v="26.3560695"/>
        <n v="26.2927332499999"/>
        <n v="26.33757575"/>
        <n v="26.384552"/>
        <n v="26.30017"/>
        <n v="26.2658095"/>
        <n v="26.35130625"/>
        <n v="26.3008075"/>
        <n v="26.2948405"/>
        <n v="26.625163"/>
        <n v="26.388058"/>
        <n v="26.29768575"/>
        <n v="26.37042825"/>
        <n v="26.331336"/>
        <n v="26.3385134999999"/>
        <n v="26.3414654999999"/>
        <n v="26.319348"/>
        <n v="27.4108565"/>
        <n v="26.346051"/>
        <n v="26.3646815"/>
        <n v="26.333542"/>
        <n v="26.380968"/>
        <n v="26.37728"/>
        <n v="26.348857"/>
        <n v="26.316814"/>
        <n v="26.31045625"/>
        <n v="27.120123"/>
        <n v="26.84227725"/>
        <n v="27.7502624999999"/>
        <n v="26.351338"/>
        <n v="26.34446175"/>
        <n v="26.45901375"/>
        <n v="26.746284"/>
        <n v="26.45000425"/>
        <n v="27.80196575"/>
        <n v="26.404882"/>
        <n v="27.215526"/>
        <n v="26.579681"/>
        <n v="27.3199495"/>
        <n v="27.56421225"/>
        <n v="27.931765"/>
        <n v="27.359893"/>
        <n v="27.655794"/>
        <n v="26.6247285"/>
        <n v="27.218832"/>
        <n v="27.044794"/>
        <n v="27.470266"/>
        <n v="27.30215675"/>
        <n v="27.54389"/>
      </sharedItems>
    </cacheField>
    <cacheField name="90th resp" numFmtId="0">
      <sharedItems containsSemiMixedTypes="0" containsString="0" containsNumber="1">
        <n v="27.069111"/>
        <n v="26.968658"/>
        <n v="27.0139256"/>
        <n v="27.139183"/>
        <n v="27.0310704"/>
        <n v="27.161962"/>
        <n v="27.0523212"/>
        <n v="26.8966065"/>
        <n v="27.0425844"/>
        <n v="27.179881"/>
        <n v="27.047788"/>
        <n v="28.3108224"/>
        <n v="27.1735108"/>
        <n v="29.166083"/>
        <n v="28.1348251999999"/>
        <n v="28.0774826"/>
        <n v="32.989347"/>
        <n v="31.344985"/>
        <n v="30.854586"/>
        <n v="27.237309"/>
        <n v="28.4300325"/>
        <n v="33.522759"/>
        <n v="29.8565468999999"/>
        <n v="30.5290563"/>
        <n v="31.847108"/>
        <n v="31.5483"/>
        <n v="27.2997658"/>
        <n v="35.4867852"/>
        <n v="30.9261211"/>
        <n v="30.9742076999999"/>
        <n v="28.1244859999999"/>
        <n v="27.6939155"/>
        <n v="29.2503334"/>
        <n v="29.380831"/>
        <n v="28.629055"/>
        <n v="27.1353298"/>
        <n v="29.961494"/>
        <n v="30.365972"/>
        <n v="27.6306905"/>
        <n v="30.0217645"/>
        <n v="30.30471"/>
        <n v="28.3653354"/>
        <n v="26.9135526"/>
        <n v="29.7685875"/>
        <n v="31.1321432"/>
        <n v="27.318067"/>
        <n v="27.3018382"/>
        <n v="27.1202123999999"/>
        <n v="28.877455"/>
        <n v="28.200235"/>
        <n v="27.1513341"/>
        <n v="29.216034"/>
        <n v="27.2492269"/>
        <n v="19.1816349"/>
        <n v="19.2225891999999"/>
        <n v="21.32867"/>
        <n v="19.093694"/>
        <n v="22.4159424"/>
        <n v="19.593284"/>
        <n v="27.626601"/>
        <n v="28.7636772"/>
        <n v="28.132677"/>
        <n v="28.3364728"/>
        <n v="49.1175161"/>
        <n v="29.5597918"/>
        <n v="30.6281634"/>
        <n v="29.1437566"/>
        <n v="30.417361"/>
        <n v="28.2811443"/>
        <n v="30.2237936"/>
        <n v="29.627095"/>
        <n v="29.886459"/>
        <n v="30.2366504999999"/>
        <n v="28.837003"/>
        <n v="28.0469634"/>
        <n v="27.105038"/>
        <n v="27.1528138"/>
        <n v="27.4830051"/>
        <n v="27.0980544"/>
        <n v="27.1101258"/>
        <n v="28.6500217999999"/>
        <n v="27.933345"/>
        <n v="27.083856"/>
        <n v="27.6273655"/>
        <n v="27.1923558"/>
        <n v="27.8940815"/>
        <n v="30.2515662"/>
        <n v="28.06989"/>
        <n v="27.0293476"/>
        <n v="27.003617"/>
        <n v="27.0663304"/>
        <n v="26.951628"/>
        <n v="27.0055041"/>
        <n v="27.0160673"/>
        <n v="27.852671"/>
        <n v="29.1116834"/>
        <n v="26.9975943"/>
        <n v="27.2188862"/>
        <n v="27.0862655"/>
        <n v="27.7907845"/>
        <n v="27.014951"/>
        <n v="27.1000992"/>
        <n v="27.0182891"/>
        <n v="27.0610442"/>
        <n v="33.3032456"/>
        <n v="56.0297676"/>
        <n v="33.2923844"/>
        <n v="30.6254484"/>
        <n v="27.186643"/>
        <n v="26.9475917999999"/>
        <n v="28.3452808"/>
        <n v="27.2696716"/>
        <n v="58.8469396"/>
        <n v="27.5507268"/>
        <n v="31.4451551"/>
        <n v="27.221808"/>
        <n v="27.0789254"/>
        <n v="27.9957654"/>
        <n v="27.100638"/>
        <n v="27.0305231"/>
        <n v="26.9879765"/>
        <n v="27.353285"/>
        <n v="27.248173"/>
        <n v="26.9938406"/>
        <n v="26.9013446"/>
        <n v="27.1926914"/>
        <n v="26.944274"/>
        <n v="27.227653"/>
        <n v="27.653441"/>
        <n v="27.21314"/>
        <n v="27.1089021"/>
        <n v="27.1658521"/>
        <n v="27.12552"/>
        <n v="27.0978254"/>
        <n v="27.1461868"/>
        <n v="27.062814"/>
        <n v="28.045878"/>
        <n v="27.1665596"/>
        <n v="27.179528"/>
        <n v="27.0884047"/>
        <n v="28.412476"/>
        <n v="27.290565"/>
        <n v="29.4336605"/>
        <n v="27.0790992"/>
        <n v="28.6693201"/>
        <n v="36.753998"/>
        <n v="29.4838871"/>
        <n v="38.906229"/>
        <n v="29.91109"/>
        <n v="27.1234572"/>
        <n v="31.4327923"/>
        <n v="31.8329476"/>
        <n v="30.9542511"/>
        <n v="39.7338025"/>
        <n v="30.104557"/>
        <n v="32.5253438999999"/>
        <n v="30.5209036"/>
        <n v="32.9399064"/>
        <n v="34.8146705"/>
        <n v="37.4391372"/>
        <n v="33.5894638"/>
        <n v="33.152761"/>
        <n v="30.10283"/>
        <n v="32.7509738"/>
        <n v="36.3563193"/>
        <n v="34.9402716"/>
        <n v="32.8619698"/>
        <n v="35.952141"/>
      </sharedItems>
    </cacheField>
    <cacheField name="95th resp" numFmtId="0">
      <sharedItems containsSemiMixedTypes="0" containsString="0" containsNumber="1">
        <n v="30.035742"/>
        <n v="28.9156640999999"/>
        <n v="28.2635719999999"/>
        <n v="30.884504"/>
        <n v="27.4413762"/>
        <n v="31.3919034999999"/>
        <n v="28.4177049999999"/>
        <n v="27.9770863499999"/>
        <n v="30.0590069999999"/>
        <n v="30.563516"/>
        <n v="30.2414773999999"/>
        <n v="34.2996001999999"/>
        <n v="30.3951260999999"/>
        <n v="37.2339497"/>
        <n v="33.6288646999999"/>
        <n v="33.3354455499999"/>
        <n v="45.364059"/>
        <n v="41.690066"/>
        <n v="41.836432"/>
        <n v="32.1073577999999"/>
        <n v="34.9471963499999"/>
        <n v="47.2091817999999"/>
        <n v="37.6387029"/>
        <n v="39.6907808999999"/>
        <n v="42.65257"/>
        <n v="42.6999654999998"/>
        <n v="32.6485195999999"/>
        <n v="59.7977608"/>
        <n v="41.1728215999999"/>
        <n v="40.1531214499999"/>
        <n v="33.13685925"/>
        <n v="32.0164363999999"/>
        <n v="31.3887792"/>
        <n v="37.136152"/>
        <n v="34.254431"/>
        <n v="30.6647775999999"/>
        <n v="37.771632"/>
        <n v="37.790003"/>
        <n v="31.9789441"/>
        <n v="39.7603065"/>
        <n v="39.672479"/>
        <n v="33.241822"/>
        <n v="28.469513"/>
        <n v="38.524222"/>
        <n v="40.8339448"/>
        <n v="31.7606579999999"/>
        <n v="31.3010162499999"/>
        <n v="31.2686177999999"/>
        <n v="34.167785"/>
        <n v="33.90847"/>
        <n v="31.0969632999999"/>
        <n v="35.9817765999999"/>
        <n v="31.57397795"/>
        <n v="26.9014995499999"/>
        <n v="28.6612143999999"/>
        <n v="34.03728"/>
        <n v="29.4514492"/>
        <n v="34.7157921999999"/>
        <n v="29.7568636"/>
        <n v="31.6926170499998"/>
        <n v="36.0150362999999"/>
        <n v="34.7083783999999"/>
        <n v="35.0714604999999"/>
        <n v="106.657785249999"/>
        <n v="38.1582897999999"/>
        <n v="40.6395369999999"/>
        <n v="35.9744218999999"/>
        <n v="38.927948"/>
        <n v="34.888535"/>
        <n v="40.139825"/>
        <n v="37.9300994999999"/>
        <n v="37.70803"/>
        <n v="38.5519569499999"/>
        <n v="36.556998"/>
        <n v="31.8167362999999"/>
        <n v="30.8378576999999"/>
        <n v="30.67017105"/>
        <n v="31.6122083999999"/>
        <n v="30.6184376999999"/>
        <n v="30.6862607999999"/>
        <n v="34.1859568"/>
        <n v="33.100663"/>
        <n v="30.6221195999999"/>
        <n v="32.6825045"/>
        <n v="30.9987115999999"/>
        <n v="33.7897812999999"/>
        <n v="33.915225"/>
        <n v="34.51306"/>
        <n v="29.8778791999999"/>
        <n v="30.076568"/>
        <n v="28.9698073999999"/>
        <n v="27.8603439999999"/>
        <n v="29.9059503499999"/>
        <n v="29.7623520499999"/>
        <n v="30.743969"/>
        <n v="30.3354218"/>
        <n v="29.4809635999999"/>
        <n v="31.2525311999999"/>
        <n v="29.83066925"/>
        <n v="33.08563925"/>
        <n v="29.743313"/>
        <n v="29.3202020999999"/>
        <n v="29.8958356499999"/>
        <n v="28.9814091"/>
        <n v="48.7373547999999"/>
        <n v="70.7234106999999"/>
        <n v="47.9816924499999"/>
        <n v="39.7718485999999"/>
        <n v="30.06827"/>
        <n v="28.4157739999999"/>
        <n v="29.2436054999999"/>
        <n v="32.0293839499999"/>
        <n v="73.0225949"/>
        <n v="32.7782871"/>
        <n v="44.1407114999999"/>
        <n v="31.010444"/>
        <n v="30.1457330999999"/>
        <n v="30.46968605"/>
        <n v="30.2092754999999"/>
        <n v="28.3188670499999"/>
        <n v="29.65574"/>
        <n v="31.738276"/>
        <n v="31.262204"/>
        <n v="29.1005346999999"/>
        <n v="27.7371138999999"/>
        <n v="31.0244523"/>
        <n v="28.17710375"/>
        <n v="30.963802"/>
        <n v="30.794335"/>
        <n v="30.6408806"/>
        <n v="30.67046055"/>
        <n v="30.5484775999999"/>
        <n v="30.619767"/>
        <n v="30.4223905"/>
        <n v="30.9938849999999"/>
        <n v="30.288996"/>
        <n v="29.5135939999999"/>
        <n v="31.2185823999999"/>
        <n v="30.7319301999999"/>
        <n v="30.40976785"/>
        <n v="34.9495949999999"/>
        <n v="31.837996"/>
        <n v="36.8977138999999"/>
        <n v="30.2748393999999"/>
        <n v="35.1813849999999"/>
        <n v="48.790817"/>
        <n v="38.9329709999999"/>
        <n v="53.9182105"/>
        <n v="37.409324"/>
        <n v="30.3296324499999"/>
        <n v="42.80637035"/>
        <n v="44.2446015999999"/>
        <n v="40.9905664499999"/>
        <n v="53.62537355"/>
        <n v="38.3238650999993"/>
        <n v="44.0409084499999"/>
        <n v="40.1167875"/>
        <n v="44.8859545499999"/>
        <n v="46.9543579"/>
        <n v="52.3014314499999"/>
        <n v="44.8871869999999"/>
        <n v="44.194798"/>
        <n v="38.7658336999999"/>
        <n v="43.9427239999999"/>
        <n v="60.0406192"/>
        <n v="49.1306893"/>
        <n v="44.3477250499999"/>
        <n v="49.56671"/>
      </sharedItems>
    </cacheField>
    <cacheField name="99th resp" numFmtId="0">
      <sharedItems containsSemiMixedTypes="0" containsString="0" containsNumber="1">
        <n v="48.7798534999999"/>
        <n v="43.9257294"/>
        <n v="46.0947519600001"/>
        <n v="53.859514"/>
        <n v="36.2811531599999"/>
        <n v="62.4227019"/>
        <n v="44.1603917199996"/>
        <n v="42.5565343"/>
        <n v="48.23829028"/>
        <n v="52.112789"/>
        <n v="47.6794253199999"/>
        <n v="65.26681064"/>
        <n v="54.0472276199997"/>
        <n v="69.7825028199998"/>
        <n v="63.1387644900001"/>
        <n v="61.21844015"/>
        <n v="77.576132"/>
        <n v="74.494612"/>
        <n v="77.47038"/>
        <n v="61.1685357"/>
        <n v="63.0593176899999"/>
        <n v="72.6720752599998"/>
        <n v="67.3535520399999"/>
        <n v="71.8122942099998"/>
        <n v="72.480285"/>
        <n v="75.709965"/>
        <n v="66.7071169099999"/>
        <n v="1216.90113899999"/>
        <n v="77.4800969599999"/>
        <n v="72.35002246"/>
        <n v="64.2077763"/>
        <n v="58.3087791899999"/>
        <n v="55.62022122"/>
        <n v="71.389646"/>
        <n v="65.475338"/>
        <n v="53.1161876799998"/>
        <n v="68.6084924"/>
        <n v="68.341157"/>
        <n v="60.4486652799998"/>
        <n v="77.15556075"/>
        <n v="79.341497"/>
        <n v="66.943016"/>
        <n v="46.5578593599996"/>
        <n v="69.4468061"/>
        <n v="72.7415569399999"/>
        <n v="59.38113096"/>
        <n v="55.88703634"/>
        <n v="57.75829056"/>
        <n v="69.76173"/>
        <n v="65.083796"/>
        <n v="56.3426882599999"/>
        <n v="66.2140126599999"/>
        <n v="62.40929456"/>
        <n v="57.80626802"/>
        <n v="64.3575317599999"/>
        <n v="69.064123"/>
        <n v="69.2607020399998"/>
        <n v="67.4242905999999"/>
        <n v="63.8294321000001"/>
        <n v="60.612097"/>
        <n v="68.94697198"/>
        <n v="66.88488701"/>
        <n v="68.0002135599998"/>
        <n v="214.329686259999"/>
        <n v="70.7801747199999"/>
        <n v="77.3515315999999"/>
        <n v="66.60463854"/>
        <n v="68.264491"/>
        <n v="67.9178268299999"/>
        <n v="79.7069171599998"/>
        <n v="69.4469094799999"/>
        <n v="71.6829649"/>
        <n v="70.0037432199999"/>
        <n v="74.341665"/>
        <n v="59.9631648399999"/>
        <n v="55.3832938399999"/>
        <n v="52.05721739"/>
        <n v="60.2518875999991"/>
        <n v="54.9138870599999"/>
        <n v="54.03509974"/>
        <n v="60.1490167599999"/>
        <n v="61.457724"/>
        <n v="58.00192162"/>
        <n v="65.9582022"/>
        <n v="54.1675757199999"/>
        <n v="67.3940274699998"/>
        <n v="190.045358"/>
        <n v="70.870978"/>
        <n v="48.5988710199999"/>
        <n v="48.1635316"/>
        <n v="45.82322392"/>
        <n v="37.7643427999997"/>
        <n v="50.1937183399999"/>
        <n v="44.93872323"/>
        <n v="53.762084"/>
        <n v="49.37113738"/>
        <n v="48.2747022599999"/>
        <n v="62.9274137199994"/>
        <n v="48.2313902499999"/>
        <n v="68.81545525"/>
        <n v="48.60773"/>
        <n v="46.0342681399999"/>
        <n v="48.57137522"/>
        <n v="44.0399815899999"/>
        <n v="86.19917272"/>
        <n v="87.41031525"/>
        <n v="78.7529301"/>
        <n v="72.3961812399999"/>
        <n v="49.349845"/>
        <n v="43.8340974"/>
        <n v="41.73762116"/>
        <n v="60.7019651"/>
        <n v="107.658317149999"/>
        <n v="64.7019609999999"/>
        <n v="99.0777765899992"/>
        <n v="56.840019"/>
        <n v="48.9799995399999"/>
        <n v="48.9550077299998"/>
        <n v="51.9454691"/>
        <n v="48.34816013"/>
        <n v="45.3290873999999"/>
        <n v="62.2996542499999"/>
        <n v="56.394806"/>
        <n v="45.1334578299999"/>
        <n v="41.4766208400001"/>
        <n v="54.5400889799999"/>
        <n v="45.5925584999999"/>
        <n v="53.0230622999998"/>
        <n v="53.764477"/>
        <n v="52.1749818799999"/>
        <n v="54.5965763599999"/>
        <n v="50.35785178"/>
        <n v="53.7854458999999"/>
        <n v="52.41211684"/>
        <n v="56.1873982599993"/>
        <n v="52.574279"/>
        <n v="47.9236515999997"/>
        <n v="55.6120286199999"/>
        <n v="51.9189476600001"/>
        <n v="54.96548062"/>
        <n v="67.8085583200001"/>
        <n v="61.507228"/>
        <n v="67.36665794"/>
        <n v="49.43521018"/>
        <n v="62.0921920699999"/>
        <n v="71.987071"/>
        <n v="79.59145521"/>
        <n v="79.2536611999999"/>
        <n v="66.4501909199998"/>
        <n v="49.9547645799999"/>
        <n v="75.5538776199999"/>
        <n v="77.2136772399999"/>
        <n v="75.9467454299999"/>
        <n v="79.9200454"/>
        <n v="72.025074"/>
        <n v="75.310676"/>
        <n v="79.78964222"/>
        <n v="74.90128953"/>
        <n v="76.09871571"/>
        <n v="84.02606078"/>
        <n v="78.07958496"/>
        <n v="73.752152"/>
        <n v="71.36573358"/>
        <n v="74.8960458400002"/>
        <n v="186.709799790001"/>
        <n v="81.29010156"/>
        <n v="75.5642384500001"/>
        <n v="81.281341"/>
      </sharedItems>
    </cacheField>
    <cacheField name="Total Transactions" numFmtId="0">
      <sharedItems containsSemiMixedTypes="0" containsString="0" containsNumber="1" containsInteger="1">
        <n v="6347291.0"/>
        <n v="20679.0"/>
        <n v="20913.0"/>
        <n v="6549738.0"/>
        <n v="21785.0"/>
        <n v="23256.0"/>
        <n v="21173.0"/>
        <n v="62622.0"/>
        <n v="65597.0"/>
        <n v="6854979.0"/>
        <n v="65855.0"/>
        <n v="71829.0"/>
        <n v="70383.0"/>
        <n v="7339654.0"/>
        <n v="25238.0"/>
        <n v="25502.0"/>
        <n v="7523701.0"/>
        <n v="7533225.0"/>
        <n v="7647909.0"/>
        <n v="25183.0"/>
        <n v="25512.0"/>
        <n v="25775.0"/>
        <n v="75822.0"/>
        <n v="77408.0"/>
        <n v="7781447.0"/>
        <n v="7837207.0"/>
        <n v="76114.0"/>
        <n v="76845.0"/>
        <n v="76848.0"/>
        <n v="76154.0"/>
        <n v="6953836.0"/>
        <n v="23534.0"/>
        <n v="23103.0"/>
        <n v="7071404.0"/>
        <n v="7089589.0"/>
        <n v="23889.0"/>
        <n v="24781.0"/>
        <n v="24901.0"/>
        <n v="72070.0"/>
        <n v="73376.0"/>
        <n v="7325772.0"/>
        <n v="7382225.0"/>
        <n v="72175.0"/>
        <n v="72346.0"/>
        <n v="75670.0"/>
        <n v="7200993.0"/>
        <n v="24278.0"/>
        <n v="24613.0"/>
        <n v="7529694.0"/>
        <n v="7519254.0"/>
        <n v="24712.0"/>
        <n v="25710.0"/>
        <n v="24620.0"/>
        <n v="45422.0"/>
        <n v="45237.0"/>
        <n v="4855285.0"/>
        <n v="45373.0"/>
        <n v="45987.0"/>
        <n v="46003.0"/>
        <n v="7821052.0"/>
        <n v="7687419.0"/>
        <n v="26344.0"/>
        <n v="26343.0"/>
        <n v="26860.0"/>
        <n v="26837.0"/>
        <n v="26857.0"/>
        <n v="25815.0"/>
        <n v="7915704.0"/>
        <n v="79770.0"/>
        <n v="79975.0"/>
        <n v="80659.0"/>
        <n v="80571.0"/>
        <n v="78044.0"/>
        <n v="8055578.0"/>
        <n v="6898380.0"/>
        <n v="23675.0"/>
        <n v="23658.0"/>
        <n v="24168.0"/>
        <n v="23375.0"/>
        <n v="23379.0"/>
        <n v="24693.0"/>
        <n v="7398555.0"/>
        <n v="71579.0"/>
        <n v="74266.0"/>
        <n v="71487.0"/>
        <n v="74058.0"/>
        <n v="7719205.0"/>
        <n v="7718170.0"/>
        <n v="6409855.0"/>
        <n v="21981.0"/>
        <n v="21253.0"/>
        <n v="21391.0"/>
        <n v="21364.0"/>
        <n v="23758.0"/>
        <n v="6660490.0"/>
        <n v="66475.0"/>
        <n v="65298.0"/>
        <n v="69469.0"/>
        <n v="66806.0"/>
        <n v="71276.0"/>
        <n v="7038332.0"/>
        <n v="6073700.0"/>
        <n v="20838.0"/>
        <n v="20280.0"/>
        <n v="21995.0"/>
        <n v="29440.0"/>
        <n v="21990.0"/>
        <n v="25244.0"/>
        <n v="6174869.0"/>
        <n v="62993.0"/>
        <n v="61247.0"/>
        <n v="63008.0"/>
        <n v="88898.0"/>
        <n v="63027.0"/>
        <n v="75222.0"/>
        <n v="6614342.0"/>
        <n v="6437024.0"/>
        <n v="22082.0"/>
        <n v="22111.0"/>
        <n v="21458.0"/>
        <n v="21466.0"/>
        <n v="23876.0"/>
        <n v="6844392.0"/>
        <n v="66812.0"/>
        <n v="66855.0"/>
        <n v="70878.0"/>
        <n v="65856.0"/>
        <n v="72111.0"/>
        <n v="7214887.0"/>
        <n v="6810613.0"/>
        <n v="23362.0"/>
        <n v="23260.0"/>
        <n v="23491.0"/>
        <n v="23447.0"/>
        <n v="23959.0"/>
        <n v="7144296.0"/>
        <n v="70631.0"/>
        <n v="71023.0"/>
        <n v="71232.0"/>
        <n v="70740.0"/>
        <n v="73413.0"/>
        <n v="7426637.0"/>
        <n v="6498260.0"/>
        <n v="22295.0"/>
        <n v="23464.0"/>
        <n v="26851.0"/>
        <n v="22190.0"/>
        <n v="26891.0"/>
        <n v="6523199.0"/>
        <n v="67398.0"/>
        <n v="71122.0"/>
        <n v="72737.0"/>
        <n v="68644.0"/>
        <n v="83810.0"/>
        <n v="6701547.0"/>
        <n v="7708138.0"/>
        <n v="26415.0"/>
        <n v="25558.0"/>
        <n v="27310.0"/>
        <n v="27238.0"/>
        <n v="26625.0"/>
        <n v="7961657.0"/>
        <n v="79987.0"/>
        <n v="78913.0"/>
        <n v="76830.0"/>
        <n v="80735.0"/>
        <n v="79452.0"/>
        <n v="8162254.0"/>
      </sharedItems>
    </cacheField>
    <cacheField name="30ms thresh" numFmtId="0">
      <sharedItems containsSemiMixedTypes="0" containsString="0" containsNumber="1" containsInteger="1">
        <n v="319307.0"/>
        <n v="937.0"/>
        <n v="867.0"/>
        <n v="380833.0"/>
        <n v="720.0"/>
        <n v="1484.0"/>
        <n v="833.0"/>
        <n v="2485.0"/>
        <n v="3304.0"/>
        <n v="369410.0"/>
        <n v="3504.0"/>
        <n v="5993.0"/>
        <n v="3669.0"/>
        <n v="672379.0"/>
        <n v="2014.0"/>
        <n v="2018.0"/>
        <n v="1039687.0"/>
        <n v="871829.0"/>
        <n v="835508.0"/>
        <n v="1689.0"/>
        <n v="2087.0"/>
        <n v="3623.0"/>
        <n v="7469.0"/>
        <n v="8203.0"/>
        <n v="959416.0"/>
        <n v="919867.0"/>
        <n v="5346.0"/>
        <n v="10789.0"/>
        <n v="8584.0"/>
        <n v="8611.0"/>
        <n v="538472.0"/>
        <n v="1602.0"/>
        <n v="1700.0"/>
        <n v="664689.0"/>
        <n v="585247.0"/>
        <n v="1298.0"/>
        <n v="2465.0"/>
        <n v="2592.0"/>
        <n v="4986.0"/>
        <n v="7352.0"/>
        <n v="753619.0"/>
        <n v="574523.0"/>
        <n v="3234.0"/>
        <n v="7077.0"/>
        <n v="8667.0"/>
        <n v="470732.0"/>
        <n v="1442.0"/>
        <n v="1486.0"/>
        <n v="615664.0"/>
        <n v="608087.0"/>
        <n v="1472.0"/>
        <n v="2382.0"/>
        <n v="1494.0"/>
        <n v="1908.0"/>
        <n v="2085.0"/>
        <n v="309867.0"/>
        <n v="2202.0"/>
        <n v="3114.0"/>
        <n v="2270.0"/>
        <n v="517931.0"/>
        <n v="686391.0"/>
        <n v="2178.0"/>
        <n v="2226.0"/>
        <n v="3926.0"/>
        <n v="2571.0"/>
        <n v="2890.0"/>
        <n v="2358.0"/>
        <n v="828053.0"/>
        <n v="6730.0"/>
        <n v="8173.0"/>
        <n v="7746.0"/>
        <n v="7955.0"/>
        <n v="7986.0"/>
        <n v="715103.0"/>
        <n v="456263.0"/>
        <n v="1363.0"/>
        <n v="1315.0"/>
        <n v="1603.0"/>
        <n v="1293.0"/>
        <n v="1289.0"/>
        <n v="2079.0"/>
        <n v="561674.0"/>
        <n v="3836.0"/>
        <n v="5514.0"/>
        <n v="4189.0"/>
        <n v="5760.0"/>
        <n v="856526.0"/>
        <n v="622311.0"/>
        <n v="311293.0"/>
        <n v="1105.0"/>
        <n v="971.0"/>
        <n v="846.0"/>
        <n v="1060.0"/>
        <n v="1138.0"/>
        <n v="379354.0"/>
        <n v="3527.0"/>
        <n v="3095.0"/>
        <n v="4216.0"/>
        <n v="3267.0"/>
        <n v="5492.0"/>
        <n v="337992.0"/>
        <n v="286874.0"/>
        <n v="1029.0"/>
        <n v="922.0"/>
        <n v="3082.0"/>
        <n v="10913.0"/>
        <n v="3113.0"/>
        <n v="2704.0"/>
        <n v="312120.0"/>
        <n v="2377.0"/>
        <n v="2578.0"/>
        <n v="4496.0"/>
        <n v="34504.0"/>
        <n v="4475.0"/>
        <n v="8791.0"/>
        <n v="390103.0"/>
        <n v="333224.0"/>
        <n v="1195.0"/>
        <n v="1133.0"/>
        <n v="854.0"/>
        <n v="1009.0"/>
        <n v="1521.0"/>
        <n v="427741.0"/>
        <n v="2781.0"/>
        <n v="2214.0"/>
        <n v="4258.0"/>
        <n v="2428.0"/>
        <n v="4338.0"/>
        <n v="408310.0"/>
        <n v="380315.0"/>
        <n v="1317.0"/>
        <n v="1283.0"/>
        <n v="1324.0"/>
        <n v="1257.0"/>
        <n v="1387.0"/>
        <n v="371966.0"/>
        <n v="3303.0"/>
        <n v="4438.0"/>
        <n v="3984.0"/>
        <n v="3749.0"/>
        <n v="6273.0"/>
        <n v="494063.0"/>
        <n v="613542.0"/>
        <n v="1172.0"/>
        <n v="2046.0"/>
        <n v="4440.0"/>
        <n v="2086.0"/>
        <n v="5113.0"/>
        <n v="646467.0"/>
        <n v="3537.0"/>
        <n v="8277.0"/>
        <n v="8980.0"/>
        <n v="7650.0"/>
        <n v="16209.0"/>
        <n v="675760.0"/>
        <n v="1036583.0"/>
        <n v="2798.0"/>
        <n v="3571.0"/>
        <n v="4214.0"/>
        <n v="4781.0"/>
        <n v="3907.0"/>
        <n v="1182127.0"/>
        <n v="8107.0"/>
        <n v="10945.0"/>
        <n v="11604.0"/>
        <n v="12548.0"/>
        <n v="11134.0"/>
        <n v="1327634.0"/>
      </sharedItems>
    </cacheField>
    <cacheField name="50ms thresh" numFmtId="0">
      <sharedItems containsSemiMixedTypes="0" containsString="0" containsNumber="1" containsInteger="1">
        <n v="59495.0"/>
        <n v="159.0"/>
        <n v="176.0"/>
        <n v="78401.0"/>
        <n v="102.0"/>
        <n v="360.0"/>
        <n v="170.0"/>
        <n v="414.0"/>
        <n v="592.0"/>
        <n v="76311.0"/>
        <n v="587.0"/>
        <n v="1522.0"/>
        <n v="858.0"/>
        <n v="187839.0"/>
        <n v="484.0"/>
        <n v="487.0"/>
        <n v="300122.0"/>
        <n v="251798.0"/>
        <n v="265379.0"/>
        <n v="420.0"/>
        <n v="553.0"/>
        <n v="1145.0"/>
        <n v="1910.0"/>
        <n v="2307.0"/>
        <n v="266844.0"/>
        <n v="280433.0"/>
        <n v="1511.0"/>
        <n v="4790.0"/>
        <n v="2586.0"/>
        <n v="2309.0"/>
        <n v="132468.0"/>
        <n v="353.0"/>
        <n v="306.0"/>
        <n v="183466.0"/>
        <n v="145992.0"/>
        <n v="285.0"/>
        <n v="690.0"/>
        <n v="617.0"/>
        <n v="1143.0"/>
        <n v="2338.0"/>
        <n v="233100.0"/>
        <n v="151008.0"/>
        <n v="607.0"/>
        <n v="2001.0"/>
        <n v="2313.0"/>
        <n v="111883.0"/>
        <n v="321.0"/>
        <n v="351.0"/>
        <n v="174563.0"/>
        <n v="152778.0"/>
        <n v="346.0"/>
        <n v="569.0"/>
        <n v="404.0"/>
        <n v="632.0"/>
        <n v="781.0"/>
        <n v="111929.0"/>
        <n v="883.0"/>
        <n v="1128.0"/>
        <n v="803.0"/>
        <n v="123544.0"/>
        <n v="184263.0"/>
        <n v="581.0"/>
        <n v="627.0"/>
        <n v="2669.0"/>
        <n v="704.0"/>
        <n v="865.0"/>
        <n v="585.0"/>
        <n v="212474.0"/>
        <n v="1808.0"/>
        <n v="2598.0"/>
        <n v="2135.0"/>
        <n v="2153.0"/>
        <n v="2134.0"/>
        <n v="214034.0"/>
        <n v="107656.0"/>
        <n v="308.0"/>
        <n v="266.0"/>
        <n v="381.0"/>
        <n v="280.0"/>
        <n v="289.0"/>
        <n v="439.0"/>
        <n v="130524.0"/>
        <n v="987.0"/>
        <n v="1426.0"/>
        <n v="887.0"/>
        <n v="1597.0"/>
        <n v="214495.0"/>
        <n v="179747.0"/>
        <n v="59262.0"/>
        <n v="196.0"/>
        <n v="167.0"/>
        <n v="96.0"/>
        <n v="218.0"/>
        <n v="169.0"/>
        <n v="78856.0"/>
        <n v="650.0"/>
        <n v="597.0"/>
        <n v="1093.0"/>
        <n v="606.0"/>
        <n v="1485.0"/>
        <n v="65324.0"/>
        <n v="51564.0"/>
        <n v="193.0"/>
        <n v="157.0"/>
        <n v="1064.0"/>
        <n v="3748.0"/>
        <n v="1023.0"/>
        <n v="774.0"/>
        <n v="59898.0"/>
        <n v="468.0"/>
        <n v="386.0"/>
        <n v="1057.0"/>
        <n v="12596.0"/>
        <n v="1211.0"/>
        <n v="3038.0"/>
        <n v="88929.0"/>
        <n v="60535.0"/>
        <n v="216.0"/>
        <n v="241.0"/>
        <n v="200.0"/>
        <n v="400.0"/>
        <n v="92704.0"/>
        <n v="512.0"/>
        <n v="408.0"/>
        <n v="891.0"/>
        <n v="528.0"/>
        <n v="86452.0"/>
        <n v="76888.0"/>
        <n v="297.0"/>
        <n v="237.0"/>
        <n v="278.0"/>
        <n v="261.0"/>
        <n v="331.0"/>
        <n v="79898.0"/>
        <n v="624.0"/>
        <n v="924.0"/>
        <n v="795.0"/>
        <n v="1704.0"/>
        <n v="121106.0"/>
        <n v="159921.0"/>
        <n v="1252.0"/>
        <n v="1578.0"/>
        <n v="162331.0"/>
        <n v="674.0"/>
        <n v="2561.0"/>
        <n v="2801.0"/>
        <n v="2314.0"/>
        <n v="4939.0"/>
        <n v="190690.0"/>
        <n v="285674.0"/>
        <n v="863.0"/>
        <n v="1004.0"/>
        <n v="1153.0"/>
        <n v="1514.0"/>
        <n v="1048.0"/>
        <n v="287985.0"/>
        <n v="2232.0"/>
        <n v="2895.0"/>
        <n v="4854.0"/>
        <n v="3898.0"/>
        <n v="2978.0"/>
        <n v="400299.0"/>
      </sharedItems>
    </cacheField>
    <cacheField name="75ms thresh" numFmtId="0">
      <sharedItems containsSemiMixedTypes="0" containsString="0" containsNumber="1" containsInteger="1">
        <n v="14794.0"/>
        <n v="47.0"/>
        <n v="43.0"/>
        <n v="22553.0"/>
        <n v="36.0"/>
        <n v="141.0"/>
        <n v="35.0"/>
        <n v="76.0"/>
        <n v="153.0"/>
        <n v="21967.0"/>
        <n v="179.0"/>
        <n v="381.0"/>
        <n v="211.0"/>
        <n v="51086.0"/>
        <n v="125.0"/>
        <n v="86.0"/>
        <n v="87803.0"/>
        <n v="72885.0"/>
        <n v="88076.0"/>
        <n v="109.0"/>
        <n v="93.0"/>
        <n v="196.0"/>
        <n v="414.0"/>
        <n v="610.0"/>
        <n v="63995.0"/>
        <n v="82245.0"/>
        <n v="511.0"/>
        <n v="2997.0"/>
        <n v="895.0"/>
        <n v="615.0"/>
        <n v="34446.0"/>
        <n v="82.0"/>
        <n v="79.0"/>
        <n v="55519.0"/>
        <n v="38389.0"/>
        <n v="62.0"/>
        <n v="148.0"/>
        <n v="150.0"/>
        <n v="294.0"/>
        <n v="824.0"/>
        <n v="89754.0"/>
        <n v="48358.0"/>
        <n v="168.0"/>
        <n v="468.0"/>
        <n v="648.0"/>
        <n v="27319.0"/>
        <n v="80.0"/>
        <n v="77.0"/>
        <n v="55573.0"/>
        <n v="40070.0"/>
        <n v="72.0"/>
        <n v="136.0"/>
        <n v="118.0"/>
        <n v="152.0"/>
        <n v="277.0"/>
        <n v="34612.0"/>
        <n v="362.0"/>
        <n v="243.0"/>
        <n v="263.0"/>
        <n v="36096.0"/>
        <n v="51591.0"/>
        <n v="156.0"/>
        <n v="162.0"/>
        <n v="2004.0"/>
        <n v="202.0"/>
        <n v="308.0"/>
        <n v="135.0"/>
        <n v="47475.0"/>
        <n v="518.0"/>
        <n v="1002.0"/>
        <n v="531.0"/>
        <n v="667.0"/>
        <n v="549.0"/>
        <n v="78335.0"/>
        <n v="30733.0"/>
        <n v="91.0"/>
        <n v="96.0"/>
        <n v="84.0"/>
        <n v="89.0"/>
        <n v="30919.0"/>
        <n v="323.0"/>
        <n v="443.0"/>
        <n v="252.0"/>
        <n v="475.0"/>
        <n v="129510.0"/>
        <n v="62383.0"/>
        <n v="15297.0"/>
        <n v="53.0"/>
        <n v="17.0"/>
        <n v="40.0"/>
        <n v="20214.0"/>
        <n v="178.0"/>
        <n v="149.0"/>
        <n v="437.0"/>
        <n v="533.0"/>
        <n v="19110.0"/>
        <n v="10963.0"/>
        <n v="65.0"/>
        <n v="45.0"/>
        <n v="1114.0"/>
        <n v="286.0"/>
        <n v="206.0"/>
        <n v="13329.0"/>
        <n v="67.0"/>
        <n v="370.0"/>
        <n v="3914.0"/>
        <n v="349.0"/>
        <n v="1362.0"/>
        <n v="28486.0"/>
        <n v="14561.0"/>
        <n v="58.0"/>
        <n v="63.0"/>
        <n v="41.0"/>
        <n v="120.0"/>
        <n v="23638.0"/>
        <n v="110.0"/>
        <n v="92.0"/>
        <n v="220.0"/>
        <n v="129.0"/>
        <n v="226.0"/>
        <n v="22872.0"/>
        <n v="19096.0"/>
        <n v="49.0"/>
        <n v="71.0"/>
        <n v="83.0"/>
        <n v="25514.0"/>
        <n v="276.0"/>
        <n v="174.0"/>
        <n v="280.0"/>
        <n v="447.0"/>
        <n v="37500.0"/>
        <n v="35349.0"/>
        <n v="187.0"/>
        <n v="283.0"/>
        <n v="422.0"/>
        <n v="31183.0"/>
        <n v="190.0"/>
        <n v="751.0"/>
        <n v="836.0"/>
        <n v="733.0"/>
        <n v="1244.0"/>
        <n v="54089.0"/>
        <n v="78902.0"/>
        <n v="324.0"/>
        <n v="305.0"/>
        <n v="496.0"/>
        <n v="72310.0"/>
        <n v="638.0"/>
        <n v="779.0"/>
        <n v="2659.0"/>
        <n v="1172.0"/>
        <n v="847.0"/>
        <n v="122965.0"/>
      </sharedItems>
    </cacheField>
    <cacheField name="100ms thresh">
      <sharedItems containsMixedTypes="1" containsNumber="1" containsInteger="1">
        <n v="449.0"/>
        <n v="7.0"/>
        <n v="0.0"/>
        <n v="6200.0"/>
        <n v="5.0"/>
        <n v="51.0"/>
        <n v="6.0"/>
        <n v="21.0"/>
        <n v="6474.0"/>
        <n v="58.0"/>
        <n v="45.0"/>
        <n v="3.0"/>
        <n v="1542.0"/>
        <n v="2.0"/>
        <n v="1.0"/>
        <n v="23574.0"/>
        <n v="11387.0"/>
        <n v="24092.0"/>
        <s v="6]"/>
        <n v="44.0"/>
        <n v="7267.0"/>
        <n v="19651.0"/>
        <n v="163.0"/>
        <n v="2535.0"/>
        <n v="196.0"/>
        <n v="55.0"/>
        <n v="953.0"/>
        <n v="7012.0"/>
        <n v="1654.0"/>
        <n v="11.0"/>
        <n v="234.0"/>
        <n v="30577.0"/>
        <n v="17745.0"/>
        <s v="87]"/>
        <n v="67.0"/>
        <n v="57.0"/>
        <n v="821.0"/>
        <n v="8.0"/>
        <n v="12434.0"/>
        <n v="1281.0"/>
        <n v="4.0"/>
        <n v="133.0"/>
        <n v="11011.0"/>
        <n v="153.0"/>
        <n v="94.0"/>
        <n v="7633.0"/>
        <n v="1878.0"/>
        <n v="1446.0"/>
        <n v="72.0"/>
        <n v="7571.0"/>
        <n v="79.0"/>
        <n v="370.0"/>
        <n v="172.0"/>
        <n v="12.0"/>
        <n v="32391.0"/>
        <n v="3411.0"/>
        <n v="22.0"/>
        <n v="724.0"/>
        <n v="102.0"/>
        <n v="103.0"/>
        <n v="54.0"/>
        <n v="70.0"/>
        <n v="98913.0"/>
        <n v="19451.0"/>
        <n v="499.0"/>
        <n v="20.0"/>
        <n v="2247.0"/>
        <n v="10.0"/>
        <n v="173.0"/>
        <n v="32.0"/>
        <n v="182.0"/>
        <n v="5309.0"/>
        <n v="184.0"/>
        <n v="16.0"/>
        <n v="35.0"/>
        <n v="61.0"/>
        <n v="807.0"/>
        <n v="85.0"/>
        <n v="1092.0"/>
        <n v="749.0"/>
        <n v="7120.0"/>
        <n v="497.0"/>
        <n v="830.0"/>
        <n v="65.0"/>
        <n v="2119.0"/>
        <n v="692.0"/>
        <n v="26.0"/>
        <n v="3886.0"/>
        <n v="83.0"/>
        <n v="9.0"/>
        <n v="63.0"/>
        <n v="11007.0"/>
        <n v="782.0"/>
        <n v="62.0"/>
        <n v="107.0"/>
        <n v="198.0"/>
        <n v="75.0"/>
        <n v="270.0"/>
        <n v="8024.0"/>
        <n v="3569.0"/>
        <n v="127.0"/>
        <n v="4019.0"/>
        <n v="129.0"/>
        <n v="31.0"/>
        <n v="1773.0"/>
        <n v="387.0"/>
        <n v="26898.0"/>
      </sharedItems>
    </cacheField>
    <cacheField name="% 30ms thresh" numFmtId="0">
      <sharedItems containsString="0" containsBlank="1" containsNumber="1">
        <m/>
        <n v="0.055841522635334"/>
      </sharedItems>
    </cacheField>
    <cacheField name="% 50ms thresh" numFmtId="0">
      <sharedItems containsString="0" containsBlank="1" containsNumber="1">
        <m/>
        <n v="0.011289438997635015"/>
      </sharedItems>
    </cacheField>
    <cacheField name="% 75ms thresh" numFmtId="0">
      <sharedItems containsString="0" containsBlank="1" containsNumber="1">
        <m/>
        <n v="0.0028038592120856083"/>
      </sharedItems>
    </cacheField>
    <cacheField name="% 100ms thresh" numFmtId="0">
      <sharedItems containsString="0" containsBlank="1" containsNumber="1">
        <m/>
        <n v="1.0160612561600549E-4"/>
      </sharedItems>
    </cacheField>
    <cacheField name="Median Diff" numFmtId="0">
      <sharedItems containsString="0" containsBlank="1" containsNumber="1" containsInteger="1">
        <m/>
        <n v="0.0"/>
      </sharedItems>
    </cacheField>
    <cacheField name="75th Diff" numFmtId="0">
      <sharedItems containsString="0" containsBlank="1" containsNumber="1" containsInteger="1">
        <m/>
        <n v="0.0"/>
      </sharedItems>
    </cacheField>
    <cacheField name="90th Diff" numFmtId="0">
      <sharedItems containsString="0" containsBlank="1" containsNumber="1" containsInteger="1">
        <m/>
        <n v="0.0"/>
      </sharedItems>
    </cacheField>
    <cacheField name="95th Diff" numFmtId="0">
      <sharedItems containsString="0" containsBlank="1" containsNumber="1" containsInteger="1">
        <m/>
        <n v="0.0"/>
      </sharedItems>
    </cacheField>
    <cacheField name="99th Diff" numFmtId="0">
      <sharedItems containsString="0" containsBlank="1" containsNumber="1" containsInteger="1">
        <m/>
        <n v="0.0"/>
      </sharedItems>
    </cacheField>
    <cacheField name="MSE" numFmtId="0">
      <sharedItems containsString="0" containsBlank="1">
        <m/>
      </sharedItems>
    </cacheField>
    <cacheField name="Relative Err 50" numFmtId="0">
      <sharedItems containsString="0" containsBlank="1" containsNumber="1">
        <m/>
        <n v="0.00472059286957315"/>
        <n v="0.0049124469390933395"/>
        <n v="0.007856783232008347"/>
        <n v="0.008140595500344383"/>
        <n v="0.010152579332980792"/>
        <n v="0.0014496780761070497"/>
        <n v="0.005165615474118793"/>
        <n v="0.0025127321337045853"/>
        <n v="0.0037915072742554226"/>
        <n v="0.0023953949839530565"/>
        <n v="0.028791501874478643"/>
        <n v="0.015017967217307093"/>
        <n v="0.0017793116499064273"/>
        <n v="0.0029531311385405414"/>
        <n v="0.032522925443079005"/>
        <n v="0.020292231895847834"/>
        <n v="2.739291197355643E-4"/>
        <n v="0.03565118100046851"/>
        <n v="0.012169622265984493"/>
        <n v="0.08527796775865387"/>
        <n v="0.0033156045704062407"/>
        <n v="0.011454393050062347"/>
        <n v="0.024713865023577978"/>
        <n v="0.00943818789025514"/>
        <n v="0.02955563134976235"/>
        <n v="0.024782974040105217"/>
        <n v="0.02633438617327585"/>
        <n v="0.010018300450079605"/>
        <n v="0.0018580889151438927"/>
        <n v="0.0156453170650138"/>
        <n v="0.005382087758290291"/>
        <n v="0.00254097786453456"/>
        <n v="0.01620432117156016"/>
        <n v="0.009205614954517286"/>
        <n v="0.012384940967953775"/>
        <n v="0.005925291298016234"/>
        <n v="0.009169368139269768"/>
        <n v="0.013920483096293781"/>
        <n v="0.006132011006118429"/>
        <n v="0.03154661906059123"/>
        <n v="0.020331392479539034"/>
        <n v="0.02226438972974697"/>
        <n v="0.007483113145883"/>
        <n v="0.006959941342450944"/>
        <n v="0.005356543875514934"/>
        <n v="0.014427027401338515"/>
        <n v="0.012863657915312035"/>
        <n v="0.028465801931589905"/>
        <n v="0.013057731368749773"/>
        <n v="0.0346620856925161"/>
        <n v="0.03295010139980312"/>
        <n v="0.03184420590605298"/>
        <n v="0.03704159153583295"/>
        <n v="0.02995862574378267"/>
        <n v="0.03289992734563835"/>
        <n v="0.0033171566601923434"/>
        <n v="0.020624581424064443"/>
        <n v="0.01026052032430288"/>
        <n v="0.013306533494977752"/>
        <n v="0.003303887338578905"/>
        <n v="0.013881102460184362"/>
        <n v="0.0011635986450774167"/>
        <n v="0.026746918658428386"/>
        <n v="0.020867017106562333"/>
        <n v="0.004529497233371805"/>
        <n v="0.014000493413993415"/>
        <n v="0.00698452518269125"/>
        <n v="0.014338287474684618"/>
        <n v="0.0019334644506746746"/>
        <n v="0.007110241954808652"/>
        <n v="0.0011278074065988915"/>
        <n v="0.0013562149886965427"/>
        <n v="0.004729324090505701"/>
        <n v="0.004587445433745837"/>
        <n v="0.02694244779163893"/>
        <n v="0.027654186177202635"/>
        <n v="0.00677270719400469"/>
        <n v="0.008539821320300756"/>
        <n v="0.0019175470747200623"/>
        <n v="0.015414513792182978"/>
        <n v="0.0019633831546649765"/>
        <n v="0.015962468138594543"/>
        <n v="0.0015021267133641346"/>
        <n v="0.00191360766871877"/>
        <n v="0.0051822535267656115"/>
        <n v="9.05759907823196E-4"/>
        <n v="0.015740846207940796"/>
        <n v="0.010615464032728051"/>
        <n v="0.0031922957987989588"/>
        <n v="0.005198117072644944"/>
        <n v="0.009221954046760891"/>
        <n v="0.003319932593959077"/>
        <n v="0.020016611398756413"/>
        <n v="0.001663190265912368"/>
        <n v="0.003586909711938804"/>
        <n v="0.007554664124000661"/>
        <n v="0.07580458934169003"/>
        <n v="0.48179379875083694"/>
        <n v="0.09464202363479461"/>
        <n v="0.06499262633884861"/>
        <n v="0.015507152083435638"/>
        <n v="0.0042003955168291255"/>
        <n v="0.008319048625090232"/>
        <n v="0.01713857747672428"/>
        <n v="0.48947820502941936"/>
        <n v="0.011114676729526327"/>
        <n v="0.06194670421912379"/>
        <n v="0.01268166226165913"/>
        <n v="0.006037531224380188"/>
        <n v="0.0019681155442198644"/>
        <n v="0.0028385201347547375"/>
        <n v="3.527214056055735E-4"/>
        <n v="0.02778267145868982"/>
        <n v="0.017629268564148266"/>
        <n v="8.385198659169622E-5"/>
        <n v="9.625906957092681E-4"/>
        <n v="0.010302825575366712"/>
        <n v="0.002309599331872557"/>
        <n v="0.012329091759855318"/>
        <n v="0.008270376012578568"/>
        <n v="0.005339316915381229"/>
        <n v="0.005636294208246039"/>
        <n v="6.027653837735542E-4"/>
        <n v="0.004350825472989036"/>
        <n v="7.625345216411838E-4"/>
        <n v="0.011691768808290523"/>
        <n v="0.012072769075230904"/>
        <n v="0.0015324914731499252"/>
        <n v="0.0025781196058839865"/>
        <n v="0.003371438521909123"/>
        <n v="0.014474379026968602"/>
        <n v="7.634956996096787E-4"/>
        <n v="0.041465574283681673"/>
        <n v="0.0018159893673325986"/>
        <n v="0.34036278897213657"/>
        <n v="0.002446832681634002"/>
        <n v="0.3423939909175617"/>
        <n v="0.005272104571480848"/>
        <n v="0.04026054822880753"/>
        <n v="0.053302599980613014"/>
        <n v="0.13614354368173204"/>
        <n v="0.024067259337295217"/>
        <n v="0.34529125718100334"/>
        <n v="0.004019613085849559"/>
        <n v="0.048403448228313"/>
        <n v="0.0073399833207741915"/>
        <n v="0.03780869620585131"/>
        <n v="0.2065822165843059"/>
        <n v="0.016170610255330092"/>
        <n v="0.012245964192518671"/>
        <n v="0.060025829108465"/>
        <n v="0.002816138778764596"/>
        <n v="0.001523272253493591"/>
        <n v="0.12203891071737195"/>
        <n v="0.011961664269567419"/>
        <n v="0.021551761165487144"/>
      </sharedItems>
    </cacheField>
    <cacheField name="Relative Err 75" numFmtId="0">
      <sharedItems containsString="0" containsBlank="1" containsNumber="1">
        <m/>
        <n v="7.5564573932955E-4"/>
        <n v="4.372781939407701E-4"/>
        <n v="0.0024783402572846557"/>
        <n v="0.0053350446641386995"/>
        <n v="3.280915913973367E-5"/>
        <n v="0.0023663997745236617"/>
        <n v="0.001584601669269183"/>
        <n v="0.00135384549934303"/>
        <n v="0.0034804107953623526"/>
        <n v="0.0010820850025962695"/>
        <n v="0.0026519296723566048"/>
        <n v="0.002006705033599292"/>
        <n v="0.002261312283404119"/>
        <n v="0.003535133913078717"/>
        <n v="0.016517147984653816"/>
        <n v="0.011322746533763906"/>
        <n v="0.007469629909437759"/>
        <n v="0.005030385335013606"/>
        <n v="8.959577680386921E-4"/>
        <n v="0.021031755624476994"/>
        <n v="7.595565622135058E-4"/>
        <n v="0.004126646988073213"/>
        <n v="0.012415355361018805"/>
        <n v="0.00788193441376611"/>
        <n v="0.003998839398559951"/>
        <n v="0.022378618265806165"/>
        <n v="0.012503257940154038"/>
        <n v="0.007251508990336039"/>
        <n v="0.0037378578082936558"/>
        <n v="0.0030378750659435577"/>
        <n v="0.002397642688099891"/>
        <n v="0.0013229480295503112"/>
        <n v="0.005634830393553821"/>
        <n v="0.002924246469451118"/>
        <n v="0.0010685770671133186"/>
        <n v="0.004358972712898787"/>
        <n v="0.0024986490318911823"/>
        <n v="0.004457684959901363"/>
        <n v="0.003605527130573945"/>
        <n v="0.007775024442043654"/>
        <n v="8.321906906118891E-4"/>
        <n v="0.01832058142797424"/>
        <n v="0.005552935375319255"/>
        <n v="0.0019495986630153617"/>
        <n v="0.0018891086545045962"/>
        <n v="0.001236764681844714"/>
        <n v="5.015456050519205E-4"/>
        <n v="0.005362590953554215"/>
        <n v="0.0034085740548076143"/>
        <n v="0.29634933127821533"/>
        <n v="0.29707697488215923"/>
        <n v="0.2824463190995476"/>
        <n v="0.30126041836103484"/>
        <n v="0.2789355472701732"/>
        <n v="0.2903258917222817"/>
        <n v="0.0035221871852125887"/>
        <n v="0.0010809903364359357"/>
        <n v="5.7662798249836E-4"/>
        <n v="0.002216404924924782"/>
        <n v="0.00508351318097773"/>
        <n v="0.004715770480649553"/>
        <n v="0.0022306931860835845"/>
        <n v="0.005725651135389962"/>
        <n v="5.753109610747399E-4"/>
        <n v="0.002912265983296081"/>
        <n v="7.608593816798871E-4"/>
        <n v="0.00215440069347717"/>
        <n v="0.007564061437855424"/>
        <n v="6.059056529060385E-4"/>
        <n v="0.030195208843901655"/>
        <n v="0.02977017066069583"/>
        <n v="0.019969412567168762"/>
        <n v="0.031488134184270045"/>
        <n v="0.031648992778152404"/>
        <n v="0.025162422445742023"/>
        <n v="0.028156660291354652"/>
        <n v="0.03127733173994103"/>
        <n v="0.030129709315744973"/>
        <n v="0.029398169054392655"/>
        <n v="0.029198292402632803"/>
        <n v="0.02746514138306949"/>
        <n v="0.029366947244456185"/>
        <n v="7.160331648653852E-4"/>
        <n v="0.0017299796028787283"/>
        <n v="7.84535355810603E-4"/>
        <n v="1.8887982747087926E-4"/>
        <n v="0.001984682340044019"/>
        <n v="0.013489060000584389"/>
        <n v="0.08031656715132007"/>
        <n v="5.152010827145407E-4"/>
        <n v="0.0020644527138591502"/>
        <n v="9.692822494348381E-4"/>
        <n v="7.151970770978585E-4"/>
        <n v="5.439130967332937E-4"/>
        <n v="4.6253890135207644E-4"/>
        <n v="0.0018259522165163453"/>
        <n v="0.016111073069386098"/>
        <n v="0.35861614089103744"/>
        <n v="0.0208208609691712"/>
        <n v="0.011688529699128687"/>
        <n v="4.3604036351361906E-4"/>
        <n v="0.002111537030900467"/>
        <n v="5.364389037989225E-4"/>
        <n v="0.001607438862258639"/>
        <n v="0.41698519287502317"/>
        <n v="3.407252936226105E-4"/>
        <n v="0.010346332285594634"/>
        <n v="0.0014017479930250585"/>
        <n v="0.03579562433694995"/>
        <n v="9.33739282380524E-4"/>
        <n v="0.001024931212950612"/>
        <n v="0.001380631016259565"/>
        <n v="3.2252356367572325E-4"/>
        <n v="0.0021067197020601864"/>
        <n v="0.0010981772096591103"/>
        <n v="0.0024032169140408423"/>
        <n v="8.440191082985897E-4"/>
        <n v="0.0010739644417557587"/>
        <n v="0.0013005959493312532"/>
        <n v="0.011245320953816655"/>
        <n v="0.0034247404640387513"/>
        <n v="6.680957727166247E-4"/>
        <n v="0.002149532944030993"/>
        <n v="0.0018775349061344012"/>
        <n v="0.0017656661206407146"/>
        <n v="0.002603829353414313"/>
        <n v="0.03875990040646418"/>
        <n v="0.0015918943334140648"/>
        <n v="8.858742087046058E-4"/>
        <n v="0.002065934522350965"/>
        <n v="2.686821440214204E-4"/>
        <n v="4.0844233402859554E-4"/>
        <n v="0.0012161058826953308"/>
        <n v="0.0014573971842496785"/>
        <n v="0.029271326646161566"/>
        <n v="0.01872643849408723"/>
        <n v="0.05318657655623923"/>
        <n v="9.415968214482744E-5"/>
        <n v="1.668098923607269E-4"/>
        <n v="0.004180703170539868"/>
        <n v="0.015083272872140162"/>
        <n v="0.0038387718298368827"/>
        <n v="0.05514883434981647"/>
        <n v="0.002126278191118566"/>
        <n v="0.02336331842346166"/>
        <n v="0.0038369091231232988"/>
        <n v="0.012812034204299416"/>
        <n v="0.02631729403282516"/>
        <n v="0.0053045823916833"/>
        <n v="0.016177089503983853"/>
        <n v="0.02170810514557024"/>
        <n v="1.214747787714438E-4"/>
        <n v="0.0062733308920798"/>
        <n v="0.009360098349743384"/>
        <n v="0.003183137081385133"/>
        <n v="0.012065318891870786"/>
      </sharedItems>
    </cacheField>
    <cacheField name="Relative Err 90" numFmtId="0">
      <sharedItems containsString="0" containsBlank="1" containsNumber="1">
        <m/>
        <n v="0.003710982603011903"/>
        <n v="0.0020386853487725978"/>
        <n v="0.0025886332210909952"/>
        <n v="0.001405313975771079"/>
        <n v="0.00343014589581459"/>
        <n v="6.202567938044943E-4"/>
        <n v="0.006372743456554548"/>
        <n v="9.799583000712658E-4"/>
        <n v="0.004092118134208481"/>
        <n v="7.877244287778373E-4"/>
        <n v="0.04587189435220092"/>
        <n v="0.00385678716970053"/>
        <n v="0.035358117852167595"/>
        <n v="0.03732418919606039"/>
        <n v="0.13108596036018966"/>
        <n v="0.07470670641649071"/>
        <n v="0.057892689944001076"/>
        <n v="0.06613071765584705"/>
        <n v="0.02523652216171781"/>
        <n v="0.1493747377733239"/>
        <n v="0.023673521740985855"/>
        <n v="0.04673144830589696"/>
        <n v="0.09192269664733513"/>
        <n v="0.08167764591494855"/>
        <n v="0.06398929880299666"/>
        <n v="0.21671412647354804"/>
        <n v="0.060345371025653294"/>
        <n v="0.061994087447392265"/>
        <n v="0.01530945312209097"/>
        <n v="0.040030861364012175"/>
        <n v="0.04467086082924692"/>
        <n v="0.01794055898479714"/>
        <n v="0.03517064098522206"/>
        <n v="0.06531703370508186"/>
        <n v="0.07969873653869107"/>
        <n v="0.017557494206290675"/>
        <n v="0.06746002398053087"/>
        <n v="0.07752049228562279"/>
        <n v="0.008563690728431397"/>
        <n v="0.043056196653688414"/>
        <n v="0.058458010574845815"/>
        <n v="0.10694087707061066"/>
        <n v="5.940683870495075E-4"/>
        <n v="0.007242628111282505"/>
        <n v="0.05708266254709757"/>
        <n v="0.03229247515938811"/>
        <n v="0.0061033930402176525"/>
        <n v="0.06947662146080838"/>
        <n v="0.0025199476961528496"/>
        <n v="0.2978406964153064"/>
        <n v="0.2963415310461059"/>
        <n v="0.2192467351368602"/>
        <n v="0.30105984438796496"/>
        <n v="0.17944624705693857"/>
        <n v="0.2827719472245236"/>
        <n v="0.011294137319452422"/>
        <n v="0.021937396794315264"/>
        <n v="0.014852217852034607"/>
        <n v="0.7076229773570121"/>
        <n v="0.027677775496660045"/>
        <n v="0.0648208567714005"/>
        <n v="0.013213866827847713"/>
        <n v="0.05749208588670991"/>
        <n v="0.016775772327190453"/>
        <n v="0.05076250820948583"/>
        <n v="0.030017643224003382"/>
        <n v="0.039034710068293996"/>
        <n v="0.05120949208816389"/>
        <n v="0.002549249857386079"/>
        <n v="0.03358386384174476"/>
        <n v="0.03188044235833383"/>
        <n v="0.02010764202730052"/>
        <n v="0.03383286049426657"/>
        <n v="0.03340246095946346"/>
        <n v="0.021501735906280052"/>
        <n v="0.004051005393332528"/>
        <n v="0.03433909711594655"/>
        <n v="0.014960546495382792"/>
        <n v="0.03047059276299401"/>
        <n v="0.005450925214955733"/>
        <n v="0.07860397464632482"/>
        <n v="8.174360865034568E-4"/>
        <n v="9.519504643908912E-4"/>
        <n v="0.0013682461207460658"/>
        <n v="0.002875378316567351"/>
        <n v="8.821337589369594E-4"/>
        <n v="4.913289139099194E-4"/>
        <n v="0.030460350437758976"/>
        <n v="0.0770398098694768"/>
        <n v="0.0011747712327323013"/>
        <n v="0.007012326113265078"/>
        <n v="0.0021057814950738362"/>
        <n v="0.028170746525898377"/>
        <n v="5.326284678806422E-4"/>
        <n v="0.003018811827817901"/>
        <n v="0.0014411386361271187"/>
        <n v="0.22889755326061678"/>
        <n v="1.067511531470704"/>
        <n v="0.22849677243985897"/>
        <n v="0.1300862101641311"/>
        <n v="0.003193486465171359"/>
        <n v="0.005627558736024868"/>
        <n v="0.04594749232504663"/>
        <n v="0.006257261228032695"/>
        <n v="1.1714658372911049"/>
        <n v="0.016628263855211302"/>
        <n v="0.16033357914793175"/>
        <n v="0.004491083191311728"/>
        <n v="0.03385806439719357"/>
        <n v="8.018265008404192E-4"/>
        <n v="0.0017874527620656373"/>
        <n v="0.0033586598676475093"/>
        <n v="0.010131849619113778"/>
        <n v="0.006250159395173121"/>
        <n v="0.003142104006830368"/>
        <n v="0.006557896865434611"/>
        <n v="0.004201274545407249"/>
        <n v="0.004972553305235636"/>
        <n v="0.005492374523842843"/>
        <n v="0.021216336745770628"/>
        <n v="0.0038304253018945095"/>
        <n v="0.0017376862794958835"/>
        <n v="0.003219768097323484"/>
        <n v="0.004237460285729535"/>
        <n v="0.002460326151263705"/>
        <n v="0.005524022586147712"/>
        <n v="0.030600584864517624"/>
        <n v="0.0017116878096390146"/>
        <n v="0.0012351386131845858"/>
        <n v="0.004583642313970294"/>
        <n v="0.04407194465614782"/>
        <n v="0.00284513290270809"/>
        <n v="0.07999553096700279"/>
        <n v="0.0259682413609411"/>
        <n v="0.24870632383627597"/>
        <n v="0.0017064340332389853"/>
        <n v="0.3218277420846111"/>
        <n v="0.01622052751474806"/>
        <n v="0.07848848090097384"/>
        <n v="0.06791991774179772"/>
        <n v="0.08151507693037373"/>
        <n v="0.05166162054495404"/>
        <n v="0.3499443095091759"/>
        <n v="0.022793512210280517"/>
        <n v="0.0616270286384246"/>
        <n v="0.012745829875763311"/>
        <n v="0.07038593064653505"/>
        <n v="0.15107582920899135"/>
        <n v="0.03271663793230783"/>
        <n v="0.019290098881939773"/>
        <n v="0.07448080817986093"/>
        <n v="0.006937048865457017"/>
        <n v="0.11778431649419425"/>
        <n v="0.07424756852455928"/>
        <n v="0.010349649216163853"/>
        <n v="0.10535775149790512"/>
      </sharedItems>
    </cacheField>
    <cacheField name="Relative Err 95" numFmtId="0">
      <sharedItems containsString="0" containsBlank="1" containsNumber="1">
        <m/>
        <n v="0.03729150090582406"/>
        <n v="0.05900203830490017"/>
        <n v="0.028258399609372084"/>
        <n v="0.08637595169115511"/>
        <n v="0.045151589729326466"/>
        <n v="0.05387038548939795"/>
        <n v="0.0685401962102384"/>
        <n v="7.745771687578956E-4"/>
        <n v="0.0175715319435092"/>
        <n v="0.0068496859508216015"/>
        <n v="0.14195947614678212"/>
        <n v="0.011965214643270683"/>
        <n v="0.09682252431039018"/>
        <n v="0.10470294399092701"/>
        <n v="0.21835205143439299"/>
        <n v="0.119678850508841"/>
        <n v="0.12360983288324112"/>
        <n v="0.1376859543858731"/>
        <n v="0.061415814557006225"/>
        <n v="0.2679069016414313"/>
        <n v="0.010870541622931877"/>
        <n v="0.06598363106237704"/>
        <n v="0.1455290224018324"/>
        <n v="0.1468019332904616"/>
        <n v="0.12315185836973122"/>
        <n v="0.6060010093422886"/>
        <n v="0.10578710912315335"/>
        <n v="0.0784008082279787"/>
        <n v="0.03381198083822937"/>
        <n v="0.05275334143201885"/>
        <n v="0.12069015713974167"/>
        <n v="0.033725940698498644"/>
        <n v="0.0746021712966083"/>
        <n v="0.1398675932149483"/>
        <n v="0.14042199095860294"/>
        <n v="0.034943418785230856"/>
        <n v="0.19988156391134135"/>
        <n v="0.19723111658507594"/>
        <n v="0.0031675527607523198"/>
        <n v="0.1408505922298596"/>
        <n v="0.16257916024434335"/>
        <n v="0.23228168644256764"/>
        <n v="0.014472047461989008"/>
        <n v="0.015492128658039757"/>
        <n v="0.07578958219316835"/>
        <n v="0.06762492137285406"/>
        <n v="0.020896755350597672"/>
        <n v="0.1329040034372087"/>
        <n v="0.005877713553664435"/>
        <n v="0.15299300316763004"/>
        <n v="0.09758751219826776"/>
        <n v="0.07168056782703022"/>
        <n v="0.07270657931582866"/>
        <n v="0.09304385948175295"/>
        <n v="0.0630904561234187"/>
        <n v="0.002142302908211159"/>
        <n v="0.03628089915322399"/>
        <n v="0.02619949601439109"/>
        <n v="1.9614793210689971"/>
        <n v="0.05950996362038947"/>
        <n v="0.12840472133579417"/>
        <n v="0.0011277067628554802"/>
        <n v="0.08088043215439185"/>
        <n v="0.03127863847245115"/>
        <n v="0.11452962772663135"/>
        <n v="0.053173990553495684"/>
        <n v="0.04700796872444376"/>
        <n v="0.07044059677929593"/>
        <n v="0.01504820640705845"/>
        <n v="0.030766153723944374"/>
        <n v="0.03603654501797227"/>
        <n v="0.0064283117561620955"/>
        <n v="0.0376625241728518"/>
        <n v="0.035530844186554826"/>
        <n v="0.0744645986835585"/>
        <n v="0.04035381529689147"/>
        <n v="0.037546802058387264"/>
        <n v="0.027211093929835405"/>
        <n v="0.02571051575770835"/>
        <n v="0.062012802991361776"/>
        <n v="0.06595549839598434"/>
        <n v="0.08474545203431542"/>
        <n v="0.006650030233742395"/>
        <n v="0.03039277968564788"/>
        <n v="0.06752605117969711"/>
        <n v="9.395295366212763E-4"/>
        <n v="0.00386664492572146"/>
        <n v="0.028987659873800663"/>
        <n v="0.015313757611018825"/>
        <n v="0.013284597522571185"/>
        <n v="0.04600902195226781"/>
        <n v="0.0015800970906897519"/>
        <n v="0.10736237430132294"/>
        <n v="0.0045038738894124485"/>
        <n v="0.019632659694388706"/>
        <n v="0.011554933995489092"/>
        <n v="0.6622448451676963"/>
        <n v="1.4121051573515635"/>
        <n v="0.6364720913707502"/>
        <n v="0.35646570457984783"/>
        <n v="0.02551373614167894"/>
        <n v="0.03084658478530759"/>
        <n v="0.0026124171906713673"/>
        <n v="0.09239983547043852"/>
        <n v="1.4905215404364571"/>
        <n v="0.11794205879638571"/>
        <n v="0.5054709155637114"/>
        <n v="0.05764768927019454"/>
        <n v="0.010746228958024559"/>
        <n v="0.0021078405951918794"/>
        <n v="0.06060114855856695"/>
        <n v="0.016254144438102972"/>
        <n v="0.05282813639719058"/>
        <n v="0.03703578533972035"/>
        <n v="0.03467152039503739"/>
        <n v="0.07989917485204592"/>
        <n v="0.029149040664733457"/>
        <n v="0.06530374774663905"/>
        <n v="0.0271371373615758"/>
        <n v="0.02151554576060719"/>
        <n v="9.653753227967686E-4"/>
        <n v="0.0030156770363871455"/>
        <n v="6.890663579688249E-4"/>
        <n v="0.007130673000305362"/>
        <n v="0.011520700224258574"/>
        <n v="0.011484154277210891"/>
        <n v="0.03679028075975393"/>
        <n v="0.018853955522410815"/>
        <n v="0.0029715072875517207"/>
        <n v="0.0075426275444576375"/>
        <n v="0.1406197966777725"/>
        <n v="0.03906922309537022"/>
        <n v="0.1794928140520927"/>
        <n v="0.04651586016010616"/>
        <n v="0.3223262864532138"/>
        <n v="0.055159436314020746"/>
        <n v="0.46128864910517253"/>
        <n v="0.013865631388076309"/>
        <n v="0.17800781554653494"/>
        <n v="0.16013611211832063"/>
        <n v="0.199114983652145"/>
        <n v="0.11092428547449967"/>
        <n v="0.4533521967061527"/>
        <n v="0.03865147862180715"/>
        <n v="0.08910172582963385"/>
        <n v="0.01918775360774845"/>
        <n v="0.06615325506529392"/>
        <n v="0.18756477308769107"/>
        <n v="0.019215737817052294"/>
        <n v="0.0034942410457952807"/>
        <n v="0.11977670160888806"/>
        <n v="0.0022293920233609123"/>
        <n v="0.3632920235549806"/>
        <n v="0.11556938830584262"/>
        <n v="0.006966627410702413"/>
        <n v="0.12546974493665597"/>
      </sharedItems>
    </cacheField>
    <cacheField name="Relative Err 99" numFmtId="0">
      <sharedItems containsString="0" containsBlank="1" containsNumber="1">
        <m/>
        <n v="0.09951083801430256"/>
        <n v="0.0550452973377586"/>
        <n v="0.1041343943355653"/>
        <n v="0.25622668874969096"/>
        <n v="0.27968202897534583"/>
        <n v="0.0947001979003547"/>
        <n v="0.1275797025507654"/>
        <n v="0.01110219037455498"/>
        <n v="0.06832606621092259"/>
        <n v="0.022559071031240465"/>
        <n v="0.3379870162996724"/>
        <n v="0.10798257358439609"/>
        <n v="0.09520636350829764"/>
        <n v="0.12272507181478348"/>
        <n v="0.11168457514491047"/>
        <n v="0.06752565456350611"/>
        <n v="0.11016912362445158"/>
        <n v="0.12344021455090352"/>
        <n v="0.09634485520449156"/>
        <n v="0.04140826601552958"/>
        <n v="0.03480744716573517"/>
        <n v="0.02908739738435202"/>
        <n v="0.03865986559637983"/>
        <n v="0.0849419545081345"/>
        <n v="0.044071017600682806"/>
        <n v="16.438485147758612"/>
        <n v="0.11030836999148082"/>
        <n v="0.03679317215983178"/>
        <n v="0.0918735618944041"/>
        <n v="0.13374634000523714"/>
        <n v="0.11185358088783387"/>
        <n v="0.019741560493818058"/>
        <n v="0.172745253910938"/>
        <n v="0.06853867792334674"/>
        <n v="0.06437507944033859"/>
        <n v="0.05854603969519817"/>
        <n v="0.20165445988198782"/>
        <n v="0.2356991874206987"/>
        <n v="0.04259981979783956"/>
        <n v="0.27488752853757387"/>
        <n v="0.08159494226246855"/>
        <n v="0.1329088333495189"/>
        <n v="0.058841833483327756"/>
        <n v="0.02732922687331722"/>
        <n v="0.17481309082833946"/>
        <n v="0.09603496847915216"/>
        <n v="0.05116848821971472"/>
        <n v="0.11506823109520471"/>
        <n v="0.050995384409903116"/>
        <n v="0.02652126887008692"/>
        <n v="0.08380441260628864"/>
        <n v="0.16306513337582945"/>
        <n v="0.16637559642733687"/>
        <n v="0.1354497549973896"/>
        <n v="0.07491102085941304"/>
        <n v="0.020729919085394233"/>
        <n v="0.029908274588159815"/>
        <n v="0.01373168962771603"/>
        <n v="2.1086163772670297"/>
        <n v="0.026588589568975945"/>
        <n v="0.12189889386930407"/>
        <n v="0.03397297042543745"/>
        <n v="0.009898636015486899"/>
        <n v="0.014926618536614441"/>
        <n v="0.15606117094048783"/>
        <n v="0.007251043601232014"/>
        <n v="0.03968256823220101"/>
        <n v="0.015327304588611229"/>
        <n v="0.07824408911771916"/>
        <n v="0.07637807330918067"/>
        <n v="0.1318467340924281"/>
        <n v="0.004815002022818573"/>
        <n v="0.08420632555791573"/>
        <n v="0.09886177815693672"/>
        <n v="0.0030994348029480183"/>
        <n v="0.02492462104006756"/>
        <n v="0.032707466746178235"/>
        <n v="0.09997866817064611"/>
        <n v="0.09665248883150854"/>
        <n v="0.12392378971036168"/>
        <n v="2.1693683698500448"/>
        <n v="0.18190856318383936"/>
        <n v="0.008957809324845087"/>
        <n v="0.05711340699370648"/>
        <n v="0.22293785827949503"/>
        <n v="0.03281655080719204"/>
        <n v="0.075313432455944"/>
        <n v="0.1062414181982805"/>
        <n v="0.01589062346082673"/>
        <n v="0.006670294045855386"/>
        <n v="0.2948328304602565"/>
        <n v="0.007561508370200016"/>
        <n v="0.41598876281879815"/>
        <n v="1.8228777364916863E-4"/>
        <n v="0.05511344445151645"/>
        <n v="0.04332178245855805"/>
        <n v="0.8725001222534955"/>
        <n v="0.8988097081106367"/>
        <n v="0.7107457831304227"/>
        <n v="0.5726584599939305"/>
        <n v="0.07202410278179577"/>
        <n v="0.04779419395370254"/>
        <n v="0.0933358377053566"/>
        <n v="0.3186256141922914"/>
        <n v="1.3386559947599772"/>
        <n v="0.4055173159965878"/>
        <n v="1.1522613607906793"/>
        <n v="0.23473276097574816"/>
        <n v="5.10245206917423E-4"/>
        <n v="0.06054449954778625"/>
        <n v="0.012899947242423078"/>
        <n v="0.07453883573474632"/>
        <n v="0.2719406867107541"/>
        <n v="0.1513843717769891"/>
        <n v="0.07853290620917004"/>
        <n v="0.15319270662450918"/>
        <n v="0.11351754781988734"/>
        <n v="0.06915967888553405"/>
        <n v="0.08254517758208837"/>
        <n v="0.09768226837349837"/>
        <n v="0.04641294338289491"/>
        <n v="0.034827613437015036"/>
        <n v="0.03086659471591186"/>
        <n v="0.004544993624444472"/>
        <n v="0.07690307184442875"/>
        <n v="0.00765303801960995"/>
        <n v="0.08148216112040181"/>
        <n v="0.06587537965810993"/>
        <n v="0.0049072220204822445"/>
        <n v="0.05348346351931898"/>
        <n v="0.2996374100513676"/>
        <n v="0.17886438641155342"/>
        <n v="0.2661768938570563"/>
        <n v="0.07829490182959331"/>
        <n v="0.0685860513388562"/>
        <n v="0.18146658367538443"/>
        <n v="0.17645232261020044"/>
        <n v="0.01360416336545072"/>
        <n v="0.2584645563909073"/>
        <n v="0.12153222276948684"/>
        <n v="0.14617051819269603"/>
        <n v="0.12736400694898267"/>
        <n v="0.1863442219618593"/>
        <n v="0.06915017313385233"/>
        <n v="0.059473191025399955"/>
        <n v="0.00543596860025531"/>
        <n v="0.010463851234053356"/>
        <n v="0.11572575420780971"/>
        <n v="0.03676648660012034"/>
        <n v="0.020694595810028388"/>
        <n v="0.052382246841072094"/>
        <n v="0.005505596045901946"/>
        <n v="1.4791943148936944"/>
        <n v="0.07939678512512616"/>
        <n v="0.003366885858256052"/>
        <n v="0.07928045951944446"/>
      </sharedItems>
    </cacheField>
    <cacheField name="90,95,99 mean" numFmtId="0">
      <sharedItems containsString="0" containsBlank="1" containsNumber="1">
        <m/>
        <n v="0.046837773841046176"/>
        <n v="0.03869534033047712"/>
        <n v="0.04499380905534279"/>
        <n v="0.11466931813887238"/>
        <n v="0.10942125486682897"/>
        <n v="0.04973028006118571"/>
        <n v="0.06749754740585277"/>
        <n v="0.004285575281128047"/>
        <n v="0.029996572096213425"/>
        <n v="0.010065493803613301"/>
        <n v="0.1752727955995518"/>
        <n v="0.04126819179912244"/>
        <n v="0.0757956685569518"/>
        <n v="0.08825073500059029"/>
        <n v="0.15370752897983106"/>
        <n v="0.08730373716294594"/>
        <n v="0.09722388215056459"/>
        <n v="0.1090856288642079"/>
        <n v="0.060999063974405195"/>
        <n v="0.1528966351434283"/>
        <n v="0.023117170176550964"/>
        <n v="0.047267492250875336"/>
        <n v="0.09203719488184912"/>
        <n v="0.10447384457118154"/>
        <n v="0.07707072492447023"/>
        <n v="5.75373342785815"/>
        <n v="0.09214695004676249"/>
        <n v="0.05906268927840091"/>
        <n v="0.046998331951574816"/>
        <n v="0.07551018093375605"/>
        <n v="0.09240486628560747"/>
        <n v="0.023802686725704614"/>
        <n v="0.09417268873092279"/>
        <n v="0.09124110161445896"/>
        <n v="0.09483193564587754"/>
        <n v="0.03701565089557323"/>
        <n v="0.15633201592462"/>
        <n v="0.17015026543046582"/>
        <n v="0.01811035442900776"/>
        <n v="0.15293143914037396"/>
        <n v="0.10087737102721923"/>
        <n v="0.15737713228756575"/>
        <n v="0.024635983110788757"/>
        <n v="0.016687994547546492"/>
        <n v="0.10256177852286846"/>
        <n v="0.06531745500379811"/>
        <n v="0.026056212203510013"/>
        <n v="0.10581628533107394"/>
        <n v="0.01979768188657347"/>
        <n v="0.15911832281767446"/>
        <n v="0.1592444852835541"/>
        <n v="0.15133081211323995"/>
        <n v="0.18004734004371017"/>
        <n v="0.13597995384536038"/>
        <n v="0.14025780806911844"/>
        <n v="0.01138878643768594"/>
        <n v="0.02937552351189969"/>
        <n v="0.018261134498047244"/>
        <n v="1.5925728918976798"/>
        <n v="0.03792544289534182"/>
        <n v="0.1050414906588329"/>
        <n v="0.016104848005380215"/>
        <n v="0.04942371801886289"/>
        <n v="0.02099367644541868"/>
        <n v="0.10711776895886833"/>
        <n v="0.03014755912624369"/>
        <n v="0.041908415674979584"/>
        <n v="0.045659131152023684"/>
        <n v="0.03194718179405456"/>
        <n v="0.0469093636249566"/>
        <n v="0.06658790715624473"/>
        <n v="0.01045031860209373"/>
        <n v="0.051900570075011365"/>
        <n v="0.055931694434318335"/>
        <n v="0.03302192313092885"/>
        <n v="0.02310981391009719"/>
        <n v="0.03486445530683735"/>
        <n v="0.04738343619862143"/>
        <n v="0.05094453245073697"/>
        <n v="0.06379583930555972"/>
        <n v="0.7713092809641179"/>
        <n v="0.08915715043488608"/>
        <n v="0.005519930007659458"/>
        <n v="0.029624810933366805"/>
        <n v="0.09777976259191982"/>
        <n v="0.011546071367583427"/>
        <n v="0.02655713543185846"/>
        <n v="0.05522980950328005"/>
        <n v="0.036081396980440786"/>
        <n v="0.007043220933719624"/>
        <n v="0.11595139284192979"/>
        <n v="0.003749128985321202"/>
        <n v="0.18384062788200647"/>
        <n v="0.0017395967103140866"/>
        <n v="0.025921638657907684"/>
        <n v="0.01877261836339142"/>
        <n v="0.5878808402272696"/>
        <n v="1.1261421323109682"/>
        <n v="0.5252382156470107"/>
        <n v="0.35307012491263645"/>
        <n v="0.033577108462882026"/>
        <n v="0.028089445825011664"/>
        <n v="0.047298582407024864"/>
        <n v="0.13909423696358755"/>
        <n v="1.33354779082918"/>
        <n v="0.18002921288272825"/>
        <n v="0.6060219518341076"/>
        <n v="0.09895717781241814"/>
        <n v="0.015038179520711849"/>
        <n v="0.02115138888127285"/>
        <n v="0.02509618285435189"/>
        <n v="0.031383880013498934"/>
        <n v="0.11163355757568616"/>
        <n v="0.06489010550396086"/>
        <n v="0.038782176870345936"/>
        <n v="0.0798832594473299"/>
        <n v="0.048955954343342684"/>
        <n v="0.04647865997913625"/>
        <n v="0.038391563155835674"/>
        <n v="0.04680471695995873"/>
        <n v="0.017069581335862064"/>
        <n v="0.013193658917632689"/>
        <n v="0.011591809723734725"/>
        <n v="0.005304375636826456"/>
        <n v="0.030294699406650343"/>
        <n v="0.008220404960989518"/>
        <n v="0.04962434224822445"/>
        <n v="0.02881367433005325"/>
        <n v="0.0030379559737395167"/>
        <n v="0.021869911125915634"/>
        <n v="0.16144305046176263"/>
        <n v="0.07359291413654391"/>
        <n v="0.1752217462920506"/>
        <n v="0.05025966778354685"/>
        <n v="0.21320622054278202"/>
        <n v="0.07944415134088138"/>
        <n v="0.319856237933328"/>
        <n v="0.014563440756091695"/>
        <n v="0.17165361761280537"/>
        <n v="0.11652941754320173"/>
        <n v="0.14226685959173824"/>
        <n v="0.0966499709894788"/>
        <n v="0.3298802427257293"/>
        <n v="0.04353172132198"/>
        <n v="0.07006731516448612"/>
        <n v="0.01245651736125569"/>
        <n v="0.04900101231529411"/>
        <n v="0.15145545216816406"/>
        <n v="0.029566287449826822"/>
        <n v="0.014492978579254481"/>
        <n v="0.08221325220994037"/>
        <n v="0.004890678978239959"/>
        <n v="0.6534235516476231"/>
        <n v="0.08973791398517601"/>
        <n v="0.006894387495040773"/>
        <n v="0.1033693186513351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M170" sheet="Thesis"/>
  </cacheSource>
  <cacheFields>
    <cacheField name="File" numFmtId="0">
      <sharedItems>
        <s v="nov24_24hours_f7d8_f"/>
        <s v="f7d8_5_min_intervals_f"/>
        <s v="f7d8_5_min_propBin_f"/>
        <s v="f7d8_5_min_ice90_f"/>
        <s v="f7d8_5_min_avg_f"/>
        <s v="f7d8_5_min_clust_f"/>
        <s v="f7d8_5_min_bin_f"/>
        <s v="f7d8_15_min_intervals_f"/>
        <s v="f7d8_15_min_propBin_f"/>
        <s v="f7d8_15_min_ice90_f"/>
        <s v="f7d8_15_min_avg_f"/>
        <s v="f7d8_15_min_clust_f"/>
        <s v="f7d8_15_min_bin_f"/>
        <s v="nov24_24hours_33fe_real_f"/>
        <s v="33fe_5_min_intervals_f"/>
        <s v="33fe_5_min_propBin_f"/>
        <s v="33fe_5_min_ice90_f"/>
        <s v="33fe_5_min_ice90_7clust"/>
        <s v="33fe_5_min_ice90_14clust_f"/>
        <s v="33fe_5_min_avg_f"/>
        <s v="33fe_5_min_bin_f"/>
        <s v="33fe_5_min_clust_f"/>
        <s v="33fe_15_min_intervals_f"/>
        <s v="33fe_15_min_propBin_f"/>
        <s v="33fe_15_min_ice902_f"/>
        <s v="33fe_15_min_ice90_7clust"/>
        <s v="33fe_15_min_avg_f"/>
        <s v="33fe_15_min_bin_f"/>
        <s v="33fe_15_min_bin2_f"/>
        <s v="33fe_15_min_clust_f "/>
        <s v="nov24_24hours_a927_f"/>
        <s v="a927_5_min_intervals_f"/>
        <s v="a927_5_min_propBin_f"/>
        <s v="a927_5_min_ice90_f"/>
        <s v="a927_5_min_ice90_7clust_f"/>
        <s v="a927_5_min_avg_f"/>
        <s v="a927_5_min_clust_f"/>
        <s v="a927_5_min_bin_f"/>
        <s v="a927_15_min_intervals_f"/>
        <s v="a927_15_min_propBin_f"/>
        <s v="a927_15_min_ice90_f"/>
        <s v="a927_15_min_ice90_7clust_f"/>
        <s v="a927_15_min_avg_f"/>
        <s v="a927_15_min_bin_f"/>
        <s v="a927_15_min_clust_f"/>
        <s v="nov24_24hours_6fbf2_f"/>
        <s v="6fbf_5_min_intervals_f"/>
        <s v="6fbf_5_min_propBin_f"/>
        <s v="6fbf_5_min_ice90_f"/>
        <s v="6fbf_5min_ice902_f"/>
        <s v="6fbf_5_min_avg_f"/>
        <s v="6fbf_5_min_clust_f"/>
        <s v="6fbf_5_min_bin_f"/>
        <s v="6fbf_15_min_intervals_f"/>
        <s v="6fbf_15_min_propBin_f"/>
        <s v="6fbf_15_min_ice90_f"/>
        <s v="6fbf_15_min_avg_f"/>
        <s v="6fbf_15_min_clust_f"/>
        <s v="6fbf_15_min_bin_f"/>
        <s v="6fbf_15min_ice902_f"/>
        <s v="nov24_24hours_51ad_f"/>
        <s v="51ad_5_min_avg_f"/>
        <s v="51ad_5_min_intervals_f"/>
        <s v="51ad_5_min_bin_f"/>
        <s v="51ad_5min_bin2_f"/>
        <s v="51ad_5_min_propBin_f"/>
        <s v="51ad_5_min_clust_f"/>
        <s v="51ad_5_min_ice90_f"/>
        <s v="51ad_15_min_avg_f"/>
        <s v="51ad_15_min_intervals_f"/>
        <s v="51ad_15_min_bin_f"/>
        <s v="51ad_15_min_propBin_f"/>
        <s v="51ad_15_min_clust_f"/>
        <s v="51ad_15_min_ice90_f"/>
        <s v="nov24_24hours_4828_f"/>
        <s v="4828_5_min_avg_f"/>
        <s v="4828_5_min_avg2_f"/>
        <s v="4828_5_min_intervals_f"/>
        <s v="4828_5_min_bin_f"/>
        <s v="4828_5_min_propBin_f"/>
        <s v="4828_5_min_clust_f"/>
        <s v="4828_5_min_ice90_f"/>
        <s v="4828_15_min_avg_f"/>
        <s v="4828_15_min_intervals_f"/>
        <s v="4828_15_min_bin_f"/>
        <s v="4828_15_min_propBin_f"/>
        <s v="4828_15_min_clust_f"/>
        <s v="4828_15_min_ice90_f"/>
        <s v="4828_15min_ice902_f"/>
        <s v="nov24_24hours_dd85_f"/>
        <s v="dd85_5_min_avg_f"/>
        <s v="dd85_5_min_intervals_f"/>
        <s v="dd85_5_min_bin_f"/>
        <s v="dd85_5_min_propBin_f"/>
        <s v="dd85_5_min_clust_f"/>
        <s v="dd85_5_min_ice90_f"/>
        <s v="dd85_15_min_avg_f"/>
        <s v="dd85_15_min_intervals_f"/>
        <s v="dd85_15_min_bin_f"/>
        <s v="dd85_15_min_propBin_f"/>
        <s v="dd85_15_min_clust_f"/>
        <s v="dd85_15_min_ice90_f"/>
        <s v="nov24_24hours_b1b6_f"/>
        <s v="b1b6_5_min_avg_f"/>
        <s v="b1b6_5_min_intervals_f"/>
        <s v="b1b6_5_min_bin_f"/>
        <s v="b1b6_5_min_propBin_f"/>
        <s v="b1b6_5min_propBin2_f"/>
        <s v="b1b6_5_min_clust_f"/>
        <s v="b1b6_5_min_ice90_f"/>
        <s v="b1b6_15_min_avg_f"/>
        <s v="b1b6_15_min_intervals_f"/>
        <s v="b1b6_15_min_bin_f"/>
        <s v="b1b6_15_min_propBin_f"/>
        <s v="b1b6_15_min_clust_f"/>
        <s v="b1b6_15_min_ice90_f"/>
        <s v="nov24_24hours_5fef2_f"/>
        <s v="5fef_5_min_avg_f"/>
        <s v="5fef_5_min_intervals_f"/>
        <s v="5fef_5_min_bin_f"/>
        <s v="5fef_5_min_propBin_f"/>
        <s v="5fef_5_min_clust_f"/>
        <s v="5fef_5_min_ice90_f"/>
        <s v="5fef_15_min_avg_f"/>
        <s v="5fef_15_min_intervals_f"/>
        <s v="5fef_15_min_bin_f"/>
        <s v="5fef_15_min_propBin_f"/>
        <s v="5fef_15_min_clust_f"/>
        <s v="5fef_15_min_ice90_f"/>
        <s v="nov24_24hours_cd05"/>
        <s v="jan17_cd05_avg_5minf"/>
        <s v="jan17_cd05_rawRatio_5minf"/>
        <s v="jan17_cd05_binning_5minf"/>
        <s v="jan17_cd05_proportionalBinning_5minf"/>
        <s v="jan17_cd05_cluster_5min_90f"/>
        <s v="jan17_cd05_restart_5min_90f"/>
        <s v="jan17_cd05_avg_15minf"/>
        <s v="jan17_cd05_rawRatio_15minf"/>
        <s v="jan17_cd05_binning_15minf"/>
        <s v="jan17_cd05_proportionalBinning_15minf"/>
        <s v="jan17_cd05_cluster_15min_90f"/>
        <s v="jan17_cd05_restart_15min_90f"/>
        <s v="nov24_24hours_1445"/>
        <s v="jan17_1445_avg_5minf"/>
        <s v="jan17_1445_rawRatio_5minf"/>
        <s v="jan17_1445_binning_5minf"/>
        <s v="jan17_1445_proportionalBinning_5min2f"/>
        <s v="jan17_1445_cluster_5min_90f"/>
        <s v="jan17_1445_restart_5min_90f"/>
        <s v="jan17_1445_avg_15minf"/>
        <s v="jan17_1445_rawRatio_15minf"/>
        <s v="jan17_1445_binning_15minf"/>
        <s v="jan17_1445_proportionalBinning_15minf"/>
        <s v="jan17_1445_cluster_15min_90f"/>
        <s v="jan17_1445_restart_15min_90f"/>
        <s v="nov24_24hours"/>
        <s v="jan17_36bc_avg_5minf"/>
        <s v="jan17_36bc_rawRatio_5minf"/>
        <s v="jan17_36bc_binning_5minf"/>
        <s v="jan17_36bc_proportionalBinning_5minf"/>
        <s v="jan17_36bc_cluster_5min_90f"/>
        <s v="jan17_36bc_restart_5min_90f"/>
        <s v="jan17_36bc_avg_15minf"/>
        <s v="jan17_36bc_rawRatio_15minf"/>
        <s v="jan17_36bc_binning_15minf"/>
        <s v="jan17_36bc_proportionalBinning_15minf"/>
        <s v="jan17_36bc_cluster_15min_90f"/>
        <s v="jan17_36bc_restart_15min2f"/>
      </sharedItems>
    </cacheField>
    <cacheField name="Dataset">
      <sharedItems containsMixedTypes="1" containsNumber="1" containsInteger="1">
        <s v="f7d8"/>
        <s v="33fe"/>
        <s v="a927"/>
        <s v="6fbf"/>
        <s v="51ad"/>
        <n v="4828.0"/>
        <s v="dd85"/>
        <s v="b1b6"/>
        <s v="5fef"/>
        <s v="cd05"/>
        <n v="1445.0"/>
        <s v="36bc"/>
      </sharedItems>
    </cacheField>
    <cacheField name="Service" numFmtId="0">
      <sharedItems containsBlank="1">
        <s v="Both"/>
        <m/>
      </sharedItems>
    </cacheField>
    <cacheField name="Grouping Method" numFmtId="0">
      <sharedItems containsBlank="1">
        <m/>
        <s v="Both"/>
      </sharedItems>
    </cacheField>
    <cacheField name="Technique" numFmtId="0">
      <sharedItems>
        <s v="Baseline"/>
        <s v="Intervals"/>
        <s v="PropBinning"/>
        <s v="ICE"/>
        <s v="Avg"/>
        <s v="Cluster"/>
        <s v="Bin"/>
        <s v="ICEOld"/>
        <s v="BinBad"/>
        <s v="ICEBAD"/>
        <s v="PropBinningBAD"/>
      </sharedItems>
    </cacheField>
    <cacheField name="Length of test">
      <sharedItems containsMixedTypes="1" containsNumber="1" containsInteger="1">
        <s v="24hour"/>
        <n v="5.0"/>
        <n v="15.0"/>
      </sharedItems>
    </cacheField>
    <cacheField name="Exclude" numFmtId="0">
      <sharedItems containsString="0" containsBlank="1">
        <m/>
      </sharedItems>
    </cacheField>
    <cacheField name="Mean resp" numFmtId="0">
      <sharedItems containsSemiMixedTypes="0" containsString="0" containsNumber="1">
        <n v="22.3953171951949"/>
        <n v="22.2617937098022"/>
        <n v="22.2605392733706"/>
        <n v="22.6621566010185"/>
        <n v="22.0142864011016"/>
        <n v="23.0706480930512"/>
        <n v="22.2376959849808"/>
        <n v="22.1391534506403"/>
        <n v="22.4199840439959"/>
        <n v="22.5544200470964"/>
        <n v="22.4788099009642"/>
        <n v="23.5247274396135"/>
        <n v="22.7089947218788"/>
        <n v="23.8754418793934"/>
        <n v="23.4147351367778"/>
        <n v="23.4055297444122"/>
        <n v="25.1985646494024"/>
        <n v="24.6387621346858"/>
        <n v="24.5925422265312"/>
        <n v="22.9343484280665"/>
        <n v="23.6559409800878"/>
        <n v="25.2703562955577"/>
        <n v="23.8545040376144"/>
        <n v="24.2637215318442"/>
        <n v="24.6889457086603"/>
        <n v="24.7269092068583"/>
        <n v="23.3559089365031"/>
        <n v="54.188528434498"/>
        <n v="24.8088293055772"/>
        <n v="24.3027397578065"/>
        <n v="23.3634395012814"/>
        <n v="23.007252058681"/>
        <n v="22.9417825492793"/>
        <n v="23.9472835813429"/>
        <n v="23.4507248909388"/>
        <n v="22.6354173113566"/>
        <n v="23.9000457987974"/>
        <n v="23.8830206202963"/>
        <n v="23.1288738642153"/>
        <n v="24.495349054759"/>
        <n v="24.5795291991855"/>
        <n v="24.2975552192236"/>
        <n v="22.3498567243643"/>
        <n v="24.0877726870317"/>
        <n v="24.4778578913175"/>
        <n v="22.9745290932657"/>
        <n v="22.8362319886728"/>
        <n v="22.8081312093609"/>
        <n v="23.5949526833127"/>
        <n v="23.4277988114724"/>
        <n v="22.7346793728552"/>
        <n v="23.7582895179307"/>
        <n v="22.8854773740454"/>
        <n v="19.6969799586764"/>
        <n v="20.2171234336494"/>
        <n v="20.7940788324396"/>
        <n v="20.2770050289158"/>
        <n v="20.75055413095"/>
        <n v="20.2343678285763"/>
        <n v="22.9552620370116"/>
        <n v="23.7739168567636"/>
        <n v="23.5205821387033"/>
        <n v="23.6491114347264"/>
        <n v="32.0510582642963"/>
        <n v="23.9996772693669"/>
        <n v="24.6328403793052"/>
        <n v="23.7748186155723"/>
        <n v="24.3084570710798"/>
        <n v="23.6245271797668"/>
        <n v="24.7229069612003"/>
        <n v="24.068099538204"/>
        <n v="24.2074697539685"/>
        <n v="24.1858158617446"/>
        <n v="24.1703431746325"/>
        <n v="23.1735108331099"/>
        <n v="22.7632016658922"/>
        <n v="22.6587619969566"/>
        <n v="23.0174138212098"/>
        <n v="22.649653110032"/>
        <n v="22.6278278081183"/>
        <n v="23.4719983068885"/>
        <n v="23.2903993437921"/>
        <n v="22.824917962447"/>
        <n v="23.3869479013276"/>
        <n v="22.7802805559052"/>
        <n v="23.515342292703"/>
        <n v="27.5731508451917"/>
        <n v="23.7285070233211"/>
        <n v="22.3679359102878"/>
        <n v="22.3611100325735"/>
        <n v="22.3332682503646"/>
        <n v="22.0103118611098"/>
        <n v="22.4801046243212"/>
        <n v="22.3975525455004"/>
        <n v="22.7537447399485"/>
        <n v="23.0515737761263"/>
        <n v="22.3900834840423"/>
        <n v="23.0732273936432"/>
        <n v="22.431151990869"/>
        <n v="23.5877415667966"/>
        <n v="22.3175535073462"/>
        <n v="22.3100432883086"/>
        <n v="22.4290493828582"/>
        <n v="22.3228094315088"/>
        <n v="25.4753823930438"/>
        <n v="32.3332922555366"/>
        <n v="25.2956351086402"/>
        <n v="24.3296098922912"/>
        <n v="22.5316374291255"/>
        <n v="22.2495389863953"/>
        <n v="22.2272276229692"/>
        <n v="23.1170016332687"/>
        <n v="33.8481927553938"/>
        <n v="23.1759483295571"/>
        <n v="26.0357478483422"/>
        <n v="22.7940380580653"/>
        <n v="22.4309295750662"/>
        <n v="22.7808768897291"/>
        <n v="22.451381046357"/>
        <n v="22.3967647738372"/>
        <n v="22.3334984880741"/>
        <n v="23.0924421348215"/>
        <n v="22.8288969093583"/>
        <n v="22.2876507951116"/>
        <n v="22.1132508984369"/>
        <n v="22.7319111259205"/>
        <n v="22.273612815385"/>
        <n v="22.7942888676346"/>
        <n v="22.6931680253936"/>
        <n v="22.6339562382998"/>
        <n v="22.7087783967554"/>
        <n v="22.5162482740756"/>
        <n v="22.6602582426035"/>
        <n v="22.5623027471318"/>
        <n v="22.7758361882799"/>
        <n v="22.5050079333209"/>
        <n v="22.7149728732426"/>
        <n v="22.8892162695324"/>
        <n v="22.6327776827549"/>
        <n v="22.7082934663132"/>
        <n v="23.5740280698241"/>
        <n v="23.0270740798952"/>
        <n v="23.8342654636095"/>
        <n v="22.4076450678627"/>
        <n v="23.5995826735424"/>
        <n v="26.1207457820565"/>
        <n v="24.5648572078413"/>
        <n v="26.914448723439"/>
        <n v="23.8256600809444"/>
        <n v="22.5338463723255"/>
        <n v="24.8376649230477"/>
        <n v="25.2235884634917"/>
        <n v="24.605097801818"/>
        <n v="27.3216196799785"/>
        <n v="24.12590407031"/>
        <n v="25.1198503613016"/>
        <n v="24.7165982450501"/>
        <n v="25.2651423701385"/>
        <n v="25.6361909406078"/>
        <n v="26.8387762513767"/>
        <n v="25.4237572092018"/>
        <n v="25.1291957216844"/>
        <n v="24.092198837436"/>
        <n v="25.1263682728954"/>
        <n v="28.5666692338539"/>
        <n v="26.2410650398835"/>
        <n v="25.2567703212379"/>
        <n v="26.1860382659585"/>
      </sharedItems>
    </cacheField>
    <cacheField name="10th resp" numFmtId="0">
      <sharedItems containsSemiMixedTypes="0" containsString="0" containsNumber="1">
        <n v="17.990721"/>
        <n v="18.0409212"/>
        <n v="17.9745124"/>
        <n v="18.064627"/>
        <n v="18.0359506"/>
        <n v="17.962009"/>
        <n v="17.9751741999999"/>
        <n v="18.0678817"/>
        <n v="18.0949926"/>
        <n v="18.035811"/>
        <n v="18.039431"/>
        <n v="18.0650916"/>
        <n v="18.1289602"/>
        <n v="18.041762"/>
        <n v="17.9615177"/>
        <n v="18.1186817"/>
        <n v="18.00605"/>
        <n v="18.054665"/>
        <n v="18.047594"/>
        <n v="17.9070306"/>
        <n v="18.1725291"/>
        <n v="18.1255772"/>
        <n v="17.9330067999999"/>
        <n v="18.0835676"/>
        <n v="18.114892"/>
        <n v="18.029873"/>
        <n v="18.049124"/>
        <n v="18.1572574"/>
        <n v="18.160079"/>
        <n v="17.9309196"/>
        <n v="18.061176"/>
        <n v="17.9139639"/>
        <n v="18.0689028"/>
        <n v="18.108499"/>
        <n v="17.999954"/>
        <n v="18.0810604"/>
        <n v="18.009471"/>
        <n v="17.934184"/>
        <n v="18.1264332"/>
        <n v="18.0817955"/>
        <n v="18.034334"/>
        <n v="17.947285"/>
        <n v="17.9308366"/>
        <n v="18.0540865"/>
        <n v="18.0809708"/>
        <n v="17.98397"/>
        <n v="18.101049"/>
        <n v="18.047672"/>
        <n v="17.92151"/>
        <n v="17.995436"/>
        <n v="17.9214925"/>
        <n v="18.1075467"/>
        <n v="17.9033641"/>
        <n v="17.9947425"/>
        <n v="18.064336"/>
        <n v="17.931368"/>
        <n v="17.9506932"/>
        <n v="18.0448112"/>
        <n v="18.0614616"/>
        <n v="17.952263"/>
        <n v="18.045036"/>
        <n v="18.0721098"/>
        <n v="18.0793313999999"/>
        <n v="17.9311249"/>
        <n v="17.9786272"/>
        <n v="18.1044624"/>
        <n v="18.092232"/>
        <n v="18.112907"/>
        <n v="18.0145607999999"/>
        <n v="18.0951916"/>
        <n v="18.1241888"/>
        <n v="18.052237"/>
        <n v="18.1638704999999"/>
        <n v="17.998614"/>
        <n v="18.049612"/>
        <n v="18.1005032"/>
        <n v="18.136829"/>
        <n v="18.0058441"/>
        <n v="18.0918014"/>
        <n v="18.0734306"/>
        <n v="18.0887411999999"/>
        <n v="18.067256"/>
        <n v="17.9773404"/>
        <n v="18.0809305"/>
        <n v="18.0661585999999"/>
        <n v="18.0326467"/>
        <n v="17.926349"/>
        <n v="18.023214"/>
        <n v="17.961264"/>
        <n v="18.004463"/>
        <n v="18.1145605999999"/>
        <n v="18.054414"/>
        <n v="18.1270839"/>
        <n v="18.0193493"/>
        <n v="17.984136"/>
        <n v="18.0689954"/>
        <n v="18.1040253"/>
        <n v="18.0433706"/>
        <n v="17.9860155"/>
        <n v="18.0577575"/>
        <n v="17.930149"/>
        <n v="17.951633"/>
        <n v="18.0716152"/>
        <n v="18.0238918"/>
        <n v="18.180827"/>
        <n v="18.7078001"/>
        <n v="18.1133495"/>
        <n v="18.1391411"/>
        <n v="18.180061"/>
        <n v="18.0800318"/>
        <n v="17.979215"/>
        <n v="18.0968945"/>
        <n v="18.7699797"/>
        <n v="17.9379478"/>
        <n v="18.1049533"/>
        <n v="18.050794"/>
        <n v="17.935472"/>
        <n v="18.1459411"/>
        <n v="17.966458"/>
        <n v="18.0780879"/>
        <n v="18.0492695"/>
        <n v="18.1104245"/>
        <n v="18.107162"/>
        <n v="18.0503368999999"/>
        <n v="18.0314658"/>
        <n v="18.0692317"/>
        <n v="18.029142"/>
        <n v="17.996642"/>
        <n v="18.038809"/>
        <n v="18.030537"/>
        <n v="18.0868751"/>
        <n v="17.9444525"/>
        <n v="18.037512"/>
        <n v="17.9606002"/>
        <n v="18.0979158"/>
        <n v="17.944863"/>
        <n v="17.996342"/>
        <n v="18.0619893999999"/>
        <n v="18.0752630999999"/>
        <n v="17.9452943"/>
        <n v="18.1039628"/>
        <n v="18.024531"/>
        <n v="17.936214"/>
        <n v="18.097832"/>
        <n v="18.0975206"/>
        <n v="18.493578"/>
        <n v="18.1245638"/>
        <n v="18.473387"/>
        <n v="17.866994"/>
        <n v="18.0608694"/>
        <n v="18.2010136"/>
        <n v="18.0257751999999"/>
        <n v="18.1207661"/>
        <n v="18.7224813"/>
        <n v="18.030854"/>
        <n v="18.159778"/>
        <n v="17.9380932"/>
        <n v="18.1861339"/>
        <n v="18.1777717"/>
        <n v="18.1480821"/>
        <n v="18.190815"/>
        <n v="18.094294"/>
        <n v="17.923664"/>
        <n v="18.1613772"/>
        <n v="17.9392294"/>
        <n v="18.1629742"/>
        <n v="18.1753808"/>
        <n v="18.158722"/>
      </sharedItems>
    </cacheField>
    <cacheField name="Median" numFmtId="0">
      <sharedItems containsSemiMixedTypes="0" containsString="0" containsNumber="1">
        <n v="18.519284"/>
        <n v="18.431862"/>
        <n v="18.428309"/>
        <n v="18.664786"/>
        <n v="18.368526"/>
        <n v="18.7073025"/>
        <n v="18.492437"/>
        <n v="18.4236205"/>
        <n v="18.565818"/>
        <n v="18.5895"/>
        <n v="18.563645"/>
        <n v="19.052482"/>
        <n v="18.797406"/>
        <n v="19.3462455"/>
        <n v="19.3118224999999"/>
        <n v="19.4033774999999"/>
        <n v="19.975442"/>
        <n v="19.738824"/>
        <n v="19.351545"/>
        <n v="18.656529"/>
        <n v="19.581682"/>
        <n v="20.996054"/>
        <n v="19.41039"/>
        <n v="19.567845"/>
        <n v="19.824366"/>
        <n v="19.528839"/>
        <n v="18.774455"/>
        <n v="19.825703"/>
        <n v="19.855717"/>
        <n v="19.540062"/>
        <n v="19.0499495"/>
        <n v="19.014553"/>
        <n v="18.751907"/>
        <n v="19.152478"/>
        <n v="19.098355"/>
        <n v="18.741258"/>
        <n v="19.225316"/>
        <n v="19.285882"/>
        <n v="19.162826"/>
        <n v="19.2246255"/>
        <n v="19.315134"/>
        <n v="18.933135"/>
        <n v="18.448988"/>
        <n v="19.4372614999999"/>
        <n v="19.474085"/>
        <n v="18.874297"/>
        <n v="18.7330585"/>
        <n v="18.742933"/>
        <n v="18.975398"/>
        <n v="19.146597"/>
        <n v="18.6315045"/>
        <n v="19.411569"/>
        <n v="18.6278415"/>
        <n v="18.2200745"/>
        <n v="18.252387"/>
        <n v="18.27326"/>
        <n v="18.175163"/>
        <n v="18.308849"/>
        <n v="18.253334"/>
        <n v="18.811688"/>
        <n v="19.431958"/>
        <n v="19.031182"/>
        <n v="19.232576"/>
        <n v="19.173386"/>
        <n v="19.496159"/>
        <n v="19.701695"/>
        <n v="19.409347"/>
        <n v="19.951703"/>
        <n v="19.026471"/>
        <n v="19.519975"/>
        <n v="19.704015"/>
        <n v="19.567681"/>
        <n v="19.710579"/>
        <n v="19.394387"/>
        <n v="18.762512"/>
        <n v="18.629106"/>
        <n v="18.7836725"/>
        <n v="18.787958"/>
        <n v="18.673778"/>
        <n v="18.67644"/>
        <n v="19.26802"/>
        <n v="19.281374"/>
        <n v="18.635439"/>
        <n v="18.9227405"/>
        <n v="18.79849"/>
        <n v="19.051727"/>
        <n v="18.79935"/>
        <n v="19.062008"/>
        <n v="18.533057"/>
        <n v="18.560896"/>
        <n v="18.568522"/>
        <n v="18.437014"/>
        <n v="18.5498435"/>
        <n v="18.824783"/>
        <n v="18.729794"/>
        <n v="18.59222"/>
        <n v="18.629394"/>
        <n v="18.703968"/>
        <n v="18.5945855"/>
        <n v="18.904026"/>
        <n v="18.563881"/>
        <n v="18.5521815"/>
        <n v="18.4856365"/>
        <n v="18.412026"/>
        <n v="19.958522"/>
        <n v="27.4905075"/>
        <n v="20.3079975"/>
        <n v="19.7579365"/>
        <n v="18.839873"/>
        <n v="18.474255"/>
        <n v="18.397845"/>
        <n v="18.8701395"/>
        <n v="27.63307"/>
        <n v="18.758383"/>
        <n v="19.701428"/>
        <n v="18.787454"/>
        <n v="18.5982475"/>
        <n v="18.710535"/>
        <n v="18.561644"/>
        <n v="18.6510389999999"/>
        <n v="18.6048075"/>
        <n v="19.1149564999999"/>
        <n v="18.926121"/>
        <n v="18.599807"/>
        <n v="18.580345"/>
        <n v="18.789862"/>
        <n v="18.555293"/>
        <n v="18.827547"/>
        <n v="18.752062"/>
        <n v="18.727021"/>
        <n v="18.6270315"/>
        <n v="18.62147"/>
        <n v="18.715733"/>
        <n v="18.645543"/>
        <n v="18.741301"/>
        <n v="18.508069"/>
        <n v="18.500934"/>
        <n v="18.75572"/>
        <n v="18.7753014999999"/>
        <n v="18.663884"/>
        <n v="18.998083"/>
        <n v="18.712723"/>
        <n v="19.466799"/>
        <n v="18.659597"/>
        <n v="19.4314475"/>
        <n v="26.092573"/>
        <n v="19.419167"/>
        <n v="26.132114"/>
        <n v="19.56943"/>
        <n v="18.683055"/>
        <n v="20.50443"/>
        <n v="22.117078"/>
        <n v="19.9353115"/>
        <n v="26.1885144999999"/>
        <n v="19.38855"/>
        <n v="20.1969805"/>
        <n v="19.219377"/>
        <n v="20.345226"/>
        <n v="20.960602"/>
        <n v="24.3693175"/>
        <n v="20.523578"/>
        <n v="19.949649"/>
        <n v="18.98464"/>
        <n v="20.253858"/>
        <n v="20.227746"/>
        <n v="22.661798"/>
        <n v="20.43857"/>
        <n v="20.632261"/>
      </sharedItems>
    </cacheField>
    <cacheField name="75th resp" numFmtId="0">
      <sharedItems containsSemiMixedTypes="0" containsString="0" containsNumber="1">
        <n v="26.32649"/>
        <n v="26.3463835"/>
        <n v="26.338002"/>
        <n v="26.391736"/>
        <n v="26.466943"/>
        <n v="26.32562625"/>
        <n v="26.388789"/>
        <n v="26.284773"/>
        <n v="26.362132"/>
        <n v="26.418117"/>
        <n v="26.3549775"/>
        <n v="26.396306"/>
        <n v="26.3793195"/>
        <n v="26.44404775"/>
        <n v="26.3842495"/>
        <n v="26.3505644999999"/>
        <n v="26.880828"/>
        <n v="26.743467"/>
        <n v="26.641575"/>
        <n v="26.311024"/>
        <n v="26.420355"/>
        <n v="27.0002125"/>
        <n v="26.4641335"/>
        <n v="26.553173"/>
        <n v="26.77236"/>
        <n v="26.652478"/>
        <n v="26.3383022499999"/>
        <n v="27.035829"/>
        <n v="26.7746845"/>
        <n v="26.635807"/>
        <n v="26.48101"/>
        <n v="26.38202775"/>
        <n v="26.400564"/>
        <n v="26.544502"/>
        <n v="26.445977"/>
        <n v="26.331794"/>
        <n v="26.558447"/>
        <n v="26.509307"/>
        <n v="26.36558"/>
        <n v="26.41484325"/>
        <n v="26.599054"/>
        <n v="26.385532"/>
        <n v="26.2751195"/>
        <n v="26.45897275"/>
        <n v="26.9661575"/>
        <n v="26.367991"/>
        <n v="26.51441075"/>
        <n v="26.316584"/>
        <n v="26.417803"/>
        <n v="26.400602"/>
        <n v="26.3547662499999"/>
        <n v="26.50939175"/>
        <n v="26.45786825"/>
        <n v="18.5538545"/>
        <n v="18.534668"/>
        <n v="18.920449"/>
        <n v="18.424359"/>
        <n v="19.013021"/>
        <n v="18.7126804999999"/>
        <n v="26.275118"/>
        <n v="26.385296"/>
        <n v="26.35677375"/>
        <n v="26.3700814999999"/>
        <n v="26.4437765"/>
        <n v="26.519426"/>
        <n v="26.509723"/>
        <n v="26.4441535"/>
        <n v="26.536369"/>
        <n v="26.37011625"/>
        <n v="26.462137"/>
        <n v="26.4053715"/>
        <n v="26.4421405"/>
        <n v="26.584876"/>
        <n v="26.401283"/>
        <n v="27.160501"/>
        <n v="26.340384"/>
        <n v="26.35192825"/>
        <n v="26.61812175"/>
        <n v="26.3052675"/>
        <n v="26.3008985"/>
        <n v="26.477077"/>
        <n v="26.395752"/>
        <n v="26.310993"/>
        <n v="26.342163"/>
        <n v="26.362032"/>
        <n v="26.36746075"/>
        <n v="26.414534"/>
        <n v="26.36288"/>
        <n v="26.313027"/>
        <n v="26.331868"/>
        <n v="26.358548"/>
        <n v="26.3336704999999"/>
        <n v="26.317997"/>
        <n v="26.260804"/>
        <n v="26.667965"/>
        <n v="28.426399"/>
        <n v="26.3265834999999"/>
        <n v="26.367349"/>
        <n v="26.33853175"/>
        <n v="26.331846"/>
        <n v="26.327339"/>
        <n v="26.359945"/>
        <n v="26.3477525"/>
        <n v="26.408077"/>
        <n v="26.784632"/>
        <n v="35.81304675"/>
        <n v="26.90878175"/>
        <n v="26.6680539999999"/>
        <n v="26.348451"/>
        <n v="26.304285"/>
        <n v="26.3458045"/>
        <n v="26.317573"/>
        <n v="37.35165175"/>
        <n v="26.3689265"/>
        <n v="26.63267375"/>
        <n v="26.396895"/>
        <n v="26.329084"/>
        <n v="27.27155"/>
        <n v="26.3536684999999"/>
        <n v="26.3560695"/>
        <n v="26.2927332499999"/>
        <n v="26.33757575"/>
        <n v="26.384552"/>
        <n v="26.30017"/>
        <n v="26.2658095"/>
        <n v="26.35130625"/>
        <n v="26.3008075"/>
        <n v="26.2948405"/>
        <n v="26.625163"/>
        <n v="26.388058"/>
        <n v="26.29768575"/>
        <n v="26.37042825"/>
        <n v="26.331336"/>
        <n v="26.3385134999999"/>
        <n v="26.3414654999999"/>
        <n v="26.319348"/>
        <n v="27.4108565"/>
        <n v="26.346051"/>
        <n v="26.3646815"/>
        <n v="26.333542"/>
        <n v="26.380968"/>
        <n v="26.37728"/>
        <n v="26.348857"/>
        <n v="26.316814"/>
        <n v="26.31045625"/>
        <n v="27.120123"/>
        <n v="26.84227725"/>
        <n v="27.7502624999999"/>
        <n v="26.351338"/>
        <n v="26.34446175"/>
        <n v="26.45901375"/>
        <n v="26.746284"/>
        <n v="26.45000425"/>
        <n v="27.80196575"/>
        <n v="26.404882"/>
        <n v="27.215526"/>
        <n v="26.579681"/>
        <n v="27.3199495"/>
        <n v="27.56421225"/>
        <n v="27.931765"/>
        <n v="27.359893"/>
        <n v="27.655794"/>
        <n v="26.6247285"/>
        <n v="27.218832"/>
        <n v="27.044794"/>
        <n v="27.470266"/>
        <n v="27.30215675"/>
        <n v="27.54389"/>
      </sharedItems>
    </cacheField>
    <cacheField name="90th resp" numFmtId="0">
      <sharedItems containsSemiMixedTypes="0" containsString="0" containsNumber="1">
        <n v="27.069111"/>
        <n v="26.968658"/>
        <n v="27.0139256"/>
        <n v="27.139183"/>
        <n v="27.0310704"/>
        <n v="27.161962"/>
        <n v="27.0523212"/>
        <n v="26.8966065"/>
        <n v="27.0425844"/>
        <n v="27.179881"/>
        <n v="27.047788"/>
        <n v="28.3108224"/>
        <n v="27.1735108"/>
        <n v="29.166083"/>
        <n v="28.1348251999999"/>
        <n v="28.0774826"/>
        <n v="32.989347"/>
        <n v="31.344985"/>
        <n v="30.854586"/>
        <n v="27.237309"/>
        <n v="28.4300325"/>
        <n v="33.522759"/>
        <n v="29.8565468999999"/>
        <n v="30.5290563"/>
        <n v="31.847108"/>
        <n v="31.5483"/>
        <n v="27.2997658"/>
        <n v="35.4867852"/>
        <n v="30.9261211"/>
        <n v="30.9742076999999"/>
        <n v="28.1244859999999"/>
        <n v="27.6939155"/>
        <n v="29.2503334"/>
        <n v="29.380831"/>
        <n v="28.629055"/>
        <n v="27.1353298"/>
        <n v="29.961494"/>
        <n v="30.365972"/>
        <n v="27.6306905"/>
        <n v="30.0217645"/>
        <n v="30.30471"/>
        <n v="28.3653354"/>
        <n v="26.9135526"/>
        <n v="29.7685875"/>
        <n v="31.1321432"/>
        <n v="27.318067"/>
        <n v="27.3018382"/>
        <n v="27.1202123999999"/>
        <n v="28.877455"/>
        <n v="28.200235"/>
        <n v="27.1513341"/>
        <n v="29.216034"/>
        <n v="27.2492269"/>
        <n v="19.1816349"/>
        <n v="19.2225891999999"/>
        <n v="21.32867"/>
        <n v="19.093694"/>
        <n v="22.4159424"/>
        <n v="19.593284"/>
        <n v="27.626601"/>
        <n v="28.7636772"/>
        <n v="28.132677"/>
        <n v="28.3364728"/>
        <n v="49.1175161"/>
        <n v="29.5597918"/>
        <n v="30.6281634"/>
        <n v="29.1437566"/>
        <n v="30.417361"/>
        <n v="28.2811443"/>
        <n v="30.2237936"/>
        <n v="29.627095"/>
        <n v="29.886459"/>
        <n v="30.2366504999999"/>
        <n v="28.837003"/>
        <n v="28.0469634"/>
        <n v="27.105038"/>
        <n v="27.1528138"/>
        <n v="27.4830051"/>
        <n v="27.0980544"/>
        <n v="27.1101258"/>
        <n v="28.6500217999999"/>
        <n v="27.933345"/>
        <n v="27.083856"/>
        <n v="27.6273655"/>
        <n v="27.1923558"/>
        <n v="27.8940815"/>
        <n v="30.2515662"/>
        <n v="28.06989"/>
        <n v="27.0293476"/>
        <n v="27.003617"/>
        <n v="27.0663304"/>
        <n v="26.951628"/>
        <n v="27.0055041"/>
        <n v="27.0160673"/>
        <n v="27.852671"/>
        <n v="29.1116834"/>
        <n v="26.9975943"/>
        <n v="27.2188862"/>
        <n v="27.0862655"/>
        <n v="27.7907845"/>
        <n v="27.014951"/>
        <n v="27.1000992"/>
        <n v="27.0182891"/>
        <n v="27.0610442"/>
        <n v="33.3032456"/>
        <n v="56.0297676"/>
        <n v="33.2923844"/>
        <n v="30.6254484"/>
        <n v="27.186643"/>
        <n v="26.9475917999999"/>
        <n v="28.3452808"/>
        <n v="27.2696716"/>
        <n v="58.8469396"/>
        <n v="27.5507268"/>
        <n v="31.4451551"/>
        <n v="27.221808"/>
        <n v="27.0789254"/>
        <n v="27.9957654"/>
        <n v="27.100638"/>
        <n v="27.0305231"/>
        <n v="26.9879765"/>
        <n v="27.353285"/>
        <n v="27.248173"/>
        <n v="26.9938406"/>
        <n v="26.9013446"/>
        <n v="27.1926914"/>
        <n v="26.944274"/>
        <n v="27.227653"/>
        <n v="27.653441"/>
        <n v="27.21314"/>
        <n v="27.1089021"/>
        <n v="27.1658521"/>
        <n v="27.12552"/>
        <n v="27.0978254"/>
        <n v="27.1461868"/>
        <n v="27.062814"/>
        <n v="28.045878"/>
        <n v="27.1665596"/>
        <n v="27.179528"/>
        <n v="27.0884047"/>
        <n v="28.412476"/>
        <n v="27.290565"/>
        <n v="29.4336605"/>
        <n v="27.0790992"/>
        <n v="28.6693201"/>
        <n v="36.753998"/>
        <n v="29.4838871"/>
        <n v="38.906229"/>
        <n v="29.91109"/>
        <n v="27.1234572"/>
        <n v="31.4327923"/>
        <n v="31.8329476"/>
        <n v="30.9542511"/>
        <n v="39.7338025"/>
        <n v="30.104557"/>
        <n v="32.5253438999999"/>
        <n v="30.5209036"/>
        <n v="32.9399064"/>
        <n v="34.8146705"/>
        <n v="37.4391372"/>
        <n v="33.5894638"/>
        <n v="33.152761"/>
        <n v="30.10283"/>
        <n v="32.7509738"/>
        <n v="36.3563193"/>
        <n v="34.9402716"/>
        <n v="32.8619698"/>
        <n v="35.952141"/>
      </sharedItems>
    </cacheField>
    <cacheField name="95th resp" numFmtId="0">
      <sharedItems containsSemiMixedTypes="0" containsString="0" containsNumber="1">
        <n v="30.035742"/>
        <n v="28.9156640999999"/>
        <n v="28.2635719999999"/>
        <n v="30.884504"/>
        <n v="27.4413762"/>
        <n v="31.3919034999999"/>
        <n v="28.4177049999999"/>
        <n v="27.9770863499999"/>
        <n v="30.0590069999999"/>
        <n v="30.563516"/>
        <n v="30.2414773999999"/>
        <n v="34.2996001999999"/>
        <n v="30.3951260999999"/>
        <n v="37.2339497"/>
        <n v="33.6288646999999"/>
        <n v="33.3354455499999"/>
        <n v="45.364059"/>
        <n v="41.690066"/>
        <n v="41.836432"/>
        <n v="32.1073577999999"/>
        <n v="34.9471963499999"/>
        <n v="47.2091817999999"/>
        <n v="37.6387029"/>
        <n v="39.6907808999999"/>
        <n v="42.65257"/>
        <n v="42.6999654999998"/>
        <n v="32.6485195999999"/>
        <n v="59.7977608"/>
        <n v="41.1728215999999"/>
        <n v="40.1531214499999"/>
        <n v="33.13685925"/>
        <n v="32.0164363999999"/>
        <n v="31.3887792"/>
        <n v="37.136152"/>
        <n v="34.254431"/>
        <n v="30.6647775999999"/>
        <n v="37.771632"/>
        <n v="37.790003"/>
        <n v="31.9789441"/>
        <n v="39.7603065"/>
        <n v="39.672479"/>
        <n v="33.241822"/>
        <n v="28.469513"/>
        <n v="38.524222"/>
        <n v="40.8339448"/>
        <n v="31.7606579999999"/>
        <n v="31.3010162499999"/>
        <n v="31.2686177999999"/>
        <n v="34.167785"/>
        <n v="33.90847"/>
        <n v="31.0969632999999"/>
        <n v="35.9817765999999"/>
        <n v="31.57397795"/>
        <n v="26.9014995499999"/>
        <n v="28.6612143999999"/>
        <n v="34.03728"/>
        <n v="29.4514492"/>
        <n v="34.7157921999999"/>
        <n v="29.7568636"/>
        <n v="31.6926170499998"/>
        <n v="36.0150362999999"/>
        <n v="34.7083783999999"/>
        <n v="35.0714604999999"/>
        <n v="106.657785249999"/>
        <n v="38.1582897999999"/>
        <n v="40.6395369999999"/>
        <n v="35.9744218999999"/>
        <n v="38.927948"/>
        <n v="34.888535"/>
        <n v="40.139825"/>
        <n v="37.9300994999999"/>
        <n v="37.70803"/>
        <n v="38.5519569499999"/>
        <n v="36.556998"/>
        <n v="31.8167362999999"/>
        <n v="30.8378576999999"/>
        <n v="30.67017105"/>
        <n v="31.6122083999999"/>
        <n v="30.6184376999999"/>
        <n v="30.6862607999999"/>
        <n v="34.1859568"/>
        <n v="33.100663"/>
        <n v="30.6221195999999"/>
        <n v="32.6825045"/>
        <n v="30.9987115999999"/>
        <n v="33.7897812999999"/>
        <n v="33.915225"/>
        <n v="34.51306"/>
        <n v="29.8778791999999"/>
        <n v="30.076568"/>
        <n v="28.9698073999999"/>
        <n v="27.8603439999999"/>
        <n v="29.9059503499999"/>
        <n v="29.7623520499999"/>
        <n v="30.743969"/>
        <n v="30.3354218"/>
        <n v="29.4809635999999"/>
        <n v="31.2525311999999"/>
        <n v="29.83066925"/>
        <n v="33.08563925"/>
        <n v="29.743313"/>
        <n v="29.3202020999999"/>
        <n v="29.8958356499999"/>
        <n v="28.9814091"/>
        <n v="48.7373547999999"/>
        <n v="70.7234106999999"/>
        <n v="47.9816924499999"/>
        <n v="39.7718485999999"/>
        <n v="30.06827"/>
        <n v="28.4157739999999"/>
        <n v="29.2436054999999"/>
        <n v="32.0293839499999"/>
        <n v="73.0225949"/>
        <n v="32.7782871"/>
        <n v="44.1407114999999"/>
        <n v="31.010444"/>
        <n v="30.1457330999999"/>
        <n v="30.46968605"/>
        <n v="30.2092754999999"/>
        <n v="28.3188670499999"/>
        <n v="29.65574"/>
        <n v="31.738276"/>
        <n v="31.262204"/>
        <n v="29.1005346999999"/>
        <n v="27.7371138999999"/>
        <n v="31.0244523"/>
        <n v="28.17710375"/>
        <n v="30.963802"/>
        <n v="30.794335"/>
        <n v="30.6408806"/>
        <n v="30.67046055"/>
        <n v="30.5484775999999"/>
        <n v="30.619767"/>
        <n v="30.4223905"/>
        <n v="30.9938849999999"/>
        <n v="30.288996"/>
        <n v="29.5135939999999"/>
        <n v="31.2185823999999"/>
        <n v="30.7319301999999"/>
        <n v="30.40976785"/>
        <n v="34.9495949999999"/>
        <n v="31.837996"/>
        <n v="36.8977138999999"/>
        <n v="30.2748393999999"/>
        <n v="35.1813849999999"/>
        <n v="48.790817"/>
        <n v="38.9329709999999"/>
        <n v="53.9182105"/>
        <n v="37.409324"/>
        <n v="30.3296324499999"/>
        <n v="42.80637035"/>
        <n v="44.2446015999999"/>
        <n v="40.9905664499999"/>
        <n v="53.62537355"/>
        <n v="38.3238650999993"/>
        <n v="44.0409084499999"/>
        <n v="40.1167875"/>
        <n v="44.8859545499999"/>
        <n v="46.9543579"/>
        <n v="52.3014314499999"/>
        <n v="44.8871869999999"/>
        <n v="44.194798"/>
        <n v="38.7658336999999"/>
        <n v="43.9427239999999"/>
        <n v="60.0406192"/>
        <n v="49.1306893"/>
        <n v="44.3477250499999"/>
        <n v="49.56671"/>
      </sharedItems>
    </cacheField>
    <cacheField name="99th resp" numFmtId="0">
      <sharedItems containsSemiMixedTypes="0" containsString="0" containsNumber="1">
        <n v="48.7798534999999"/>
        <n v="43.9257294"/>
        <n v="46.0947519600001"/>
        <n v="53.859514"/>
        <n v="36.2811531599999"/>
        <n v="62.4227019"/>
        <n v="44.1603917199996"/>
        <n v="42.5565343"/>
        <n v="48.23829028"/>
        <n v="52.112789"/>
        <n v="47.6794253199999"/>
        <n v="65.26681064"/>
        <n v="54.0472276199997"/>
        <n v="69.7825028199998"/>
        <n v="63.1387644900001"/>
        <n v="61.21844015"/>
        <n v="77.576132"/>
        <n v="74.494612"/>
        <n v="77.47038"/>
        <n v="61.1685357"/>
        <n v="63.0593176899999"/>
        <n v="72.6720752599998"/>
        <n v="67.3535520399999"/>
        <n v="71.8122942099998"/>
        <n v="72.480285"/>
        <n v="75.709965"/>
        <n v="66.7071169099999"/>
        <n v="1216.90113899999"/>
        <n v="77.4800969599999"/>
        <n v="72.35002246"/>
        <n v="64.2077763"/>
        <n v="58.3087791899999"/>
        <n v="55.62022122"/>
        <n v="71.389646"/>
        <n v="65.475338"/>
        <n v="53.1161876799998"/>
        <n v="68.6084924"/>
        <n v="68.341157"/>
        <n v="60.4486652799998"/>
        <n v="77.15556075"/>
        <n v="79.341497"/>
        <n v="66.943016"/>
        <n v="46.5578593599996"/>
        <n v="69.4468061"/>
        <n v="72.7415569399999"/>
        <n v="59.38113096"/>
        <n v="55.88703634"/>
        <n v="57.75829056"/>
        <n v="69.76173"/>
        <n v="65.083796"/>
        <n v="56.3426882599999"/>
        <n v="66.2140126599999"/>
        <n v="62.40929456"/>
        <n v="57.80626802"/>
        <n v="64.3575317599999"/>
        <n v="69.064123"/>
        <n v="69.2607020399998"/>
        <n v="67.4242905999999"/>
        <n v="63.8294321000001"/>
        <n v="60.612097"/>
        <n v="68.94697198"/>
        <n v="66.88488701"/>
        <n v="68.0002135599998"/>
        <n v="214.329686259999"/>
        <n v="70.7801747199999"/>
        <n v="77.3515315999999"/>
        <n v="66.60463854"/>
        <n v="68.264491"/>
        <n v="67.9178268299999"/>
        <n v="79.7069171599998"/>
        <n v="69.4469094799999"/>
        <n v="71.6829649"/>
        <n v="70.0037432199999"/>
        <n v="74.341665"/>
        <n v="59.9631648399999"/>
        <n v="55.3832938399999"/>
        <n v="52.05721739"/>
        <n v="60.2518875999991"/>
        <n v="54.9138870599999"/>
        <n v="54.03509974"/>
        <n v="60.1490167599999"/>
        <n v="61.457724"/>
        <n v="58.00192162"/>
        <n v="65.9582022"/>
        <n v="54.1675757199999"/>
        <n v="67.3940274699998"/>
        <n v="190.045358"/>
        <n v="70.870978"/>
        <n v="48.5988710199999"/>
        <n v="48.1635316"/>
        <n v="45.82322392"/>
        <n v="37.7643427999997"/>
        <n v="50.1937183399999"/>
        <n v="44.93872323"/>
        <n v="53.762084"/>
        <n v="49.37113738"/>
        <n v="48.2747022599999"/>
        <n v="62.9274137199994"/>
        <n v="48.2313902499999"/>
        <n v="68.81545525"/>
        <n v="48.60773"/>
        <n v="46.0342681399999"/>
        <n v="48.57137522"/>
        <n v="44.0399815899999"/>
        <n v="86.19917272"/>
        <n v="87.41031525"/>
        <n v="78.7529301"/>
        <n v="72.3961812399999"/>
        <n v="49.349845"/>
        <n v="43.8340974"/>
        <n v="41.73762116"/>
        <n v="60.7019651"/>
        <n v="107.658317149999"/>
        <n v="64.7019609999999"/>
        <n v="99.0777765899992"/>
        <n v="56.840019"/>
        <n v="48.9799995399999"/>
        <n v="48.9550077299998"/>
        <n v="51.9454691"/>
        <n v="48.34816013"/>
        <n v="45.3290873999999"/>
        <n v="62.2996542499999"/>
        <n v="56.394806"/>
        <n v="45.1334578299999"/>
        <n v="41.4766208400001"/>
        <n v="54.5400889799999"/>
        <n v="45.5925584999999"/>
        <n v="53.0230622999998"/>
        <n v="53.764477"/>
        <n v="52.1749818799999"/>
        <n v="54.5965763599999"/>
        <n v="50.35785178"/>
        <n v="53.7854458999999"/>
        <n v="52.41211684"/>
        <n v="56.1873982599993"/>
        <n v="52.574279"/>
        <n v="47.9236515999997"/>
        <n v="55.6120286199999"/>
        <n v="51.9189476600001"/>
        <n v="54.96548062"/>
        <n v="67.8085583200001"/>
        <n v="61.507228"/>
        <n v="67.36665794"/>
        <n v="49.43521018"/>
        <n v="62.0921920699999"/>
        <n v="71.987071"/>
        <n v="79.59145521"/>
        <n v="79.2536611999999"/>
        <n v="66.4501909199998"/>
        <n v="49.9547645799999"/>
        <n v="75.5538776199999"/>
        <n v="77.2136772399999"/>
        <n v="75.9467454299999"/>
        <n v="79.9200454"/>
        <n v="72.025074"/>
        <n v="75.310676"/>
        <n v="79.78964222"/>
        <n v="74.90128953"/>
        <n v="76.09871571"/>
        <n v="84.02606078"/>
        <n v="78.07958496"/>
        <n v="73.752152"/>
        <n v="71.36573358"/>
        <n v="74.8960458400002"/>
        <n v="186.709799790001"/>
        <n v="81.29010156"/>
        <n v="75.5642384500001"/>
        <n v="81.281341"/>
      </sharedItems>
    </cacheField>
    <cacheField name="Total Transactions" numFmtId="0">
      <sharedItems containsSemiMixedTypes="0" containsString="0" containsNumber="1" containsInteger="1">
        <n v="6347291.0"/>
        <n v="20679.0"/>
        <n v="20913.0"/>
        <n v="6549738.0"/>
        <n v="21785.0"/>
        <n v="23256.0"/>
        <n v="21173.0"/>
        <n v="62622.0"/>
        <n v="65597.0"/>
        <n v="6854979.0"/>
        <n v="65855.0"/>
        <n v="71829.0"/>
        <n v="70383.0"/>
        <n v="7339654.0"/>
        <n v="25238.0"/>
        <n v="25502.0"/>
        <n v="7523701.0"/>
        <n v="7533225.0"/>
        <n v="7647909.0"/>
        <n v="25183.0"/>
        <n v="25512.0"/>
        <n v="25775.0"/>
        <n v="75822.0"/>
        <n v="77408.0"/>
        <n v="7781447.0"/>
        <n v="7837207.0"/>
        <n v="76114.0"/>
        <n v="76845.0"/>
        <n v="76848.0"/>
        <n v="76154.0"/>
        <n v="6953836.0"/>
        <n v="23534.0"/>
        <n v="23103.0"/>
        <n v="7071404.0"/>
        <n v="7089589.0"/>
        <n v="23889.0"/>
        <n v="24781.0"/>
        <n v="24901.0"/>
        <n v="72070.0"/>
        <n v="73376.0"/>
        <n v="7325772.0"/>
        <n v="7382225.0"/>
        <n v="72175.0"/>
        <n v="72346.0"/>
        <n v="75670.0"/>
        <n v="7200993.0"/>
        <n v="24278.0"/>
        <n v="24613.0"/>
        <n v="7529694.0"/>
        <n v="7519254.0"/>
        <n v="24712.0"/>
        <n v="25710.0"/>
        <n v="24620.0"/>
        <n v="45422.0"/>
        <n v="45237.0"/>
        <n v="4855285.0"/>
        <n v="45373.0"/>
        <n v="45987.0"/>
        <n v="46003.0"/>
        <n v="7821052.0"/>
        <n v="7687419.0"/>
        <n v="26344.0"/>
        <n v="26343.0"/>
        <n v="26860.0"/>
        <n v="26837.0"/>
        <n v="26857.0"/>
        <n v="25815.0"/>
        <n v="7915704.0"/>
        <n v="79770.0"/>
        <n v="79975.0"/>
        <n v="80659.0"/>
        <n v="80571.0"/>
        <n v="78044.0"/>
        <n v="8055578.0"/>
        <n v="6898380.0"/>
        <n v="23675.0"/>
        <n v="23658.0"/>
        <n v="24168.0"/>
        <n v="23375.0"/>
        <n v="23379.0"/>
        <n v="24693.0"/>
        <n v="7398555.0"/>
        <n v="71579.0"/>
        <n v="74266.0"/>
        <n v="71487.0"/>
        <n v="74058.0"/>
        <n v="7719205.0"/>
        <n v="7718170.0"/>
        <n v="6409855.0"/>
        <n v="21981.0"/>
        <n v="21253.0"/>
        <n v="21391.0"/>
        <n v="21364.0"/>
        <n v="23758.0"/>
        <n v="6660490.0"/>
        <n v="66475.0"/>
        <n v="65298.0"/>
        <n v="69469.0"/>
        <n v="66806.0"/>
        <n v="71276.0"/>
        <n v="7038332.0"/>
        <n v="6073700.0"/>
        <n v="20838.0"/>
        <n v="20280.0"/>
        <n v="21995.0"/>
        <n v="29440.0"/>
        <n v="21990.0"/>
        <n v="25244.0"/>
        <n v="6174869.0"/>
        <n v="62993.0"/>
        <n v="61247.0"/>
        <n v="63008.0"/>
        <n v="88898.0"/>
        <n v="63027.0"/>
        <n v="75222.0"/>
        <n v="6614342.0"/>
        <n v="6437024.0"/>
        <n v="22082.0"/>
        <n v="22111.0"/>
        <n v="21458.0"/>
        <n v="21466.0"/>
        <n v="23876.0"/>
        <n v="6844392.0"/>
        <n v="66812.0"/>
        <n v="66855.0"/>
        <n v="70878.0"/>
        <n v="65856.0"/>
        <n v="72111.0"/>
        <n v="7214887.0"/>
        <n v="6810613.0"/>
        <n v="23362.0"/>
        <n v="23260.0"/>
        <n v="23491.0"/>
        <n v="23447.0"/>
        <n v="23959.0"/>
        <n v="7144296.0"/>
        <n v="70631.0"/>
        <n v="71023.0"/>
        <n v="71232.0"/>
        <n v="70740.0"/>
        <n v="73413.0"/>
        <n v="7426637.0"/>
        <n v="6498260.0"/>
        <n v="22295.0"/>
        <n v="23464.0"/>
        <n v="26851.0"/>
        <n v="22190.0"/>
        <n v="26891.0"/>
        <n v="6523199.0"/>
        <n v="67398.0"/>
        <n v="71122.0"/>
        <n v="72737.0"/>
        <n v="68644.0"/>
        <n v="83810.0"/>
        <n v="6701547.0"/>
        <n v="7708138.0"/>
        <n v="26415.0"/>
        <n v="25558.0"/>
        <n v="27310.0"/>
        <n v="27238.0"/>
        <n v="26625.0"/>
        <n v="7961657.0"/>
        <n v="79987.0"/>
        <n v="78913.0"/>
        <n v="76830.0"/>
        <n v="80735.0"/>
        <n v="79452.0"/>
        <n v="8162254.0"/>
      </sharedItems>
    </cacheField>
    <cacheField name="30ms thresh" numFmtId="0">
      <sharedItems containsSemiMixedTypes="0" containsString="0" containsNumber="1" containsInteger="1">
        <n v="319307.0"/>
        <n v="937.0"/>
        <n v="867.0"/>
        <n v="380833.0"/>
        <n v="720.0"/>
        <n v="1484.0"/>
        <n v="833.0"/>
        <n v="2485.0"/>
        <n v="3304.0"/>
        <n v="369410.0"/>
        <n v="3504.0"/>
        <n v="5993.0"/>
        <n v="3669.0"/>
        <n v="672379.0"/>
        <n v="2014.0"/>
        <n v="2018.0"/>
        <n v="1039687.0"/>
        <n v="871829.0"/>
        <n v="835508.0"/>
        <n v="1689.0"/>
        <n v="2087.0"/>
        <n v="3623.0"/>
        <n v="7469.0"/>
        <n v="8203.0"/>
        <n v="959416.0"/>
        <n v="919867.0"/>
        <n v="5346.0"/>
        <n v="10789.0"/>
        <n v="8584.0"/>
        <n v="8611.0"/>
        <n v="538472.0"/>
        <n v="1602.0"/>
        <n v="1700.0"/>
        <n v="664689.0"/>
        <n v="585247.0"/>
        <n v="1298.0"/>
        <n v="2465.0"/>
        <n v="2592.0"/>
        <n v="4986.0"/>
        <n v="7352.0"/>
        <n v="753619.0"/>
        <n v="574523.0"/>
        <n v="3234.0"/>
        <n v="7077.0"/>
        <n v="8667.0"/>
        <n v="470732.0"/>
        <n v="1442.0"/>
        <n v="1486.0"/>
        <n v="615664.0"/>
        <n v="608087.0"/>
        <n v="1472.0"/>
        <n v="2382.0"/>
        <n v="1494.0"/>
        <n v="1908.0"/>
        <n v="2085.0"/>
        <n v="309867.0"/>
        <n v="2202.0"/>
        <n v="3114.0"/>
        <n v="2270.0"/>
        <n v="517931.0"/>
        <n v="686391.0"/>
        <n v="2178.0"/>
        <n v="2226.0"/>
        <n v="3926.0"/>
        <n v="2571.0"/>
        <n v="2890.0"/>
        <n v="2358.0"/>
        <n v="828053.0"/>
        <n v="6730.0"/>
        <n v="8173.0"/>
        <n v="7746.0"/>
        <n v="7955.0"/>
        <n v="7986.0"/>
        <n v="715103.0"/>
        <n v="456263.0"/>
        <n v="1363.0"/>
        <n v="1315.0"/>
        <n v="1603.0"/>
        <n v="1293.0"/>
        <n v="1289.0"/>
        <n v="2079.0"/>
        <n v="561674.0"/>
        <n v="3836.0"/>
        <n v="5514.0"/>
        <n v="4189.0"/>
        <n v="5760.0"/>
        <n v="856526.0"/>
        <n v="622311.0"/>
        <n v="311293.0"/>
        <n v="1105.0"/>
        <n v="971.0"/>
        <n v="846.0"/>
        <n v="1060.0"/>
        <n v="1138.0"/>
        <n v="379354.0"/>
        <n v="3527.0"/>
        <n v="3095.0"/>
        <n v="4216.0"/>
        <n v="3267.0"/>
        <n v="5492.0"/>
        <n v="337992.0"/>
        <n v="286874.0"/>
        <n v="1029.0"/>
        <n v="922.0"/>
        <n v="3082.0"/>
        <n v="10913.0"/>
        <n v="3113.0"/>
        <n v="2704.0"/>
        <n v="312120.0"/>
        <n v="2377.0"/>
        <n v="2578.0"/>
        <n v="4496.0"/>
        <n v="34504.0"/>
        <n v="4475.0"/>
        <n v="8791.0"/>
        <n v="390103.0"/>
        <n v="333224.0"/>
        <n v="1195.0"/>
        <n v="1133.0"/>
        <n v="854.0"/>
        <n v="1009.0"/>
        <n v="1521.0"/>
        <n v="427741.0"/>
        <n v="2781.0"/>
        <n v="2214.0"/>
        <n v="4258.0"/>
        <n v="2428.0"/>
        <n v="4338.0"/>
        <n v="408310.0"/>
        <n v="380315.0"/>
        <n v="1317.0"/>
        <n v="1283.0"/>
        <n v="1324.0"/>
        <n v="1257.0"/>
        <n v="1387.0"/>
        <n v="371966.0"/>
        <n v="3303.0"/>
        <n v="4438.0"/>
        <n v="3984.0"/>
        <n v="3749.0"/>
        <n v="6273.0"/>
        <n v="494063.0"/>
        <n v="613542.0"/>
        <n v="1172.0"/>
        <n v="2046.0"/>
        <n v="4440.0"/>
        <n v="2086.0"/>
        <n v="5113.0"/>
        <n v="646467.0"/>
        <n v="3537.0"/>
        <n v="8277.0"/>
        <n v="8980.0"/>
        <n v="7650.0"/>
        <n v="16209.0"/>
        <n v="675760.0"/>
        <n v="1036583.0"/>
        <n v="2798.0"/>
        <n v="3571.0"/>
        <n v="4214.0"/>
        <n v="4781.0"/>
        <n v="3907.0"/>
        <n v="1182127.0"/>
        <n v="8107.0"/>
        <n v="10945.0"/>
        <n v="11604.0"/>
        <n v="12548.0"/>
        <n v="11134.0"/>
        <n v="1327634.0"/>
      </sharedItems>
    </cacheField>
    <cacheField name="50ms thresh" numFmtId="0">
      <sharedItems containsSemiMixedTypes="0" containsString="0" containsNumber="1" containsInteger="1">
        <n v="59495.0"/>
        <n v="159.0"/>
        <n v="176.0"/>
        <n v="78401.0"/>
        <n v="102.0"/>
        <n v="360.0"/>
        <n v="170.0"/>
        <n v="414.0"/>
        <n v="592.0"/>
        <n v="76311.0"/>
        <n v="587.0"/>
        <n v="1522.0"/>
        <n v="858.0"/>
        <n v="187839.0"/>
        <n v="484.0"/>
        <n v="487.0"/>
        <n v="300122.0"/>
        <n v="251798.0"/>
        <n v="265379.0"/>
        <n v="420.0"/>
        <n v="553.0"/>
        <n v="1145.0"/>
        <n v="1910.0"/>
        <n v="2307.0"/>
        <n v="266844.0"/>
        <n v="280433.0"/>
        <n v="1511.0"/>
        <n v="4790.0"/>
        <n v="2586.0"/>
        <n v="2309.0"/>
        <n v="132468.0"/>
        <n v="353.0"/>
        <n v="306.0"/>
        <n v="183466.0"/>
        <n v="145992.0"/>
        <n v="285.0"/>
        <n v="690.0"/>
        <n v="617.0"/>
        <n v="1143.0"/>
        <n v="2338.0"/>
        <n v="233100.0"/>
        <n v="151008.0"/>
        <n v="607.0"/>
        <n v="2001.0"/>
        <n v="2313.0"/>
        <n v="111883.0"/>
        <n v="321.0"/>
        <n v="351.0"/>
        <n v="174563.0"/>
        <n v="152778.0"/>
        <n v="346.0"/>
        <n v="569.0"/>
        <n v="404.0"/>
        <n v="632.0"/>
        <n v="781.0"/>
        <n v="111929.0"/>
        <n v="883.0"/>
        <n v="1128.0"/>
        <n v="803.0"/>
        <n v="123544.0"/>
        <n v="184263.0"/>
        <n v="581.0"/>
        <n v="627.0"/>
        <n v="2669.0"/>
        <n v="704.0"/>
        <n v="865.0"/>
        <n v="585.0"/>
        <n v="212474.0"/>
        <n v="1808.0"/>
        <n v="2598.0"/>
        <n v="2135.0"/>
        <n v="2153.0"/>
        <n v="2134.0"/>
        <n v="214034.0"/>
        <n v="107656.0"/>
        <n v="308.0"/>
        <n v="266.0"/>
        <n v="381.0"/>
        <n v="280.0"/>
        <n v="289.0"/>
        <n v="439.0"/>
        <n v="130524.0"/>
        <n v="987.0"/>
        <n v="1426.0"/>
        <n v="887.0"/>
        <n v="1597.0"/>
        <n v="214495.0"/>
        <n v="179747.0"/>
        <n v="59262.0"/>
        <n v="196.0"/>
        <n v="167.0"/>
        <n v="96.0"/>
        <n v="218.0"/>
        <n v="169.0"/>
        <n v="78856.0"/>
        <n v="650.0"/>
        <n v="597.0"/>
        <n v="1093.0"/>
        <n v="606.0"/>
        <n v="1485.0"/>
        <n v="65324.0"/>
        <n v="51564.0"/>
        <n v="193.0"/>
        <n v="157.0"/>
        <n v="1064.0"/>
        <n v="3748.0"/>
        <n v="1023.0"/>
        <n v="774.0"/>
        <n v="59898.0"/>
        <n v="468.0"/>
        <n v="386.0"/>
        <n v="1057.0"/>
        <n v="12596.0"/>
        <n v="1211.0"/>
        <n v="3038.0"/>
        <n v="88929.0"/>
        <n v="60535.0"/>
        <n v="216.0"/>
        <n v="241.0"/>
        <n v="200.0"/>
        <n v="400.0"/>
        <n v="92704.0"/>
        <n v="512.0"/>
        <n v="408.0"/>
        <n v="891.0"/>
        <n v="528.0"/>
        <n v="86452.0"/>
        <n v="76888.0"/>
        <n v="297.0"/>
        <n v="237.0"/>
        <n v="278.0"/>
        <n v="261.0"/>
        <n v="331.0"/>
        <n v="79898.0"/>
        <n v="624.0"/>
        <n v="924.0"/>
        <n v="795.0"/>
        <n v="1704.0"/>
        <n v="121106.0"/>
        <n v="159921.0"/>
        <n v="1252.0"/>
        <n v="1578.0"/>
        <n v="162331.0"/>
        <n v="674.0"/>
        <n v="2561.0"/>
        <n v="2801.0"/>
        <n v="2314.0"/>
        <n v="4939.0"/>
        <n v="190690.0"/>
        <n v="285674.0"/>
        <n v="863.0"/>
        <n v="1004.0"/>
        <n v="1153.0"/>
        <n v="1514.0"/>
        <n v="1048.0"/>
        <n v="287985.0"/>
        <n v="2232.0"/>
        <n v="2895.0"/>
        <n v="4854.0"/>
        <n v="3898.0"/>
        <n v="2978.0"/>
        <n v="400299.0"/>
      </sharedItems>
    </cacheField>
    <cacheField name="75ms thresh" numFmtId="0">
      <sharedItems containsSemiMixedTypes="0" containsString="0" containsNumber="1" containsInteger="1">
        <n v="14794.0"/>
        <n v="47.0"/>
        <n v="43.0"/>
        <n v="22553.0"/>
        <n v="36.0"/>
        <n v="141.0"/>
        <n v="35.0"/>
        <n v="76.0"/>
        <n v="153.0"/>
        <n v="21967.0"/>
        <n v="179.0"/>
        <n v="381.0"/>
        <n v="211.0"/>
        <n v="51086.0"/>
        <n v="125.0"/>
        <n v="86.0"/>
        <n v="87803.0"/>
        <n v="72885.0"/>
        <n v="88076.0"/>
        <n v="109.0"/>
        <n v="93.0"/>
        <n v="196.0"/>
        <n v="414.0"/>
        <n v="610.0"/>
        <n v="63995.0"/>
        <n v="82245.0"/>
        <n v="511.0"/>
        <n v="2997.0"/>
        <n v="895.0"/>
        <n v="615.0"/>
        <n v="34446.0"/>
        <n v="82.0"/>
        <n v="79.0"/>
        <n v="55519.0"/>
        <n v="38389.0"/>
        <n v="62.0"/>
        <n v="148.0"/>
        <n v="150.0"/>
        <n v="294.0"/>
        <n v="824.0"/>
        <n v="89754.0"/>
        <n v="48358.0"/>
        <n v="168.0"/>
        <n v="468.0"/>
        <n v="648.0"/>
        <n v="27319.0"/>
        <n v="80.0"/>
        <n v="77.0"/>
        <n v="55573.0"/>
        <n v="40070.0"/>
        <n v="72.0"/>
        <n v="136.0"/>
        <n v="118.0"/>
        <n v="152.0"/>
        <n v="277.0"/>
        <n v="34612.0"/>
        <n v="362.0"/>
        <n v="243.0"/>
        <n v="263.0"/>
        <n v="36096.0"/>
        <n v="51591.0"/>
        <n v="156.0"/>
        <n v="162.0"/>
        <n v="2004.0"/>
        <n v="202.0"/>
        <n v="308.0"/>
        <n v="135.0"/>
        <n v="47475.0"/>
        <n v="518.0"/>
        <n v="1002.0"/>
        <n v="531.0"/>
        <n v="667.0"/>
        <n v="549.0"/>
        <n v="78335.0"/>
        <n v="30733.0"/>
        <n v="91.0"/>
        <n v="96.0"/>
        <n v="84.0"/>
        <n v="89.0"/>
        <n v="30919.0"/>
        <n v="323.0"/>
        <n v="443.0"/>
        <n v="252.0"/>
        <n v="475.0"/>
        <n v="129510.0"/>
        <n v="62383.0"/>
        <n v="15297.0"/>
        <n v="53.0"/>
        <n v="17.0"/>
        <n v="40.0"/>
        <n v="20214.0"/>
        <n v="178.0"/>
        <n v="149.0"/>
        <n v="437.0"/>
        <n v="533.0"/>
        <n v="19110.0"/>
        <n v="10963.0"/>
        <n v="65.0"/>
        <n v="45.0"/>
        <n v="1114.0"/>
        <n v="286.0"/>
        <n v="206.0"/>
        <n v="13329.0"/>
        <n v="67.0"/>
        <n v="370.0"/>
        <n v="3914.0"/>
        <n v="349.0"/>
        <n v="1362.0"/>
        <n v="28486.0"/>
        <n v="14561.0"/>
        <n v="58.0"/>
        <n v="63.0"/>
        <n v="41.0"/>
        <n v="120.0"/>
        <n v="23638.0"/>
        <n v="110.0"/>
        <n v="92.0"/>
        <n v="220.0"/>
        <n v="129.0"/>
        <n v="226.0"/>
        <n v="22872.0"/>
        <n v="19096.0"/>
        <n v="49.0"/>
        <n v="71.0"/>
        <n v="83.0"/>
        <n v="25514.0"/>
        <n v="276.0"/>
        <n v="174.0"/>
        <n v="280.0"/>
        <n v="447.0"/>
        <n v="37500.0"/>
        <n v="35349.0"/>
        <n v="187.0"/>
        <n v="283.0"/>
        <n v="422.0"/>
        <n v="31183.0"/>
        <n v="190.0"/>
        <n v="751.0"/>
        <n v="836.0"/>
        <n v="733.0"/>
        <n v="1244.0"/>
        <n v="54089.0"/>
        <n v="78902.0"/>
        <n v="324.0"/>
        <n v="305.0"/>
        <n v="496.0"/>
        <n v="72310.0"/>
        <n v="638.0"/>
        <n v="779.0"/>
        <n v="2659.0"/>
        <n v="1172.0"/>
        <n v="847.0"/>
        <n v="122965.0"/>
      </sharedItems>
    </cacheField>
    <cacheField name="100ms thresh">
      <sharedItems containsMixedTypes="1" containsNumber="1" containsInteger="1">
        <n v="449.0"/>
        <n v="7.0"/>
        <n v="0.0"/>
        <n v="6200.0"/>
        <n v="5.0"/>
        <n v="51.0"/>
        <n v="6.0"/>
        <n v="21.0"/>
        <n v="6474.0"/>
        <n v="58.0"/>
        <n v="45.0"/>
        <n v="3.0"/>
        <n v="1542.0"/>
        <n v="2.0"/>
        <n v="1.0"/>
        <n v="23574.0"/>
        <n v="11387.0"/>
        <n v="24092.0"/>
        <s v="6]"/>
        <n v="44.0"/>
        <n v="7267.0"/>
        <n v="19651.0"/>
        <n v="163.0"/>
        <n v="2535.0"/>
        <n v="196.0"/>
        <n v="55.0"/>
        <n v="953.0"/>
        <n v="7012.0"/>
        <n v="1654.0"/>
        <n v="11.0"/>
        <n v="234.0"/>
        <n v="30577.0"/>
        <n v="17745.0"/>
        <s v="87]"/>
        <n v="67.0"/>
        <n v="57.0"/>
        <n v="821.0"/>
        <n v="8.0"/>
        <n v="12434.0"/>
        <n v="1281.0"/>
        <n v="4.0"/>
        <n v="133.0"/>
        <n v="11011.0"/>
        <n v="153.0"/>
        <n v="94.0"/>
        <n v="7633.0"/>
        <n v="1878.0"/>
        <n v="1446.0"/>
        <n v="72.0"/>
        <n v="7571.0"/>
        <n v="79.0"/>
        <n v="370.0"/>
        <n v="172.0"/>
        <n v="12.0"/>
        <n v="32391.0"/>
        <n v="3411.0"/>
        <n v="22.0"/>
        <n v="724.0"/>
        <n v="102.0"/>
        <n v="103.0"/>
        <n v="54.0"/>
        <n v="70.0"/>
        <n v="98913.0"/>
        <n v="19451.0"/>
        <n v="499.0"/>
        <n v="20.0"/>
        <n v="2247.0"/>
        <n v="10.0"/>
        <n v="173.0"/>
        <n v="32.0"/>
        <n v="182.0"/>
        <n v="5309.0"/>
        <n v="184.0"/>
        <n v="16.0"/>
        <n v="35.0"/>
        <n v="61.0"/>
        <n v="807.0"/>
        <n v="85.0"/>
        <n v="1092.0"/>
        <n v="749.0"/>
        <n v="7120.0"/>
        <n v="497.0"/>
        <n v="830.0"/>
        <n v="65.0"/>
        <n v="2119.0"/>
        <n v="692.0"/>
        <n v="26.0"/>
        <n v="3886.0"/>
        <n v="83.0"/>
        <n v="9.0"/>
        <n v="63.0"/>
        <n v="11007.0"/>
        <n v="782.0"/>
        <n v="62.0"/>
        <n v="107.0"/>
        <n v="198.0"/>
        <n v="75.0"/>
        <n v="270.0"/>
        <n v="8024.0"/>
        <n v="3569.0"/>
        <n v="127.0"/>
        <n v="4019.0"/>
        <n v="129.0"/>
        <n v="31.0"/>
        <n v="1773.0"/>
        <n v="387.0"/>
        <n v="26898.0"/>
      </sharedItems>
    </cacheField>
    <cacheField name="% 30ms thresh" numFmtId="0">
      <sharedItems containsString="0" containsBlank="1" containsNumber="1">
        <m/>
        <n v="0.055841522635334"/>
      </sharedItems>
    </cacheField>
    <cacheField name="% 50ms thresh" numFmtId="0">
      <sharedItems containsString="0" containsBlank="1" containsNumber="1">
        <m/>
        <n v="0.011289438997635015"/>
      </sharedItems>
    </cacheField>
    <cacheField name="% 75ms thresh" numFmtId="0">
      <sharedItems containsString="0" containsBlank="1" containsNumber="1">
        <m/>
        <n v="0.0028038592120856083"/>
      </sharedItems>
    </cacheField>
    <cacheField name="% 100ms thresh" numFmtId="0">
      <sharedItems containsString="0" containsBlank="1" containsNumber="1">
        <m/>
        <n v="1.0160612561600549E-4"/>
      </sharedItems>
    </cacheField>
    <cacheField name="Median Diff" numFmtId="0">
      <sharedItems containsString="0" containsBlank="1" containsNumber="1" containsInteger="1">
        <m/>
        <n v="0.0"/>
      </sharedItems>
    </cacheField>
    <cacheField name="75th Diff" numFmtId="0">
      <sharedItems containsString="0" containsBlank="1" containsNumber="1" containsInteger="1">
        <m/>
        <n v="0.0"/>
      </sharedItems>
    </cacheField>
    <cacheField name="90th Diff" numFmtId="0">
      <sharedItems containsString="0" containsBlank="1" containsNumber="1" containsInteger="1">
        <m/>
        <n v="0.0"/>
      </sharedItems>
    </cacheField>
    <cacheField name="95th Diff" numFmtId="0">
      <sharedItems containsString="0" containsBlank="1" containsNumber="1" containsInteger="1">
        <m/>
        <n v="0.0"/>
      </sharedItems>
    </cacheField>
    <cacheField name="99th Diff" numFmtId="0">
      <sharedItems containsString="0" containsBlank="1" containsNumber="1" containsInteger="1">
        <m/>
        <n v="0.0"/>
      </sharedItems>
    </cacheField>
    <cacheField name="MSE" numFmtId="0">
      <sharedItems containsString="0" containsBlank="1">
        <m/>
      </sharedItems>
    </cacheField>
    <cacheField name="Relative Err 50" numFmtId="0">
      <sharedItems containsString="0" containsBlank="1" containsNumber="1">
        <m/>
        <n v="0.00472059286957315"/>
        <n v="0.0049124469390933395"/>
        <n v="0.007856783232008347"/>
        <n v="0.008140595500344383"/>
        <n v="0.010152579332980792"/>
        <n v="0.0014496780761070497"/>
        <n v="0.005165615474118793"/>
        <n v="0.0025127321337045853"/>
        <n v="0.0037915072742554226"/>
        <n v="0.0023953949839530565"/>
        <n v="0.028791501874478643"/>
        <n v="0.015017967217307093"/>
        <n v="0.0017793116499064273"/>
        <n v="0.0029531311385405414"/>
        <n v="0.032522925443079005"/>
        <n v="0.020292231895847834"/>
        <n v="2.739291197355643E-4"/>
        <n v="0.03565118100046851"/>
        <n v="0.012169622265984493"/>
        <n v="0.08527796775865387"/>
        <n v="0.0033156045704062407"/>
        <n v="0.011454393050062347"/>
        <n v="0.024713865023577978"/>
        <n v="0.00943818789025514"/>
        <n v="0.02955563134976235"/>
        <n v="0.024782974040105217"/>
        <n v="0.02633438617327585"/>
        <n v="0.010018300450079605"/>
        <n v="0.0018580889151438927"/>
        <n v="0.0156453170650138"/>
        <n v="0.005382087758290291"/>
        <n v="0.00254097786453456"/>
        <n v="0.01620432117156016"/>
        <n v="0.009205614954517286"/>
        <n v="0.012384940967953775"/>
        <n v="0.005925291298016234"/>
        <n v="0.009169368139269768"/>
        <n v="0.013920483096293781"/>
        <n v="0.006132011006118429"/>
        <n v="0.03154661906059123"/>
        <n v="0.020331392479539034"/>
        <n v="0.02226438972974697"/>
        <n v="0.007483113145883"/>
        <n v="0.006959941342450944"/>
        <n v="0.005356543875514934"/>
        <n v="0.014427027401338515"/>
        <n v="0.012863657915312035"/>
        <n v="0.028465801931589905"/>
        <n v="0.013057731368749773"/>
        <n v="0.0346620856925161"/>
        <n v="0.03295010139980312"/>
        <n v="0.03184420590605298"/>
        <n v="0.03704159153583295"/>
        <n v="0.02995862574378267"/>
        <n v="0.03289992734563835"/>
        <n v="0.0033171566601923434"/>
        <n v="0.020624581424064443"/>
        <n v="0.01026052032430288"/>
        <n v="0.013306533494977752"/>
        <n v="0.003303887338578905"/>
        <n v="0.013881102460184362"/>
        <n v="0.0011635986450774167"/>
        <n v="0.026746918658428386"/>
        <n v="0.020867017106562333"/>
        <n v="0.004529497233371805"/>
        <n v="0.014000493413993415"/>
        <n v="0.00698452518269125"/>
        <n v="0.014338287474684618"/>
        <n v="0.0019334644506746746"/>
        <n v="0.007110241954808652"/>
        <n v="0.0011278074065988915"/>
        <n v="0.0013562149886965427"/>
        <n v="0.004729324090505701"/>
        <n v="0.004587445433745837"/>
        <n v="0.02694244779163893"/>
        <n v="0.027654186177202635"/>
        <n v="0.00677270719400469"/>
        <n v="0.008539821320300756"/>
        <n v="0.0019175470747200623"/>
        <n v="0.015414513792182978"/>
        <n v="0.0019633831546649765"/>
        <n v="0.015962468138594543"/>
        <n v="0.0015021267133641346"/>
        <n v="0.00191360766871877"/>
        <n v="0.0051822535267656115"/>
        <n v="9.05759907823196E-4"/>
        <n v="0.015740846207940796"/>
        <n v="0.010615464032728051"/>
        <n v="0.0031922957987989588"/>
        <n v="0.005198117072644944"/>
        <n v="0.009221954046760891"/>
        <n v="0.003319932593959077"/>
        <n v="0.020016611398756413"/>
        <n v="0.001663190265912368"/>
        <n v="0.003586909711938804"/>
        <n v="0.007554664124000661"/>
        <n v="0.07580458934169003"/>
        <n v="0.48179379875083694"/>
        <n v="0.09464202363479461"/>
        <n v="0.06499262633884861"/>
        <n v="0.015507152083435638"/>
        <n v="0.0042003955168291255"/>
        <n v="0.008319048625090232"/>
        <n v="0.01713857747672428"/>
        <n v="0.48947820502941936"/>
        <n v="0.011114676729526327"/>
        <n v="0.06194670421912379"/>
        <n v="0.01268166226165913"/>
        <n v="0.006037531224380188"/>
        <n v="0.0019681155442198644"/>
        <n v="0.0028385201347547375"/>
        <n v="3.527214056055735E-4"/>
        <n v="0.02778267145868982"/>
        <n v="0.017629268564148266"/>
        <n v="8.385198659169622E-5"/>
        <n v="9.625906957092681E-4"/>
        <n v="0.010302825575366712"/>
        <n v="0.002309599331872557"/>
        <n v="0.012329091759855318"/>
        <n v="0.008270376012578568"/>
        <n v="0.005339316915381229"/>
        <n v="0.005636294208246039"/>
        <n v="6.027653837735542E-4"/>
        <n v="0.004350825472989036"/>
        <n v="7.625345216411838E-4"/>
        <n v="0.011691768808290523"/>
        <n v="0.012072769075230904"/>
        <n v="0.0015324914731499252"/>
        <n v="0.0025781196058839865"/>
        <n v="0.003371438521909123"/>
        <n v="0.014474379026968602"/>
        <n v="7.634956996096787E-4"/>
        <n v="0.041465574283681673"/>
        <n v="0.0018159893673325986"/>
        <n v="0.34036278897213657"/>
        <n v="0.002446832681634002"/>
        <n v="0.3423939909175617"/>
        <n v="0.005272104571480848"/>
        <n v="0.04026054822880753"/>
        <n v="0.053302599980613014"/>
        <n v="0.13614354368173204"/>
        <n v="0.024067259337295217"/>
        <n v="0.34529125718100334"/>
        <n v="0.004019613085849559"/>
        <n v="0.048403448228313"/>
        <n v="0.0073399833207741915"/>
        <n v="0.03780869620585131"/>
        <n v="0.2065822165843059"/>
        <n v="0.016170610255330092"/>
        <n v="0.012245964192518671"/>
        <n v="0.060025829108465"/>
        <n v="0.002816138778764596"/>
        <n v="0.001523272253493591"/>
        <n v="0.12203891071737195"/>
        <n v="0.011961664269567419"/>
        <n v="0.021551761165487144"/>
      </sharedItems>
    </cacheField>
    <cacheField name="Relative Err 75" numFmtId="0">
      <sharedItems containsString="0" containsBlank="1" containsNumber="1">
        <m/>
        <n v="7.5564573932955E-4"/>
        <n v="4.372781939407701E-4"/>
        <n v="0.0024783402572846557"/>
        <n v="0.0053350446641386995"/>
        <n v="3.280915913973367E-5"/>
        <n v="0.0023663997745236617"/>
        <n v="0.001584601669269183"/>
        <n v="0.00135384549934303"/>
        <n v="0.0034804107953623526"/>
        <n v="0.0010820850025962695"/>
        <n v="0.0026519296723566048"/>
        <n v="0.002006705033599292"/>
        <n v="0.002261312283404119"/>
        <n v="0.003535133913078717"/>
        <n v="0.016517147984653816"/>
        <n v="0.011322746533763906"/>
        <n v="0.007469629909437759"/>
        <n v="0.005030385335013606"/>
        <n v="8.959577680386921E-4"/>
        <n v="0.021031755624476994"/>
        <n v="7.595565622135058E-4"/>
        <n v="0.004126646988073213"/>
        <n v="0.012415355361018805"/>
        <n v="0.00788193441376611"/>
        <n v="0.003998839398559951"/>
        <n v="0.022378618265806165"/>
        <n v="0.012503257940154038"/>
        <n v="0.007251508990336039"/>
        <n v="0.0037378578082936558"/>
        <n v="0.0030378750659435577"/>
        <n v="0.002397642688099891"/>
        <n v="0.0013229480295503112"/>
        <n v="0.005634830393553821"/>
        <n v="0.002924246469451118"/>
        <n v="0.0010685770671133186"/>
        <n v="0.004358972712898787"/>
        <n v="0.0024986490318911823"/>
        <n v="0.004457684959901363"/>
        <n v="0.003605527130573945"/>
        <n v="0.007775024442043654"/>
        <n v="8.321906906118891E-4"/>
        <n v="0.01832058142797424"/>
        <n v="0.005552935375319255"/>
        <n v="0.0019495986630153617"/>
        <n v="0.0018891086545045962"/>
        <n v="0.001236764681844714"/>
        <n v="5.015456050519205E-4"/>
        <n v="0.005362590953554215"/>
        <n v="0.0034085740548076143"/>
        <n v="0.29634933127821533"/>
        <n v="0.29707697488215923"/>
        <n v="0.2824463190995476"/>
        <n v="0.30126041836103484"/>
        <n v="0.2789355472701732"/>
        <n v="0.2903258917222817"/>
        <n v="0.0035221871852125887"/>
        <n v="0.0010809903364359357"/>
        <n v="5.7662798249836E-4"/>
        <n v="0.002216404924924782"/>
        <n v="0.00508351318097773"/>
        <n v="0.004715770480649553"/>
        <n v="0.0022306931860835845"/>
        <n v="0.005725651135389962"/>
        <n v="5.753109610747399E-4"/>
        <n v="0.002912265983296081"/>
        <n v="7.608593816798871E-4"/>
        <n v="0.00215440069347717"/>
        <n v="0.007564061437855424"/>
        <n v="6.059056529060385E-4"/>
        <n v="0.030195208843901655"/>
        <n v="0.02977017066069583"/>
        <n v="0.019969412567168762"/>
        <n v="0.031488134184270045"/>
        <n v="0.031648992778152404"/>
        <n v="0.025162422445742023"/>
        <n v="0.028156660291354652"/>
        <n v="0.03127733173994103"/>
        <n v="0.030129709315744973"/>
        <n v="0.029398169054392655"/>
        <n v="0.029198292402632803"/>
        <n v="0.02746514138306949"/>
        <n v="0.029366947244456185"/>
        <n v="7.160331648653852E-4"/>
        <n v="0.0017299796028787283"/>
        <n v="7.84535355810603E-4"/>
        <n v="1.8887982747087926E-4"/>
        <n v="0.001984682340044019"/>
        <n v="0.013489060000584389"/>
        <n v="0.08031656715132007"/>
        <n v="5.152010827145407E-4"/>
        <n v="0.0020644527138591502"/>
        <n v="9.692822494348381E-4"/>
        <n v="7.151970770978585E-4"/>
        <n v="5.439130967332937E-4"/>
        <n v="4.6253890135207644E-4"/>
        <n v="0.0018259522165163453"/>
        <n v="0.016111073069386098"/>
        <n v="0.35861614089103744"/>
        <n v="0.0208208609691712"/>
        <n v="0.011688529699128687"/>
        <n v="4.3604036351361906E-4"/>
        <n v="0.002111537030900467"/>
        <n v="5.364389037989225E-4"/>
        <n v="0.001607438862258639"/>
        <n v="0.41698519287502317"/>
        <n v="3.407252936226105E-4"/>
        <n v="0.010346332285594634"/>
        <n v="0.0014017479930250585"/>
        <n v="0.03579562433694995"/>
        <n v="9.33739282380524E-4"/>
        <n v="0.001024931212950612"/>
        <n v="0.001380631016259565"/>
        <n v="3.2252356367572325E-4"/>
        <n v="0.0021067197020601864"/>
        <n v="0.0010981772096591103"/>
        <n v="0.0024032169140408423"/>
        <n v="8.440191082985897E-4"/>
        <n v="0.0010739644417557587"/>
        <n v="0.0013005959493312532"/>
        <n v="0.011245320953816655"/>
        <n v="0.0034247404640387513"/>
        <n v="6.680957727166247E-4"/>
        <n v="0.002149532944030993"/>
        <n v="0.0018775349061344012"/>
        <n v="0.0017656661206407146"/>
        <n v="0.002603829353414313"/>
        <n v="0.03875990040646418"/>
        <n v="0.0015918943334140648"/>
        <n v="8.858742087046058E-4"/>
        <n v="0.002065934522350965"/>
        <n v="2.686821440214204E-4"/>
        <n v="4.0844233402859554E-4"/>
        <n v="0.0012161058826953308"/>
        <n v="0.0014573971842496785"/>
        <n v="0.029271326646161566"/>
        <n v="0.01872643849408723"/>
        <n v="0.05318657655623923"/>
        <n v="9.415968214482744E-5"/>
        <n v="1.668098923607269E-4"/>
        <n v="0.004180703170539868"/>
        <n v="0.015083272872140162"/>
        <n v="0.0038387718298368827"/>
        <n v="0.05514883434981647"/>
        <n v="0.002126278191118566"/>
        <n v="0.02336331842346166"/>
        <n v="0.0038369091231232988"/>
        <n v="0.012812034204299416"/>
        <n v="0.02631729403282516"/>
        <n v="0.0053045823916833"/>
        <n v="0.016177089503983853"/>
        <n v="0.02170810514557024"/>
        <n v="1.214747787714438E-4"/>
        <n v="0.0062733308920798"/>
        <n v="0.009360098349743384"/>
        <n v="0.003183137081385133"/>
        <n v="0.012065318891870786"/>
      </sharedItems>
    </cacheField>
    <cacheField name="Relative Err 90" numFmtId="0">
      <sharedItems containsString="0" containsBlank="1" containsNumber="1">
        <m/>
        <n v="0.003710982603011903"/>
        <n v="0.0020386853487725978"/>
        <n v="0.0025886332210909952"/>
        <n v="0.001405313975771079"/>
        <n v="0.00343014589581459"/>
        <n v="6.202567938044943E-4"/>
        <n v="0.006372743456554548"/>
        <n v="9.799583000712658E-4"/>
        <n v="0.004092118134208481"/>
        <n v="7.877244287778373E-4"/>
        <n v="0.04587189435220092"/>
        <n v="0.00385678716970053"/>
        <n v="0.035358117852167595"/>
        <n v="0.03732418919606039"/>
        <n v="0.13108596036018966"/>
        <n v="0.07470670641649071"/>
        <n v="0.057892689944001076"/>
        <n v="0.06613071765584705"/>
        <n v="0.02523652216171781"/>
        <n v="0.1493747377733239"/>
        <n v="0.023673521740985855"/>
        <n v="0.04673144830589696"/>
        <n v="0.09192269664733513"/>
        <n v="0.08167764591494855"/>
        <n v="0.06398929880299666"/>
        <n v="0.21671412647354804"/>
        <n v="0.060345371025653294"/>
        <n v="0.061994087447392265"/>
        <n v="0.01530945312209097"/>
        <n v="0.040030861364012175"/>
        <n v="0.04467086082924692"/>
        <n v="0.01794055898479714"/>
        <n v="0.03517064098522206"/>
        <n v="0.06531703370508186"/>
        <n v="0.07969873653869107"/>
        <n v="0.017557494206290675"/>
        <n v="0.06746002398053087"/>
        <n v="0.07752049228562279"/>
        <n v="0.008563690728431397"/>
        <n v="0.043056196653688414"/>
        <n v="0.058458010574845815"/>
        <n v="0.10694087707061066"/>
        <n v="5.940683870495075E-4"/>
        <n v="0.007242628111282505"/>
        <n v="0.05708266254709757"/>
        <n v="0.03229247515938811"/>
        <n v="0.0061033930402176525"/>
        <n v="0.06947662146080838"/>
        <n v="0.0025199476961528496"/>
        <n v="0.2978406964153064"/>
        <n v="0.2963415310461059"/>
        <n v="0.2192467351368602"/>
        <n v="0.30105984438796496"/>
        <n v="0.17944624705693857"/>
        <n v="0.2827719472245236"/>
        <n v="0.011294137319452422"/>
        <n v="0.021937396794315264"/>
        <n v="0.014852217852034607"/>
        <n v="0.7076229773570121"/>
        <n v="0.027677775496660045"/>
        <n v="0.0648208567714005"/>
        <n v="0.013213866827847713"/>
        <n v="0.05749208588670991"/>
        <n v="0.016775772327190453"/>
        <n v="0.05076250820948583"/>
        <n v="0.030017643224003382"/>
        <n v="0.039034710068293996"/>
        <n v="0.05120949208816389"/>
        <n v="0.002549249857386079"/>
        <n v="0.03358386384174476"/>
        <n v="0.03188044235833383"/>
        <n v="0.02010764202730052"/>
        <n v="0.03383286049426657"/>
        <n v="0.03340246095946346"/>
        <n v="0.021501735906280052"/>
        <n v="0.004051005393332528"/>
        <n v="0.03433909711594655"/>
        <n v="0.014960546495382792"/>
        <n v="0.03047059276299401"/>
        <n v="0.005450925214955733"/>
        <n v="0.07860397464632482"/>
        <n v="8.174360865034568E-4"/>
        <n v="9.519504643908912E-4"/>
        <n v="0.0013682461207460658"/>
        <n v="0.002875378316567351"/>
        <n v="8.821337589369594E-4"/>
        <n v="4.913289139099194E-4"/>
        <n v="0.030460350437758976"/>
        <n v="0.0770398098694768"/>
        <n v="0.0011747712327323013"/>
        <n v="0.007012326113265078"/>
        <n v="0.0021057814950738362"/>
        <n v="0.028170746525898377"/>
        <n v="5.326284678806422E-4"/>
        <n v="0.003018811827817901"/>
        <n v="0.0014411386361271187"/>
        <n v="0.22889755326061678"/>
        <n v="1.067511531470704"/>
        <n v="0.22849677243985897"/>
        <n v="0.1300862101641311"/>
        <n v="0.003193486465171359"/>
        <n v="0.005627558736024868"/>
        <n v="0.04594749232504663"/>
        <n v="0.006257261228032695"/>
        <n v="1.1714658372911049"/>
        <n v="0.016628263855211302"/>
        <n v="0.16033357914793175"/>
        <n v="0.004491083191311728"/>
        <n v="0.03385806439719357"/>
        <n v="8.018265008404192E-4"/>
        <n v="0.0017874527620656373"/>
        <n v="0.0033586598676475093"/>
        <n v="0.010131849619113778"/>
        <n v="0.006250159395173121"/>
        <n v="0.003142104006830368"/>
        <n v="0.006557896865434611"/>
        <n v="0.004201274545407249"/>
        <n v="0.004972553305235636"/>
        <n v="0.005492374523842843"/>
        <n v="0.021216336745770628"/>
        <n v="0.0038304253018945095"/>
        <n v="0.0017376862794958835"/>
        <n v="0.003219768097323484"/>
        <n v="0.004237460285729535"/>
        <n v="0.002460326151263705"/>
        <n v="0.005524022586147712"/>
        <n v="0.030600584864517624"/>
        <n v="0.0017116878096390146"/>
        <n v="0.0012351386131845858"/>
        <n v="0.004583642313970294"/>
        <n v="0.04407194465614782"/>
        <n v="0.00284513290270809"/>
        <n v="0.07999553096700279"/>
        <n v="0.0259682413609411"/>
        <n v="0.24870632383627597"/>
        <n v="0.0017064340332389853"/>
        <n v="0.3218277420846111"/>
        <n v="0.01622052751474806"/>
        <n v="0.07848848090097384"/>
        <n v="0.06791991774179772"/>
        <n v="0.08151507693037373"/>
        <n v="0.05166162054495404"/>
        <n v="0.3499443095091759"/>
        <n v="0.022793512210280517"/>
        <n v="0.0616270286384246"/>
        <n v="0.012745829875763311"/>
        <n v="0.07038593064653505"/>
        <n v="0.15107582920899135"/>
        <n v="0.03271663793230783"/>
        <n v="0.019290098881939773"/>
        <n v="0.07448080817986093"/>
        <n v="0.006937048865457017"/>
        <n v="0.11778431649419425"/>
        <n v="0.07424756852455928"/>
        <n v="0.010349649216163853"/>
        <n v="0.10535775149790512"/>
      </sharedItems>
    </cacheField>
    <cacheField name="Relative Err 95" numFmtId="0">
      <sharedItems containsString="0" containsBlank="1" containsNumber="1">
        <m/>
        <n v="0.03729150090582406"/>
        <n v="0.05900203830490017"/>
        <n v="0.028258399609372084"/>
        <n v="0.08637595169115511"/>
        <n v="0.045151589729326466"/>
        <n v="0.05387038548939795"/>
        <n v="0.0685401962102384"/>
        <n v="7.745771687578956E-4"/>
        <n v="0.0175715319435092"/>
        <n v="0.0068496859508216015"/>
        <n v="0.14195947614678212"/>
        <n v="0.011965214643270683"/>
        <n v="0.09682252431039018"/>
        <n v="0.10470294399092701"/>
        <n v="0.21835205143439299"/>
        <n v="0.119678850508841"/>
        <n v="0.12360983288324112"/>
        <n v="0.1376859543858731"/>
        <n v="0.061415814557006225"/>
        <n v="0.2679069016414313"/>
        <n v="0.010870541622931877"/>
        <n v="0.06598363106237704"/>
        <n v="0.1455290224018324"/>
        <n v="0.1468019332904616"/>
        <n v="0.12315185836973122"/>
        <n v="0.6060010093422886"/>
        <n v="0.10578710912315335"/>
        <n v="0.0784008082279787"/>
        <n v="0.03381198083822937"/>
        <n v="0.05275334143201885"/>
        <n v="0.12069015713974167"/>
        <n v="0.033725940698498644"/>
        <n v="0.0746021712966083"/>
        <n v="0.1398675932149483"/>
        <n v="0.14042199095860294"/>
        <n v="0.034943418785230856"/>
        <n v="0.19988156391134135"/>
        <n v="0.19723111658507594"/>
        <n v="0.0031675527607523198"/>
        <n v="0.1408505922298596"/>
        <n v="0.16257916024434335"/>
        <n v="0.23228168644256764"/>
        <n v="0.014472047461989008"/>
        <n v="0.015492128658039757"/>
        <n v="0.07578958219316835"/>
        <n v="0.06762492137285406"/>
        <n v="0.020896755350597672"/>
        <n v="0.1329040034372087"/>
        <n v="0.005877713553664435"/>
        <n v="0.15299300316763004"/>
        <n v="0.09758751219826776"/>
        <n v="0.07168056782703022"/>
        <n v="0.07270657931582866"/>
        <n v="0.09304385948175295"/>
        <n v="0.0630904561234187"/>
        <n v="0.002142302908211159"/>
        <n v="0.03628089915322399"/>
        <n v="0.02619949601439109"/>
        <n v="1.9614793210689971"/>
        <n v="0.05950996362038947"/>
        <n v="0.12840472133579417"/>
        <n v="0.0011277067628554802"/>
        <n v="0.08088043215439185"/>
        <n v="0.03127863847245115"/>
        <n v="0.11452962772663135"/>
        <n v="0.053173990553495684"/>
        <n v="0.04700796872444376"/>
        <n v="0.07044059677929593"/>
        <n v="0.01504820640705845"/>
        <n v="0.030766153723944374"/>
        <n v="0.03603654501797227"/>
        <n v="0.0064283117561620955"/>
        <n v="0.0376625241728518"/>
        <n v="0.035530844186554826"/>
        <n v="0.0744645986835585"/>
        <n v="0.04035381529689147"/>
        <n v="0.037546802058387264"/>
        <n v="0.027211093929835405"/>
        <n v="0.02571051575770835"/>
        <n v="0.062012802991361776"/>
        <n v="0.06595549839598434"/>
        <n v="0.08474545203431542"/>
        <n v="0.006650030233742395"/>
        <n v="0.03039277968564788"/>
        <n v="0.06752605117969711"/>
        <n v="9.395295366212763E-4"/>
        <n v="0.00386664492572146"/>
        <n v="0.028987659873800663"/>
        <n v="0.015313757611018825"/>
        <n v="0.013284597522571185"/>
        <n v="0.04600902195226781"/>
        <n v="0.0015800970906897519"/>
        <n v="0.10736237430132294"/>
        <n v="0.0045038738894124485"/>
        <n v="0.019632659694388706"/>
        <n v="0.011554933995489092"/>
        <n v="0.6622448451676963"/>
        <n v="1.4121051573515635"/>
        <n v="0.6364720913707502"/>
        <n v="0.35646570457984783"/>
        <n v="0.02551373614167894"/>
        <n v="0.03084658478530759"/>
        <n v="0.0026124171906713673"/>
        <n v="0.09239983547043852"/>
        <n v="1.4905215404364571"/>
        <n v="0.11794205879638571"/>
        <n v="0.5054709155637114"/>
        <n v="0.05764768927019454"/>
        <n v="0.010746228958024559"/>
        <n v="0.0021078405951918794"/>
        <n v="0.06060114855856695"/>
        <n v="0.016254144438102972"/>
        <n v="0.05282813639719058"/>
        <n v="0.03703578533972035"/>
        <n v="0.03467152039503739"/>
        <n v="0.07989917485204592"/>
        <n v="0.029149040664733457"/>
        <n v="0.06530374774663905"/>
        <n v="0.0271371373615758"/>
        <n v="0.02151554576060719"/>
        <n v="9.653753227967686E-4"/>
        <n v="0.0030156770363871455"/>
        <n v="6.890663579688249E-4"/>
        <n v="0.007130673000305362"/>
        <n v="0.011520700224258574"/>
        <n v="0.011484154277210891"/>
        <n v="0.03679028075975393"/>
        <n v="0.018853955522410815"/>
        <n v="0.0029715072875517207"/>
        <n v="0.0075426275444576375"/>
        <n v="0.1406197966777725"/>
        <n v="0.03906922309537022"/>
        <n v="0.1794928140520927"/>
        <n v="0.04651586016010616"/>
        <n v="0.3223262864532138"/>
        <n v="0.055159436314020746"/>
        <n v="0.46128864910517253"/>
        <n v="0.013865631388076309"/>
        <n v="0.17800781554653494"/>
        <n v="0.16013611211832063"/>
        <n v="0.199114983652145"/>
        <n v="0.11092428547449967"/>
        <n v="0.4533521967061527"/>
        <n v="0.03865147862180715"/>
        <n v="0.08910172582963385"/>
        <n v="0.01918775360774845"/>
        <n v="0.06615325506529392"/>
        <n v="0.18756477308769107"/>
        <n v="0.019215737817052294"/>
        <n v="0.0034942410457952807"/>
        <n v="0.11977670160888806"/>
        <n v="0.0022293920233609123"/>
        <n v="0.3632920235549806"/>
        <n v="0.11556938830584262"/>
        <n v="0.006966627410702413"/>
        <n v="0.12546974493665597"/>
      </sharedItems>
    </cacheField>
    <cacheField name="Relative Err 99" numFmtId="0">
      <sharedItems containsString="0" containsBlank="1" containsNumber="1">
        <m/>
        <n v="0.09951083801430256"/>
        <n v="0.0550452973377586"/>
        <n v="0.1041343943355653"/>
        <n v="0.25622668874969096"/>
        <n v="0.27968202897534583"/>
        <n v="0.0947001979003547"/>
        <n v="0.1275797025507654"/>
        <n v="0.01110219037455498"/>
        <n v="0.06832606621092259"/>
        <n v="0.022559071031240465"/>
        <n v="0.3379870162996724"/>
        <n v="0.10798257358439609"/>
        <n v="0.09520636350829764"/>
        <n v="0.12272507181478348"/>
        <n v="0.11168457514491047"/>
        <n v="0.06752565456350611"/>
        <n v="0.11016912362445158"/>
        <n v="0.12344021455090352"/>
        <n v="0.09634485520449156"/>
        <n v="0.04140826601552958"/>
        <n v="0.03480744716573517"/>
        <n v="0.02908739738435202"/>
        <n v="0.03865986559637983"/>
        <n v="0.0849419545081345"/>
        <n v="0.044071017600682806"/>
        <n v="16.438485147758612"/>
        <n v="0.11030836999148082"/>
        <n v="0.03679317215983178"/>
        <n v="0.0918735618944041"/>
        <n v="0.13374634000523714"/>
        <n v="0.11185358088783387"/>
        <n v="0.019741560493818058"/>
        <n v="0.172745253910938"/>
        <n v="0.06853867792334674"/>
        <n v="0.06437507944033859"/>
        <n v="0.05854603969519817"/>
        <n v="0.20165445988198782"/>
        <n v="0.2356991874206987"/>
        <n v="0.04259981979783956"/>
        <n v="0.27488752853757387"/>
        <n v="0.08159494226246855"/>
        <n v="0.1329088333495189"/>
        <n v="0.058841833483327756"/>
        <n v="0.02732922687331722"/>
        <n v="0.17481309082833946"/>
        <n v="0.09603496847915216"/>
        <n v="0.05116848821971472"/>
        <n v="0.11506823109520471"/>
        <n v="0.050995384409903116"/>
        <n v="0.02652126887008692"/>
        <n v="0.08380441260628864"/>
        <n v="0.16306513337582945"/>
        <n v="0.16637559642733687"/>
        <n v="0.1354497549973896"/>
        <n v="0.07491102085941304"/>
        <n v="0.020729919085394233"/>
        <n v="0.029908274588159815"/>
        <n v="0.01373168962771603"/>
        <n v="2.1086163772670297"/>
        <n v="0.026588589568975945"/>
        <n v="0.12189889386930407"/>
        <n v="0.03397297042543745"/>
        <n v="0.009898636015486899"/>
        <n v="0.014926618536614441"/>
        <n v="0.15606117094048783"/>
        <n v="0.007251043601232014"/>
        <n v="0.03968256823220101"/>
        <n v="0.015327304588611229"/>
        <n v="0.07824408911771916"/>
        <n v="0.07637807330918067"/>
        <n v="0.1318467340924281"/>
        <n v="0.004815002022818573"/>
        <n v="0.08420632555791573"/>
        <n v="0.09886177815693672"/>
        <n v="0.0030994348029480183"/>
        <n v="0.02492462104006756"/>
        <n v="0.032707466746178235"/>
        <n v="0.09997866817064611"/>
        <n v="0.09665248883150854"/>
        <n v="0.12392378971036168"/>
        <n v="2.1693683698500448"/>
        <n v="0.18190856318383936"/>
        <n v="0.008957809324845087"/>
        <n v="0.05711340699370648"/>
        <n v="0.22293785827949503"/>
        <n v="0.03281655080719204"/>
        <n v="0.075313432455944"/>
        <n v="0.1062414181982805"/>
        <n v="0.01589062346082673"/>
        <n v="0.006670294045855386"/>
        <n v="0.2948328304602565"/>
        <n v="0.007561508370200016"/>
        <n v="0.41598876281879815"/>
        <n v="1.8228777364916863E-4"/>
        <n v="0.05511344445151645"/>
        <n v="0.04332178245855805"/>
        <n v="0.8725001222534955"/>
        <n v="0.8988097081106367"/>
        <n v="0.7107457831304227"/>
        <n v="0.5726584599939305"/>
        <n v="0.07202410278179577"/>
        <n v="0.04779419395370254"/>
        <n v="0.0933358377053566"/>
        <n v="0.3186256141922914"/>
        <n v="1.3386559947599772"/>
        <n v="0.4055173159965878"/>
        <n v="1.1522613607906793"/>
        <n v="0.23473276097574816"/>
        <n v="5.10245206917423E-4"/>
        <n v="0.06054449954778625"/>
        <n v="0.012899947242423078"/>
        <n v="0.07453883573474632"/>
        <n v="0.2719406867107541"/>
        <n v="0.1513843717769891"/>
        <n v="0.07853290620917004"/>
        <n v="0.15319270662450918"/>
        <n v="0.11351754781988734"/>
        <n v="0.06915967888553405"/>
        <n v="0.08254517758208837"/>
        <n v="0.09768226837349837"/>
        <n v="0.04641294338289491"/>
        <n v="0.034827613437015036"/>
        <n v="0.03086659471591186"/>
        <n v="0.004544993624444472"/>
        <n v="0.07690307184442875"/>
        <n v="0.00765303801960995"/>
        <n v="0.08148216112040181"/>
        <n v="0.06587537965810993"/>
        <n v="0.0049072220204822445"/>
        <n v="0.05348346351931898"/>
        <n v="0.2996374100513676"/>
        <n v="0.17886438641155342"/>
        <n v="0.2661768938570563"/>
        <n v="0.07829490182959331"/>
        <n v="0.0685860513388562"/>
        <n v="0.18146658367538443"/>
        <n v="0.17645232261020044"/>
        <n v="0.01360416336545072"/>
        <n v="0.2584645563909073"/>
        <n v="0.12153222276948684"/>
        <n v="0.14617051819269603"/>
        <n v="0.12736400694898267"/>
        <n v="0.1863442219618593"/>
        <n v="0.06915017313385233"/>
        <n v="0.059473191025399955"/>
        <n v="0.00543596860025531"/>
        <n v="0.010463851234053356"/>
        <n v="0.11572575420780971"/>
        <n v="0.03676648660012034"/>
        <n v="0.020694595810028388"/>
        <n v="0.052382246841072094"/>
        <n v="0.005505596045901946"/>
        <n v="1.4791943148936944"/>
        <n v="0.07939678512512616"/>
        <n v="0.003366885858256052"/>
        <n v="0.07928045951944446"/>
      </sharedItems>
    </cacheField>
    <cacheField name="90,95,99 mean" numFmtId="0">
      <sharedItems containsString="0" containsBlank="1" containsNumber="1">
        <m/>
        <n v="0.046837773841046176"/>
        <n v="0.03869534033047712"/>
        <n v="0.04499380905534279"/>
        <n v="0.11466931813887238"/>
        <n v="0.10942125486682897"/>
        <n v="0.04973028006118571"/>
        <n v="0.06749754740585277"/>
        <n v="0.004285575281128047"/>
        <n v="0.029996572096213425"/>
        <n v="0.010065493803613301"/>
        <n v="0.1752727955995518"/>
        <n v="0.04126819179912244"/>
        <n v="0.0757956685569518"/>
        <n v="0.08825073500059029"/>
        <n v="0.15370752897983106"/>
        <n v="0.08730373716294594"/>
        <n v="0.09722388215056459"/>
        <n v="0.1090856288642079"/>
        <n v="0.060999063974405195"/>
        <n v="0.1528966351434283"/>
        <n v="0.023117170176550964"/>
        <n v="0.047267492250875336"/>
        <n v="0.09203719488184912"/>
        <n v="0.10447384457118154"/>
        <n v="0.07707072492447023"/>
        <n v="5.75373342785815"/>
        <n v="0.09214695004676249"/>
        <n v="0.05906268927840091"/>
        <n v="0.046998331951574816"/>
        <n v="0.07551018093375605"/>
        <n v="0.09240486628560747"/>
        <n v="0.023802686725704614"/>
        <n v="0.09417268873092279"/>
        <n v="0.09124110161445896"/>
        <n v="0.09483193564587754"/>
        <n v="0.03701565089557323"/>
        <n v="0.15633201592462"/>
        <n v="0.17015026543046582"/>
        <n v="0.01811035442900776"/>
        <n v="0.15293143914037396"/>
        <n v="0.10087737102721923"/>
        <n v="0.15737713228756575"/>
        <n v="0.024635983110788757"/>
        <n v="0.016687994547546492"/>
        <n v="0.10256177852286846"/>
        <n v="0.06531745500379811"/>
        <n v="0.026056212203510013"/>
        <n v="0.10581628533107394"/>
        <n v="0.01979768188657347"/>
        <n v="0.15911832281767446"/>
        <n v="0.1592444852835541"/>
        <n v="0.15133081211323995"/>
        <n v="0.18004734004371017"/>
        <n v="0.13597995384536038"/>
        <n v="0.14025780806911844"/>
        <n v="0.01138878643768594"/>
        <n v="0.02937552351189969"/>
        <n v="0.018261134498047244"/>
        <n v="1.5925728918976798"/>
        <n v="0.03792544289534182"/>
        <n v="0.1050414906588329"/>
        <n v="0.016104848005380215"/>
        <n v="0.04942371801886289"/>
        <n v="0.02099367644541868"/>
        <n v="0.10711776895886833"/>
        <n v="0.03014755912624369"/>
        <n v="0.041908415674979584"/>
        <n v="0.045659131152023684"/>
        <n v="0.03194718179405456"/>
        <n v="0.0469093636249566"/>
        <n v="0.06658790715624473"/>
        <n v="0.01045031860209373"/>
        <n v="0.051900570075011365"/>
        <n v="0.055931694434318335"/>
        <n v="0.03302192313092885"/>
        <n v="0.02310981391009719"/>
        <n v="0.03486445530683735"/>
        <n v="0.04738343619862143"/>
        <n v="0.05094453245073697"/>
        <n v="0.06379583930555972"/>
        <n v="0.7713092809641179"/>
        <n v="0.08915715043488608"/>
        <n v="0.005519930007659458"/>
        <n v="0.029624810933366805"/>
        <n v="0.09777976259191982"/>
        <n v="0.011546071367583427"/>
        <n v="0.02655713543185846"/>
        <n v="0.05522980950328005"/>
        <n v="0.036081396980440786"/>
        <n v="0.007043220933719624"/>
        <n v="0.11595139284192979"/>
        <n v="0.003749128985321202"/>
        <n v="0.18384062788200647"/>
        <n v="0.0017395967103140866"/>
        <n v="0.025921638657907684"/>
        <n v="0.01877261836339142"/>
        <n v="0.5878808402272696"/>
        <n v="1.1261421323109682"/>
        <n v="0.5252382156470107"/>
        <n v="0.35307012491263645"/>
        <n v="0.033577108462882026"/>
        <n v="0.028089445825011664"/>
        <n v="0.047298582407024864"/>
        <n v="0.13909423696358755"/>
        <n v="1.33354779082918"/>
        <n v="0.18002921288272825"/>
        <n v="0.6060219518341076"/>
        <n v="0.09895717781241814"/>
        <n v="0.015038179520711849"/>
        <n v="0.02115138888127285"/>
        <n v="0.02509618285435189"/>
        <n v="0.031383880013498934"/>
        <n v="0.11163355757568616"/>
        <n v="0.06489010550396086"/>
        <n v="0.038782176870345936"/>
        <n v="0.0798832594473299"/>
        <n v="0.048955954343342684"/>
        <n v="0.04647865997913625"/>
        <n v="0.038391563155835674"/>
        <n v="0.04680471695995873"/>
        <n v="0.017069581335862064"/>
        <n v="0.013193658917632689"/>
        <n v="0.011591809723734725"/>
        <n v="0.005304375636826456"/>
        <n v="0.030294699406650343"/>
        <n v="0.008220404960989518"/>
        <n v="0.04962434224822445"/>
        <n v="0.02881367433005325"/>
        <n v="0.0030379559737395167"/>
        <n v="0.021869911125915634"/>
        <n v="0.16144305046176263"/>
        <n v="0.07359291413654391"/>
        <n v="0.1752217462920506"/>
        <n v="0.05025966778354685"/>
        <n v="0.21320622054278202"/>
        <n v="0.07944415134088138"/>
        <n v="0.319856237933328"/>
        <n v="0.014563440756091695"/>
        <n v="0.17165361761280537"/>
        <n v="0.11652941754320173"/>
        <n v="0.14226685959173824"/>
        <n v="0.0966499709894788"/>
        <n v="0.3298802427257293"/>
        <n v="0.04353172132198"/>
        <n v="0.07006731516448612"/>
        <n v="0.01245651736125569"/>
        <n v="0.04900101231529411"/>
        <n v="0.15145545216816406"/>
        <n v="0.029566287449826822"/>
        <n v="0.014492978579254481"/>
        <n v="0.08221325220994037"/>
        <n v="0.004890678978239959"/>
        <n v="0.6534235516476231"/>
        <n v="0.08973791398517601"/>
        <n v="0.006894387495040773"/>
        <n v="0.10336931865133518"/>
      </sharedItems>
    </cacheField>
    <cacheField name="Noabs 90" numFmtId="0">
      <sharedItems containsString="0" containsBlank="1" containsNumber="1">
        <m/>
        <n v="0.003710982603011903"/>
        <n v="0.0020386853487725978"/>
        <n v="-0.0025886332210909952"/>
        <n v="0.001405313975771079"/>
        <n v="-0.00343014589581459"/>
        <n v="6.202567938044943E-4"/>
        <n v="0.006372743456554548"/>
        <n v="9.799583000712658E-4"/>
        <n v="-0.004092118134208481"/>
        <n v="7.877244287778373E-4"/>
        <n v="-0.04587189435220092"/>
        <n v="-0.00385678716970053"/>
        <n v="0.035358117852167595"/>
        <n v="0.03732418919606039"/>
        <n v="-0.13108596036018966"/>
        <n v="-0.07470670641649071"/>
        <n v="-0.057892689944001076"/>
        <n v="0.06613071765584705"/>
        <n v="0.02523652216171781"/>
        <n v="-0.1493747377733239"/>
        <n v="-0.023673521740985855"/>
        <n v="-0.04673144830589696"/>
        <n v="-0.09192269664733513"/>
        <n v="-0.08167764591494855"/>
        <n v="0.06398929880299666"/>
        <n v="-0.21671412647354804"/>
        <n v="-0.060345371025653294"/>
        <n v="-0.061994087447392265"/>
        <n v="0.01530945312209097"/>
        <n v="-0.040030861364012175"/>
        <n v="-0.04467086082924692"/>
        <n v="-0.01794055898479714"/>
        <n v="0.03517064098522206"/>
        <n v="-0.06531703370508186"/>
        <n v="-0.07969873653869107"/>
        <n v="0.017557494206290675"/>
        <n v="-0.06746002398053087"/>
        <n v="-0.07752049228562279"/>
        <n v="-0.008563690728431397"/>
        <n v="0.043056196653688414"/>
        <n v="-0.058458010574845815"/>
        <n v="-0.10694087707061066"/>
        <n v="5.940683870495075E-4"/>
        <n v="0.007242628111282505"/>
        <n v="-0.05708266254709757"/>
        <n v="-0.03229247515938811"/>
        <n v="0.0061033930402176525"/>
        <n v="-0.06947662146080838"/>
        <n v="0.0025199476961528496"/>
        <n v="0.2978406964153064"/>
        <n v="0.2963415310461059"/>
        <n v="0.2192467351368602"/>
        <n v="0.30105984438796496"/>
        <n v="0.17944624705693857"/>
        <n v="0.2827719472245236"/>
        <n v="-0.011294137319452422"/>
        <n v="0.021937396794315264"/>
        <n v="0.014852217852034607"/>
        <n v="-0.7076229773570121"/>
        <n v="-0.027677775496660045"/>
        <n v="-0.0648208567714005"/>
        <n v="-0.013213866827847713"/>
        <n v="-0.05749208588670991"/>
        <n v="0.016775772327190453"/>
        <n v="-0.05076250820948583"/>
        <n v="-0.030017643224003382"/>
        <n v="-0.039034710068293996"/>
        <n v="-0.05120949208816389"/>
        <n v="-0.002549249857386079"/>
        <n v="0.03358386384174476"/>
        <n v="0.03188044235833383"/>
        <n v="0.02010764202730052"/>
        <n v="0.03383286049426657"/>
        <n v="0.03340246095946346"/>
        <n v="-0.021501735906280052"/>
        <n v="0.004051005393332528"/>
        <n v="0.03433909711594655"/>
        <n v="0.014960546495382792"/>
        <n v="0.03047059276299401"/>
        <n v="0.005450925214955733"/>
        <n v="-0.07860397464632482"/>
        <n v="-8.174360865034568E-4"/>
        <n v="9.519504643908912E-4"/>
        <n v="-0.0013682461207460658"/>
        <n v="0.002875378316567351"/>
        <n v="8.821337589369594E-4"/>
        <n v="4.913289139099194E-4"/>
        <n v="-0.030460350437758976"/>
        <n v="-0.0770398098694768"/>
        <n v="0.0011747712327323013"/>
        <n v="-0.007012326113265078"/>
        <n v="-0.0021057814950738362"/>
        <n v="-0.028170746525898377"/>
        <n v="5.326284678806422E-4"/>
        <n v="0.003018811827817901"/>
        <n v="0.0014411386361271187"/>
        <n v="-0.22889755326061678"/>
        <n v="-1.067511531470704"/>
        <n v="-0.22849677243985897"/>
        <n v="-0.1300862101641311"/>
        <n v="-0.003193486465171359"/>
        <n v="0.005627558736024868"/>
        <n v="-0.04594749232504663"/>
        <n v="-0.006257261228032695"/>
        <n v="-1.1714658372911049"/>
        <n v="-0.016628263855211302"/>
        <n v="-0.16033357914793175"/>
        <n v="-0.004491083191311728"/>
        <n v="-0.03385806439719357"/>
        <n v="-8.018265008404192E-4"/>
        <n v="0.0017874527620656373"/>
        <n v="0.0033586598676475093"/>
        <n v="-0.010131849619113778"/>
        <n v="-0.006250159395173121"/>
        <n v="0.003142104006830368"/>
        <n v="0.006557896865434611"/>
        <n v="-0.004201274545407249"/>
        <n v="0.004972553305235636"/>
        <n v="-0.005492374523842843"/>
        <n v="-0.021216336745770628"/>
        <n v="0.0038304253018945095"/>
        <n v="0.0017376862794958835"/>
        <n v="0.003219768097323484"/>
        <n v="0.004237460285729535"/>
        <n v="0.002460326151263705"/>
        <n v="0.005524022586147712"/>
        <n v="-0.030600584864517624"/>
        <n v="0.0017116878096390146"/>
        <n v="0.0012351386131845858"/>
        <n v="0.004583642313970294"/>
        <n v="-0.04407194465614782"/>
        <n v="-0.00284513290270809"/>
        <n v="0.07999553096700279"/>
        <n v="0.0259682413609411"/>
        <n v="-0.24870632383627597"/>
        <n v="-0.0017064340332389853"/>
        <n v="-0.3218277420846111"/>
        <n v="-0.01622052751474806"/>
        <n v="0.07848848090097384"/>
        <n v="-0.06791991774179772"/>
        <n v="-0.08151507693037373"/>
        <n v="-0.05166162054495404"/>
        <n v="-0.3499443095091759"/>
        <n v="-0.022793512210280517"/>
        <n v="0.0616270286384246"/>
        <n v="-0.012745829875763311"/>
        <n v="-0.07038593064653505"/>
        <n v="-0.15107582920899135"/>
        <n v="-0.03271663793230783"/>
        <n v="-0.019290098881939773"/>
        <n v="0.07448080817986093"/>
        <n v="-0.006937048865457017"/>
        <n v="-0.11778431649419425"/>
        <n v="-0.07424756852455928"/>
        <n v="-0.010349649216163853"/>
        <n v="-0.10535775149790512"/>
      </sharedItems>
    </cacheField>
    <cacheField name="Noabs 95" numFmtId="0">
      <sharedItems containsString="0" containsBlank="1" containsNumber="1">
        <m/>
        <n v="0.03729150090582406"/>
        <n v="0.05900203830490017"/>
        <n v="-0.028258399609372084"/>
        <n v="0.08637595169115511"/>
        <n v="-0.045151589729326466"/>
        <n v="0.05387038548939795"/>
        <n v="0.0685401962102384"/>
        <n v="-7.745771687578956E-4"/>
        <n v="-0.0175715319435092"/>
        <n v="-0.0068496859508216015"/>
        <n v="-0.14195947614678212"/>
        <n v="-0.011965214643270683"/>
        <n v="0.09682252431039018"/>
        <n v="0.10470294399092701"/>
        <n v="-0.21835205143439299"/>
        <n v="-0.119678850508841"/>
        <n v="-0.12360983288324112"/>
        <n v="0.1376859543858731"/>
        <n v="0.061415814557006225"/>
        <n v="-0.2679069016414313"/>
        <n v="-0.010870541622931877"/>
        <n v="-0.06598363106237704"/>
        <n v="-0.1455290224018324"/>
        <n v="-0.1468019332904616"/>
        <n v="0.12315185836973122"/>
        <n v="-0.6060010093422886"/>
        <n v="-0.10578710912315335"/>
        <n v="-0.0784008082279787"/>
        <n v="0.03381198083822937"/>
        <n v="0.05275334143201885"/>
        <n v="-0.12069015713974167"/>
        <n v="-0.033725940698498644"/>
        <n v="0.0746021712966083"/>
        <n v="-0.1398675932149483"/>
        <n v="-0.14042199095860294"/>
        <n v="0.034943418785230856"/>
        <n v="-0.19988156391134135"/>
        <n v="-0.19723111658507594"/>
        <n v="-0.0031675527607523198"/>
        <n v="0.1408505922298596"/>
        <n v="-0.16257916024434335"/>
        <n v="-0.23228168644256764"/>
        <n v="0.014472047461989008"/>
        <n v="0.015492128658039757"/>
        <n v="-0.07578958219316835"/>
        <n v="-0.06762492137285406"/>
        <n v="0.020896755350597672"/>
        <n v="-0.1329040034372087"/>
        <n v="0.005877713553664435"/>
        <n v="0.15299300316763004"/>
        <n v="0.09758751219826776"/>
        <n v="-0.07168056782703022"/>
        <n v="0.07270657931582866"/>
        <n v="-0.09304385948175295"/>
        <n v="0.0630904561234187"/>
        <n v="0.002142302908211159"/>
        <n v="0.03628089915322399"/>
        <n v="0.02619949601439109"/>
        <n v="-1.9614793210689971"/>
        <n v="-0.05950996362038947"/>
        <n v="-0.12840472133579417"/>
        <n v="0.0011277067628554802"/>
        <n v="-0.08088043215439185"/>
        <n v="0.03127863847245115"/>
        <n v="-0.11452962772663135"/>
        <n v="-0.053173990553495684"/>
        <n v="-0.04700796872444376"/>
        <n v="-0.07044059677929593"/>
        <n v="-0.01504820640705845"/>
        <n v="0.030766153723944374"/>
        <n v="0.03603654501797227"/>
        <n v="0.0064283117561620955"/>
        <n v="0.0376625241728518"/>
        <n v="0.035530844186554826"/>
        <n v="-0.0744645986835585"/>
        <n v="-0.04035381529689147"/>
        <n v="0.037546802058387264"/>
        <n v="-0.027211093929835405"/>
        <n v="0.02571051575770835"/>
        <n v="-0.062012802991361776"/>
        <n v="-0.06595549839598434"/>
        <n v="-0.08474545203431542"/>
        <n v="-0.006650030233742395"/>
        <n v="0.03039277968564788"/>
        <n v="0.06752605117969711"/>
        <n v="-9.395295366212763E-4"/>
        <n v="0.00386664492572146"/>
        <n v="-0.028987659873800663"/>
        <n v="-0.015313757611018825"/>
        <n v="0.013284597522571185"/>
        <n v="-0.04600902195226781"/>
        <n v="0.0015800970906897519"/>
        <n v="-0.10736237430132294"/>
        <n v="0.0045038738894124485"/>
        <n v="-0.019632659694388706"/>
        <n v="0.011554933995489092"/>
        <n v="-0.6622448451676963"/>
        <n v="-1.4121051573515635"/>
        <n v="-0.6364720913707502"/>
        <n v="-0.35646570457984783"/>
        <n v="-0.02551373614167894"/>
        <n v="0.03084658478530759"/>
        <n v="0.0026124171906713673"/>
        <n v="-0.09239983547043852"/>
        <n v="-1.4905215404364571"/>
        <n v="-0.11794205879638571"/>
        <n v="-0.5054709155637114"/>
        <n v="-0.05764768927019454"/>
        <n v="-0.010746228958024559"/>
        <n v="-0.0021078405951918794"/>
        <n v="0.06060114855856695"/>
        <n v="0.016254144438102972"/>
        <n v="-0.05282813639719058"/>
        <n v="-0.03703578533972035"/>
        <n v="0.03467152039503739"/>
        <n v="0.07989917485204592"/>
        <n v="-0.029149040664733457"/>
        <n v="0.06530374774663905"/>
        <n v="-0.0271371373615758"/>
        <n v="-0.02151554576060719"/>
        <n v="-9.653753227967686E-4"/>
        <n v="0.0030156770363871455"/>
        <n v="6.890663579688249E-4"/>
        <n v="0.007130673000305362"/>
        <n v="-0.011520700224258574"/>
        <n v="0.011484154277210891"/>
        <n v="0.03679028075975393"/>
        <n v="-0.018853955522410815"/>
        <n v="-0.0029715072875517207"/>
        <n v="0.0075426275444576375"/>
        <n v="-0.1406197966777725"/>
        <n v="-0.03906922309537022"/>
        <n v="0.1794928140520927"/>
        <n v="0.04651586016010616"/>
        <n v="-0.3223262864532138"/>
        <n v="-0.055159436314020746"/>
        <n v="-0.46128864910517253"/>
        <n v="-0.013865631388076309"/>
        <n v="0.17800781554653494"/>
        <n v="-0.16013611211832063"/>
        <n v="-0.199114983652145"/>
        <n v="-0.11092428547449967"/>
        <n v="-0.4533521967061527"/>
        <n v="-0.03865147862180715"/>
        <n v="0.08910172582963385"/>
        <n v="-0.01918775360774845"/>
        <n v="-0.06615325506529392"/>
        <n v="-0.18756477308769107"/>
        <n v="-0.019215737817052294"/>
        <n v="-0.0034942410457952807"/>
        <n v="0.11977670160888806"/>
        <n v="0.0022293920233609123"/>
        <n v="-0.3632920235549806"/>
        <n v="-0.11556938830584262"/>
        <n v="-0.006966627410702413"/>
        <n v="-0.12546974493665597"/>
      </sharedItems>
    </cacheField>
    <cacheField name="Noabs 99" numFmtId="0">
      <sharedItems containsString="0" containsBlank="1" containsNumber="1">
        <m/>
        <n v="0.09951083801430256"/>
        <n v="0.0550452973377586"/>
        <n v="-0.1041343943355653"/>
        <n v="0.25622668874969096"/>
        <n v="-0.27968202897534583"/>
        <n v="0.0947001979003547"/>
        <n v="0.1275797025507654"/>
        <n v="0.01110219037455498"/>
        <n v="-0.06832606621092259"/>
        <n v="0.022559071031240465"/>
        <n v="-0.3379870162996724"/>
        <n v="-0.10798257358439609"/>
        <n v="0.09520636350829764"/>
        <n v="0.12272507181478348"/>
        <n v="-0.11168457514491047"/>
        <n v="-0.06752565456350611"/>
        <n v="-0.11016912362445158"/>
        <n v="0.12344021455090352"/>
        <n v="0.09634485520449156"/>
        <n v="-0.04140826601552958"/>
        <n v="0.03480744716573517"/>
        <n v="-0.02908739738435202"/>
        <n v="-0.03865986559637983"/>
        <n v="-0.0849419545081345"/>
        <n v="0.044071017600682806"/>
        <n v="-16.438485147758612"/>
        <n v="-0.11030836999148082"/>
        <n v="-0.03679317215983178"/>
        <n v="0.0918735618944041"/>
        <n v="0.13374634000523714"/>
        <n v="-0.11185358088783387"/>
        <n v="-0.019741560493818058"/>
        <n v="0.172745253910938"/>
        <n v="-0.06853867792334674"/>
        <n v="-0.06437507944033859"/>
        <n v="0.05854603969519817"/>
        <n v="-0.20165445988198782"/>
        <n v="-0.2356991874206987"/>
        <n v="-0.04259981979783956"/>
        <n v="0.27488752853757387"/>
        <n v="-0.08159494226246855"/>
        <n v="-0.1329088333495189"/>
        <n v="0.058841833483327756"/>
        <n v="0.02732922687331722"/>
        <n v="-0.17481309082833946"/>
        <n v="-0.09603496847915216"/>
        <n v="0.05116848821971472"/>
        <n v="-0.11506823109520471"/>
        <n v="-0.050995384409903116"/>
        <n v="0.02652126887008692"/>
        <n v="-0.08380441260628864"/>
        <n v="-0.16306513337582945"/>
        <n v="-0.16637559642733687"/>
        <n v="-0.1354497549973896"/>
        <n v="-0.07491102085941304"/>
        <n v="-0.020729919085394233"/>
        <n v="0.029908274588159815"/>
        <n v="0.01373168962771603"/>
        <n v="-2.1086163772670297"/>
        <n v="-0.026588589568975945"/>
        <n v="-0.12189889386930407"/>
        <n v="0.03397297042543745"/>
        <n v="0.009898636015486899"/>
        <n v="0.014926618536614441"/>
        <n v="-0.15606117094048783"/>
        <n v="-0.007251043601232014"/>
        <n v="-0.03968256823220101"/>
        <n v="-0.015327304588611229"/>
        <n v="-0.07824408911771916"/>
        <n v="0.07637807330918067"/>
        <n v="0.1318467340924281"/>
        <n v="-0.004815002022818573"/>
        <n v="0.08420632555791573"/>
        <n v="0.09886177815693672"/>
        <n v="-0.0030994348029480183"/>
        <n v="-0.02492462104006756"/>
        <n v="0.032707466746178235"/>
        <n v="-0.09997866817064611"/>
        <n v="0.09665248883150854"/>
        <n v="-0.12392378971036168"/>
        <n v="-2.1693683698500448"/>
        <n v="-0.18190856318383936"/>
        <n v="0.008957809324845087"/>
        <n v="0.05711340699370648"/>
        <n v="0.22293785827949503"/>
        <n v="-0.03281655080719204"/>
        <n v="0.075313432455944"/>
        <n v="-0.1062414181982805"/>
        <n v="-0.01589062346082673"/>
        <n v="0.006670294045855386"/>
        <n v="-0.2948328304602565"/>
        <n v="0.007561508370200016"/>
        <n v="-0.41598876281879815"/>
        <n v="-1.8228777364916863E-4"/>
        <n v="-0.05511344445151645"/>
        <n v="0.04332178245855805"/>
        <n v="-0.8725001222534955"/>
        <n v="-0.8988097081106367"/>
        <n v="-0.7107457831304227"/>
        <n v="-0.5726584599939305"/>
        <n v="-0.07202410278179577"/>
        <n v="0.04779419395370254"/>
        <n v="0.0933358377053566"/>
        <n v="-0.3186256141922914"/>
        <n v="-1.3386559947599772"/>
        <n v="-0.4055173159965878"/>
        <n v="-1.1522613607906793"/>
        <n v="-0.23473276097574816"/>
        <n v="5.10245206917423E-4"/>
        <n v="-0.06054449954778625"/>
        <n v="0.012899947242423078"/>
        <n v="0.07453883573474632"/>
        <n v="-0.2719406867107541"/>
        <n v="-0.1513843717769891"/>
        <n v="0.07853290620917004"/>
        <n v="0.15319270662450918"/>
        <n v="-0.11351754781988734"/>
        <n v="0.06915967888553405"/>
        <n v="-0.08254517758208837"/>
        <n v="-0.09768226837349837"/>
        <n v="-0.04641294338289491"/>
        <n v="0.034827613437015036"/>
        <n v="-0.03086659471591186"/>
        <n v="-0.004544993624444472"/>
        <n v="-0.07690307184442875"/>
        <n v="-0.00765303801960995"/>
        <n v="0.08148216112040181"/>
        <n v="-0.06587537965810993"/>
        <n v="0.0049072220204822445"/>
        <n v="-0.05348346351931898"/>
        <n v="-0.2996374100513676"/>
        <n v="-0.17886438641155342"/>
        <n v="0.2661768938570563"/>
        <n v="0.07829490182959331"/>
        <n v="-0.0685860513388562"/>
        <n v="-0.18146658367538443"/>
        <n v="-0.17645232261020044"/>
        <n v="0.01360416336545072"/>
        <n v="0.2584645563909073"/>
        <n v="-0.12153222276948684"/>
        <n v="-0.14617051819269603"/>
        <n v="-0.12736400694898267"/>
        <n v="-0.1863442219618593"/>
        <n v="-0.06915017313385233"/>
        <n v="-0.059473191025399955"/>
        <n v="0.00543596860025531"/>
        <n v="-0.010463851234053356"/>
        <n v="-0.11572575420780971"/>
        <n v="-0.03676648660012034"/>
        <n v="0.020694595810028388"/>
        <n v="0.052382246841072094"/>
        <n v="0.005505596045901946"/>
        <n v="-1.4791943148936944"/>
        <n v="-0.07939678512512616"/>
        <n v="-0.003366885858256052"/>
        <n v="-0.07928045951944446"/>
      </sharedItems>
    </cacheField>
    <cacheField name="noabs mean" numFmtId="0">
      <sharedItems containsString="0" containsBlank="1" containsNumber="1">
        <m/>
        <n v="0.046837773841046176"/>
        <n v="0.03869534033047712"/>
        <n v="-0.04499380905534279"/>
        <n v="0.11466931813887238"/>
        <n v="-0.10942125486682897"/>
        <n v="0.04973028006118571"/>
        <n v="0.06749754740585277"/>
        <n v="0.0037691905019561173"/>
        <n v="-0.029996572096213425"/>
        <n v="0.005499036503065567"/>
        <n v="-0.1752727955995518"/>
        <n v="-0.04126819179912244"/>
        <n v="0.0757956685569518"/>
        <n v="0.08825073500059029"/>
        <n v="-0.15370752897983106"/>
        <n v="-0.08730373716294594"/>
        <n v="-0.09722388215056459"/>
        <n v="0.1090856288642079"/>
        <n v="0.060999063974405195"/>
        <n v="-0.1528966351434283"/>
        <n v="8.779460060581261E-5"/>
        <n v="-0.047267492250875336"/>
        <n v="-0.09203719488184912"/>
        <n v="-0.10447384457118154"/>
        <n v="0.07707072492447023"/>
        <n v="-5.75373342785815"/>
        <n v="-0.09214695004676249"/>
        <n v="-0.05906268927840091"/>
        <n v="0.046998331951574816"/>
        <n v="0.0488229400244146"/>
        <n v="-0.09240486628560747"/>
        <n v="-0.023802686725704614"/>
        <n v="0.09417268873092279"/>
        <n v="-0.09124110161445896"/>
        <n v="-0.09483193564587754"/>
        <n v="0.03701565089557323"/>
        <n v="-0.15633201592462"/>
        <n v="-0.17015026543046582"/>
        <n v="-0.01811035442900776"/>
        <n v="0.15293143914037396"/>
        <n v="-0.10087737102721923"/>
        <n v="-0.15737713228756575"/>
        <n v="0.024635983110788757"/>
        <n v="0.016687994547546492"/>
        <n v="-0.10256177852286846"/>
        <n v="-0.06531745500379811"/>
        <n v="0.026056212203510013"/>
        <n v="-0.10581628533107394"/>
        <n v="-0.014199241053361943"/>
        <n v="0.15911832281767446"/>
        <n v="0.10337487687936169"/>
        <n v="-0.005166322021999829"/>
        <n v="0.06913027575881893"/>
        <n v="-0.01634912247406799"/>
        <n v="0.09031712749617642"/>
        <n v="-0.009960584498878497"/>
        <n v="0.02937552351189969"/>
        <n v="0.018261134498047244"/>
        <n v="-1.5925728918976798"/>
        <n v="-0.03792544289534182"/>
        <n v="-0.1050414906588329"/>
        <n v="0.007295603453481739"/>
        <n v="-0.04282462734187162"/>
        <n v="0.02099367644541868"/>
        <n v="-0.10711776895886833"/>
        <n v="-0.03014755912624369"/>
        <n v="-0.041908415674979584"/>
        <n v="-0.045659131152023684"/>
        <n v="-0.03194718179405456"/>
        <n v="0.0469093636249566"/>
        <n v="0.06658790715624473"/>
        <n v="0.007240317253548015"/>
        <n v="0.051900570075011365"/>
        <n v="0.055931694434318335"/>
        <n v="-0.03302192313092885"/>
        <n v="-0.0204091436478755"/>
        <n v="0.03486445530683735"/>
        <n v="-0.03740973853503291"/>
        <n v="0.05094453245073697"/>
        <n v="-0.060161889162255906"/>
        <n v="-0.7713092809641179"/>
        <n v="-0.08915715043488608"/>
        <n v="0.0010865765184978613"/>
        <n v="0.028712646852869433"/>
        <n v="0.09777976259191982"/>
        <n v="-0.010957982194958785"/>
        <n v="0.02655713543185846"/>
        <n v="-0.05522980950328005"/>
        <n v="-0.036081396980440786"/>
        <n v="0.007043220933719624"/>
        <n v="-0.11595139284192979"/>
        <n v="0.0023452746552719774"/>
        <n v="-0.18384062788200647"/>
        <n v="0.0016180715278813075"/>
        <n v="-0.023909097439362415"/>
        <n v="0.01877261836339142"/>
        <n v="-0.5878808402272696"/>
        <n v="-1.1261421323109682"/>
        <n v="-0.5252382156470107"/>
        <n v="-0.35307012491263645"/>
        <n v="-0.033577108462882026"/>
        <n v="0.028089445825011664"/>
        <n v="0.01666692085699378"/>
        <n v="-0.13909423696358755"/>
        <n v="-1.33354779082918"/>
        <n v="-0.18002921288272825"/>
        <n v="-0.6060219518341076"/>
        <n v="-0.09895717781241814"/>
        <n v="-0.01469801604943357"/>
        <n v="-0.02115138888127285"/>
        <n v="0.02509618285435189"/>
        <n v="0.031383880013498934"/>
        <n v="-0.11163355757568616"/>
        <n v="-0.06489010550396086"/>
        <n v="0.038782176870345936"/>
        <n v="0.0798832594473299"/>
        <n v="-0.048955954343342684"/>
        <n v="0.04647865997913625"/>
        <n v="-0.038391563155835674"/>
        <n v="-0.04680471695995873"/>
        <n v="-0.014515964467932388"/>
        <n v="0.013193658917632689"/>
        <n v="-0.008985920086873184"/>
        <n v="0.002274379887196808"/>
        <n v="-0.02865448197247454"/>
        <n v="0.0031183796145828843"/>
        <n v="0.02922395233854604"/>
        <n v="-0.02767254912362724"/>
        <n v="0.0010569511153717033"/>
        <n v="-0.013785731220297017"/>
        <n v="-0.16144305046176263"/>
        <n v="-0.07359291413654391"/>
        <n v="0.1752217462920506"/>
        <n v="0.05025966778354685"/>
        <n v="-0.21320622054278202"/>
        <n v="-0.07944415134088138"/>
        <n v="-0.319856237933328"/>
        <n v="-0.005493998512457882"/>
        <n v="0.17165361761280537"/>
        <n v="-0.11652941754320173"/>
        <n v="-0.14226685959173824"/>
        <n v="-0.0966499709894788"/>
        <n v="-0.3298802427257293"/>
        <n v="-0.04353172132198"/>
        <n v="0.03041852114755283"/>
        <n v="-0.008832538294418817"/>
        <n v="-0.04900101231529411"/>
        <n v="-0.15145545216816406"/>
        <n v="-0.029566287449826822"/>
        <n v="-6.965813725688883E-4"/>
        <n v="0.08221325220994037"/>
        <n v="2.659797346019471E-4"/>
        <n v="-0.6534235516476231"/>
        <n v="-0.08973791398517601"/>
        <n v="-0.006894387495040773"/>
        <n v="-0.1033693186513351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hesis Lookup" cacheId="0" dataCaption="" rowGrandTotals="0" compact="0" compactData="0">
  <location ref="A1:C13" firstHeaderRow="0" firstDataRow="2" firstDataCol="0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 defaultSubtotal="0">
      <items>
        <item h="1" x="0"/>
        <item x="1"/>
        <item x="2"/>
        <item x="3"/>
        <item x="4"/>
        <item x="5"/>
        <item x="6"/>
        <item h="1" sd="0" x="7"/>
        <item h="1" sd="0" x="8"/>
        <item h="1" x="9"/>
        <item h="1" x="10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ngth of test" axis="axisRow" compact="0" outline="0" multipleItemSelectionAllowed="1" showAll="0" sortType="a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  <field x="5"/>
  </rowFields>
  <dataFields>
    <dataField name="AVERAGE of 90,95,99 mean" fld="34" subtotal="average" baseField="0"/>
  </dataFields>
</pivotTableDefinition>
</file>

<file path=xl/pivotTables/pivotTable10.xml><?xml version="1.0" encoding="utf-8"?>
<pivotTableDefinition xmlns="http://schemas.openxmlformats.org/spreadsheetml/2006/main" name="Thesis Lookup 10" cacheId="1" dataCaption="" compact="0" compactData="0">
  <location ref="E56:L64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h="1" x="10"/>
        <item x="5"/>
        <item x="1"/>
        <item x="11"/>
        <item x="4"/>
        <item h="1" x="8"/>
        <item h="1" x="3"/>
        <item x="2"/>
        <item h="1" x="7"/>
        <item h="1" x="9"/>
        <item x="6"/>
        <item h="1"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Relative Err 90" fld="31" subtotal="average" baseField="0"/>
  </dataFields>
</pivotTableDefinition>
</file>

<file path=xl/pivotTables/pivotTable11.xml><?xml version="1.0" encoding="utf-8"?>
<pivotTableDefinition xmlns="http://schemas.openxmlformats.org/spreadsheetml/2006/main" name="Thesis Lookup 11" cacheId="1" dataCaption="" compact="0" compactData="0">
  <location ref="O56:V64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h="1" x="10"/>
        <item x="5"/>
        <item x="1"/>
        <item x="11"/>
        <item x="4"/>
        <item h="1" x="8"/>
        <item h="1" x="3"/>
        <item x="2"/>
        <item h="1" x="7"/>
        <item h="1" x="9"/>
        <item x="6"/>
        <item h="1"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90,95,99 mean" fld="34" subtotal="average" baseField="0"/>
  </dataFields>
</pivotTableDefinition>
</file>

<file path=xl/pivotTables/pivotTable12.xml><?xml version="1.0" encoding="utf-8"?>
<pivotTableDefinition xmlns="http://schemas.openxmlformats.org/spreadsheetml/2006/main" name="Thesis Lookup 12" cacheId="1" dataCaption="" compact="0" compactData="0">
  <location ref="E70:L78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x="10"/>
        <item x="5"/>
        <item h="1" x="1"/>
        <item h="1" x="11"/>
        <item x="4"/>
        <item h="1" x="8"/>
        <item x="3"/>
        <item h="1" x="2"/>
        <item h="1" x="7"/>
        <item x="9"/>
        <item x="6"/>
        <item h="1"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Relative Err 90" fld="31" subtotal="average" baseField="0"/>
  </dataFields>
</pivotTableDefinition>
</file>

<file path=xl/pivotTables/pivotTable13.xml><?xml version="1.0" encoding="utf-8"?>
<pivotTableDefinition xmlns="http://schemas.openxmlformats.org/spreadsheetml/2006/main" name="Thesis Lookup 13" cacheId="1" dataCaption="" compact="0" compactData="0">
  <location ref="O70:V78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x="10"/>
        <item x="5"/>
        <item h="1" x="1"/>
        <item h="1" x="11"/>
        <item x="4"/>
        <item h="1" x="8"/>
        <item x="3"/>
        <item h="1" x="2"/>
        <item h="1" x="7"/>
        <item x="9"/>
        <item x="6"/>
        <item h="1"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90,95,99 mean" fld="34" subtotal="average" baseField="0"/>
  </dataFields>
</pivotTableDefinition>
</file>

<file path=xl/pivotTables/pivotTable14.xml><?xml version="1.0" encoding="utf-8"?>
<pivotTableDefinition xmlns="http://schemas.openxmlformats.org/spreadsheetml/2006/main" name="Thesis Lookup 14" cacheId="1" dataCaption="" compact="0" compactData="0">
  <location ref="E84:L92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h="1" x="10"/>
        <item h="1" x="5"/>
        <item x="1"/>
        <item x="11"/>
        <item h="1" x="4"/>
        <item x="8"/>
        <item h="1" x="3"/>
        <item x="2"/>
        <item x="7"/>
        <item h="1" x="9"/>
        <item h="1" x="6"/>
        <item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Relative Err 90" fld="31" subtotal="average" baseField="0"/>
  </dataFields>
</pivotTableDefinition>
</file>

<file path=xl/pivotTables/pivotTable15.xml><?xml version="1.0" encoding="utf-8"?>
<pivotTableDefinition xmlns="http://schemas.openxmlformats.org/spreadsheetml/2006/main" name="Thesis Lookup 15" cacheId="1" dataCaption="" compact="0" compactData="0">
  <location ref="O84:V92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h="1" x="10"/>
        <item h="1" x="5"/>
        <item x="1"/>
        <item x="11"/>
        <item h="1" x="4"/>
        <item x="8"/>
        <item h="1" x="3"/>
        <item x="2"/>
        <item x="7"/>
        <item h="1" x="9"/>
        <item h="1" x="6"/>
        <item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90,95,99 mean" fld="34" subtotal="average" baseField="0"/>
  </dataFields>
</pivotTableDefinition>
</file>

<file path=xl/pivotTables/pivotTable16.xml><?xml version="1.0" encoding="utf-8"?>
<pivotTableDefinition xmlns="http://schemas.openxmlformats.org/spreadsheetml/2006/main" name="Thesis Lookup 16" cacheId="1" dataCaption="" compact="0" compactData="0">
  <location ref="E98:J106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h="1" x="10"/>
        <item h="1" x="5"/>
        <item h="1" x="1"/>
        <item h="1" x="11"/>
        <item h="1" x="4"/>
        <item h="1" x="8"/>
        <item h="1" x="3"/>
        <item x="2"/>
        <item h="1" x="7"/>
        <item x="9"/>
        <item x="6"/>
        <item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Relative Err 90" fld="31" subtotal="average" baseField="0"/>
  </dataFields>
</pivotTableDefinition>
</file>

<file path=xl/pivotTables/pivotTable17.xml><?xml version="1.0" encoding="utf-8"?>
<pivotTableDefinition xmlns="http://schemas.openxmlformats.org/spreadsheetml/2006/main" name="Thesis Lookup 17" cacheId="1" dataCaption="" compact="0" compactData="0">
  <location ref="O99:T107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h="1" x="10"/>
        <item h="1" x="5"/>
        <item h="1" x="1"/>
        <item h="1" x="11"/>
        <item h="1" x="4"/>
        <item h="1" x="8"/>
        <item h="1" x="3"/>
        <item x="2"/>
        <item h="1" x="7"/>
        <item x="9"/>
        <item x="6"/>
        <item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90,95,99 mean" fld="34" subtotal="average" baseField="0"/>
  </dataFields>
</pivotTableDefinition>
</file>

<file path=xl/pivotTables/pivotTable18.xml><?xml version="1.0" encoding="utf-8"?>
<pivotTableDefinition xmlns="http://schemas.openxmlformats.org/spreadsheetml/2006/main" name="Thesis Lookup 18" cacheId="1" dataCaption="" compact="0" compactData="0">
  <location ref="E112:J120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h="1" x="10"/>
        <item x="5"/>
        <item h="1" x="1"/>
        <item x="11"/>
        <item h="1" x="4"/>
        <item x="8"/>
        <item x="3"/>
        <item h="1" x="2"/>
        <item h="1" x="7"/>
        <item h="1" x="9"/>
        <item h="1" x="6"/>
        <item h="1"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Relative Err 90" fld="31" subtotal="average" baseField="0"/>
  </dataFields>
</pivotTableDefinition>
</file>

<file path=xl/pivotTables/pivotTable19.xml><?xml version="1.0" encoding="utf-8"?>
<pivotTableDefinition xmlns="http://schemas.openxmlformats.org/spreadsheetml/2006/main" name="Thesis Lookup 19" cacheId="1" dataCaption="" compact="0" compactData="0">
  <location ref="O112:T120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h="1" x="10"/>
        <item x="5"/>
        <item h="1" x="1"/>
        <item x="11"/>
        <item h="1" x="4"/>
        <item x="8"/>
        <item x="3"/>
        <item h="1" x="2"/>
        <item h="1" x="7"/>
        <item h="1" x="9"/>
        <item h="1" x="6"/>
        <item h="1"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90,95,99 mean" fld="34" subtotal="average" baseField="0"/>
  </dataFields>
</pivotTableDefinition>
</file>

<file path=xl/pivotTables/pivotTable2.xml><?xml version="1.0" encoding="utf-8"?>
<pivotTableDefinition xmlns="http://schemas.openxmlformats.org/spreadsheetml/2006/main" name="Thesis Lookup 2" cacheId="1" dataCaption="" rowGrandTotals="0" compact="0" compactData="0">
  <location ref="D1:F13" firstHeaderRow="0" firstDataRow="2" firstDataCol="0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 defaultSubtotal="0">
      <items>
        <item x="4"/>
        <item h="1" x="0"/>
        <item x="6"/>
        <item h="1" sd="0" x="8"/>
        <item x="5"/>
        <item x="3"/>
        <item h="1" x="9"/>
        <item h="1" sd="0" x="7"/>
        <item x="1"/>
        <item x="2"/>
        <item h="1" x="10"/>
      </items>
    </pivotField>
    <pivotField name="Length of test" axis="axisRow" compact="0" outline="0" multipleItemSelectionAllowed="1" showAll="0" sortType="ascending">
      <items>
        <item x="1"/>
        <item x="2"/>
        <item x="0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  <field x="5"/>
  </rowFields>
  <dataFields>
    <dataField name="AVERAGE of noabs mean" fld="38" subtotal="average" baseField="0"/>
  </dataFields>
</pivotTableDefinition>
</file>

<file path=xl/pivotTables/pivotTable20.xml><?xml version="1.0" encoding="utf-8"?>
<pivotTableDefinition xmlns="http://schemas.openxmlformats.org/spreadsheetml/2006/main" name="Thesis Lookup 20" cacheId="1" dataCaption="" compact="0" compactData="0">
  <location ref="E126:J134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x="10"/>
        <item h="1" x="5"/>
        <item x="1"/>
        <item h="1" x="11"/>
        <item x="4"/>
        <item h="1" x="8"/>
        <item h="1" x="3"/>
        <item h="1" x="2"/>
        <item x="7"/>
        <item h="1" x="9"/>
        <item h="1" x="6"/>
        <item h="1"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Relative Err 90" fld="31" subtotal="average" baseField="0"/>
  </dataFields>
</pivotTableDefinition>
</file>

<file path=xl/pivotTables/pivotTable21.xml><?xml version="1.0" encoding="utf-8"?>
<pivotTableDefinition xmlns="http://schemas.openxmlformats.org/spreadsheetml/2006/main" name="Thesis Lookup 21" cacheId="1" dataCaption="" compact="0" compactData="0">
  <location ref="O126:T134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x="10"/>
        <item h="1" x="5"/>
        <item x="1"/>
        <item h="1" x="11"/>
        <item x="4"/>
        <item h="1" x="8"/>
        <item h="1" x="3"/>
        <item h="1" x="2"/>
        <item x="7"/>
        <item h="1" x="9"/>
        <item h="1" x="6"/>
        <item h="1"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90,95,99 mean" fld="34" subtotal="average" baseField="0"/>
  </dataFields>
</pivotTableDefinition>
</file>

<file path=xl/pivotTables/pivotTable22.xml><?xml version="1.0" encoding="utf-8"?>
<pivotTableDefinition xmlns="http://schemas.openxmlformats.org/spreadsheetml/2006/main" name="Thesis Lookup 22" cacheId="0" dataCaption="" rowGrandTotals="0" compact="0" compactData="0">
  <location ref="A173:I317" firstHeaderRow="0" firstDataRow="4" firstDataCol="0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5"/>
            </reference>
          </references>
        </pivotArea>
      </autoSortScope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 defaultSubtotal="0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</items>
    </pivotField>
    <pivotField name="Length of test" axis="axisRow" compact="0" outline="0" multipleItemSelectionAllowed="1" showAll="0" sortType="ascending" defaultSubtotal="0">
      <items>
        <item x="1"/>
        <item x="2"/>
        <item x="0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  <field x="5"/>
    <field x="1"/>
  </rowFields>
  <colFields>
    <field x="-2"/>
  </colFields>
  <dataFields>
    <dataField name="AVERAGE of Relative Err 50" fld="29" subtotal="average" baseField="0"/>
    <dataField name="AVERAGE of Relative Err 75" fld="30" subtotal="average" baseField="0"/>
    <dataField name="AVERAGE of Relative Err 90" fld="31" subtotal="average" baseField="0"/>
    <dataField name="AVERAGE of Relative Err 95" fld="32" subtotal="average" baseField="0"/>
    <dataField name="AVERAGE of Relative Err 99" fld="33" subtotal="average" baseField="0"/>
    <dataField name="AVERAGE of 90,95,99 mean" fld="34" subtotal="average" baseField="0"/>
  </dataFields>
</pivotTableDefinition>
</file>

<file path=xl/pivotTables/pivotTable23.xml><?xml version="1.0" encoding="utf-8"?>
<pivotTableDefinition xmlns="http://schemas.openxmlformats.org/spreadsheetml/2006/main" name="Thesis Lookup 23" cacheId="1" dataCaption="" rowGrandTotals="0" compact="0" compactData="0">
  <location ref="K173:P209" firstHeaderRow="0" firstDataRow="3" firstDataCol="0" rowPageCount="1" colPageCount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Row" compact="0" outline="0" multipleItemSelectionAllowed="1" showAll="0" sortType="ascending">
      <items>
        <item x="10"/>
        <item x="5"/>
        <item x="1"/>
        <item x="11"/>
        <item x="4"/>
        <item x="8"/>
        <item x="3"/>
        <item x="2"/>
        <item x="7"/>
        <item x="9"/>
        <item x="6"/>
        <item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 defaultSubtotal="0">
      <items>
        <item h="1" x="4"/>
        <item h="1" x="0"/>
        <item x="6"/>
        <item h="1" x="8"/>
        <item x="5"/>
        <item h="1" x="3"/>
        <item h="1" x="9"/>
        <item h="1" x="7"/>
        <item h="1" x="1"/>
        <item x="2"/>
        <item h="1" x="10"/>
      </items>
    </pivotField>
    <pivotField name="Length of test" axis="axisPage" compact="0" outline="0" multipleItemSelectionAllowed="1" showAll="0">
      <items>
        <item h="1" x="0"/>
        <item x="1"/>
        <item h="1"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  <field x="1"/>
  </rowFields>
  <colFields>
    <field x="-2"/>
  </colFields>
  <pageFields>
    <pageField fld="5"/>
  </pageFields>
  <dataFields>
    <dataField name="AVERAGE of 90,95,99 mean" fld="34" subtotal="average" baseField="0"/>
    <dataField name="AVERAGE of Relative Err 99" fld="33" subtotal="average" baseField="0"/>
    <dataField name="AVERAGE of Relative Err 95" fld="32" subtotal="average" baseField="0"/>
    <dataField name="AVERAGE of Relative Err 90" fld="31" subtotal="average" baseField="0"/>
  </dataFields>
</pivotTableDefinition>
</file>

<file path=xl/pivotTables/pivotTable24.xml><?xml version="1.0" encoding="utf-8"?>
<pivotTableDefinition xmlns="http://schemas.openxmlformats.org/spreadsheetml/2006/main" name="Thesis Lookup 24" cacheId="1" dataCaption="" compact="0" compactData="0">
  <location ref="A318:G331" firstHeaderRow="0" firstDataRow="3" firstDataCol="0" rowPageCount="1" colPageCount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Row" compact="0" outline="0" multipleItemSelectionAllowed="1" showAll="0" sortType="ascending" defaultSubtotal="0">
      <items>
        <item x="10"/>
        <item x="5"/>
        <item x="1"/>
        <item x="11"/>
        <item x="4"/>
        <item x="8"/>
        <item x="3"/>
        <item x="2"/>
        <item x="7"/>
        <item x="9"/>
        <item x="6"/>
        <item x="0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h="1" x="4"/>
        <item h="1" x="0"/>
        <item h="1" x="6"/>
        <item h="1" sd="0" x="8"/>
        <item h="1" x="5"/>
        <item h="1" x="3"/>
        <item h="1" x="9"/>
        <item h="1" sd="0" x="7"/>
        <item x="1"/>
        <item h="1" x="2"/>
        <item h="1" x="10"/>
        <item t="default"/>
      </items>
    </pivotField>
    <pivotField name="Length of test" axis="axisPage" compact="0" outline="0" multipleItemSelectionAllowed="1" showAll="0">
      <items>
        <item h="1" x="0"/>
        <item x="1"/>
        <item h="1"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1"/>
    <field x="4"/>
  </rowFields>
  <colFields>
    <field x="-2"/>
  </colFields>
  <pageFields>
    <pageField fld="5"/>
  </pageFields>
  <dataFields>
    <dataField name="AVERAGE of Noabs 90" fld="35" subtotal="average" baseField="0"/>
    <dataField name="AVERAGE of Noabs 95" fld="36" subtotal="average" baseField="0"/>
    <dataField name="AVERAGE of Noabs 99" fld="37" subtotal="average" baseField="0"/>
    <dataField name="AVERAGE of noabs mean" fld="38" subtotal="average" baseField="0"/>
    <dataField name="AVERAGE of 90,95,99 mean" fld="34" subtotal="average" baseField="0"/>
  </dataFields>
</pivotTableDefinition>
</file>

<file path=xl/pivotTables/pivotTable25.xml><?xml version="1.0" encoding="utf-8"?>
<pivotTableDefinition xmlns="http://schemas.openxmlformats.org/spreadsheetml/2006/main" name="Thesis Lookup 25" cacheId="1" dataCaption="" compact="0" compactData="0">
  <location ref="A335:B409" firstHeaderRow="0" firstDataRow="1" firstDataCol="0" rowPageCount="2" colPageCount="1"/>
  <pivotFields>
    <pivotField name="Fi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as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Page" compact="0" outline="0" multipleItemSelectionAllowed="1" showAll="0">
      <items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t="default"/>
      </items>
    </pivotField>
    <pivotField name="Length of test" axis="axisPage" compact="0" outline="0" multipleItemSelectionAllowed="1" showAll="0">
      <items>
        <item h="1" x="0"/>
        <item x="1"/>
        <item h="1"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0"/>
  </rowFields>
  <pageFields>
    <pageField fld="4"/>
    <pageField fld="5"/>
  </pageFields>
  <dataFields>
    <dataField name="AVERAGE of 90,95,99 mean" fld="34" subtotal="average" baseField="0"/>
  </dataFields>
</pivotTableDefinition>
</file>

<file path=xl/pivotTables/pivotTable3.xml><?xml version="1.0" encoding="utf-8"?>
<pivotTableDefinition xmlns="http://schemas.openxmlformats.org/spreadsheetml/2006/main" name="Thesis Lookup 3" cacheId="0" dataCaption="" compact="0" compactData="0">
  <location ref="G1:L8" firstHeaderRow="0" firstDataRow="3" firstDataCol="0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 defaultSubtotal="0">
      <items>
        <item x="4"/>
        <item h="1" x="0"/>
        <item x="6"/>
        <item h="1" sd="0" x="8"/>
        <item x="5"/>
        <item x="3"/>
        <item h="1" x="9"/>
        <item h="1" sd="0" x="7"/>
        <item x="1"/>
        <item x="2"/>
        <item h="1" x="10"/>
      </items>
    </pivotField>
    <pivotField name="Length of test" axis="axisRow" compact="0" outline="0" multipleItemSelectionAllowed="1" showAll="0" sortType="ascending">
      <items>
        <item x="1"/>
        <item h="1" x="2"/>
        <item h="1" x="0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  <field x="5"/>
  </rowFields>
  <colFields>
    <field x="-2"/>
  </colFields>
  <dataFields>
    <dataField name="AVERAGE of Relative Err 90" fld="31" subtotal="average" baseField="0"/>
    <dataField name="AVERAGE of Relative Err 95" fld="32" subtotal="average" baseField="0"/>
    <dataField name="AVERAGE of Relative Err 99" fld="33" subtotal="average" baseField="0"/>
    <dataField name="AVERAGE of 90,95,99 mean" fld="34" subtotal="average" baseField="0"/>
  </dataFields>
</pivotTableDefinition>
</file>

<file path=xl/pivotTables/pivotTable4.xml><?xml version="1.0" encoding="utf-8"?>
<pivotTableDefinition xmlns="http://schemas.openxmlformats.org/spreadsheetml/2006/main" name="Thesis Lookup 4" cacheId="0" dataCaption="" compact="0" compactData="0">
  <location ref="M3:R10" firstHeaderRow="0" firstDataRow="2" firstDataCol="0" rowPageCount="1" colPageCount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h="1" sd="0" x="8"/>
        <item x="5"/>
        <item x="3"/>
        <item h="1" x="9"/>
        <item h="1" sd="0" x="7"/>
        <item x="1"/>
        <item x="2"/>
        <item h="1" x="10"/>
        <item t="default"/>
      </items>
    </pivotField>
    <pivotField name="Length of test" axis="axisPage" compact="0" outline="0" multipleItemSelectionAllowed="1" showAll="0">
      <items>
        <item h="1" x="0"/>
        <item x="1"/>
        <item h="1"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-2"/>
  </colFields>
  <pageFields>
    <pageField fld="5"/>
  </pageFields>
  <dataFields>
    <dataField name="AVERAGE of Relative Err 90" fld="31" subtotal="average" baseField="0"/>
    <dataField name="AVERAGE of Relative Err 95" fld="32" subtotal="average" baseField="0"/>
    <dataField name="AVERAGE of Relative Err 99" fld="33" subtotal="average" baseField="0"/>
    <dataField name="AVERAGE of Relative Err 50" fld="29" subtotal="average" baseField="0"/>
    <dataField name="AVERAGE of Relative Err 75" fld="30" subtotal="average" baseField="0"/>
  </dataFields>
</pivotTableDefinition>
</file>

<file path=xl/pivotTables/pivotTable5.xml><?xml version="1.0" encoding="utf-8"?>
<pivotTableDefinition xmlns="http://schemas.openxmlformats.org/spreadsheetml/2006/main" name="Thesis Lookup 5" cacheId="0" dataCaption="" compact="0" compactData="0">
  <location ref="G9:L16" firstHeaderRow="0" firstDataRow="3" firstDataCol="0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 defaultSubtotal="0">
      <items>
        <item x="4"/>
        <item h="1" x="0"/>
        <item x="6"/>
        <item h="1" sd="0" x="8"/>
        <item x="5"/>
        <item x="3"/>
        <item h="1" x="9"/>
        <item h="1" sd="0" x="7"/>
        <item x="1"/>
        <item x="2"/>
        <item h="1" x="10"/>
      </items>
    </pivotField>
    <pivotField name="Length of test" axis="axisRow" compact="0" outline="0" multipleItemSelectionAllowed="1" showAll="0" sortType="descending">
      <items>
        <item h="1" x="0"/>
        <item h="1"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  <field x="5"/>
  </rowFields>
  <colFields>
    <field x="-2"/>
  </colFields>
  <dataFields>
    <dataField name="AVERAGE of Relative Err 90" fld="31" subtotal="average" baseField="0"/>
    <dataField name="AVERAGE of Relative Err 95" fld="32" subtotal="average" baseField="0"/>
    <dataField name="AVERAGE of Relative Err 99" fld="33" subtotal="average" baseField="0"/>
    <dataField name="AVERAGE of 90,95,99 mean" fld="34" subtotal="average" baseField="0"/>
  </dataFields>
</pivotTableDefinition>
</file>

<file path=xl/pivotTables/pivotTable6.xml><?xml version="1.0" encoding="utf-8"?>
<pivotTableDefinition xmlns="http://schemas.openxmlformats.org/spreadsheetml/2006/main" name="Thesis Lookup 6" cacheId="0" dataCaption="" rowGrandTotals="0" compact="0" compactData="0">
  <location ref="A28:D172" firstHeaderRow="0" firstDataRow="3" firstDataCol="0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 defaultSubtotal="0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</items>
    </pivotField>
    <pivotField name="Length of test" axis="axisRow" compact="0" outline="0" multipleItemSelectionAllowed="1" showAll="0" sortType="ascending" defaultSubtotal="0">
      <items>
        <item x="1"/>
        <item x="2"/>
        <item x="0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  <field x="5"/>
    <field x="1"/>
  </rowFields>
  <dataFields>
    <dataField name="AVERAGE of 90,95,99 mean" fld="34" subtotal="average" baseField="0"/>
  </dataFields>
</pivotTableDefinition>
</file>

<file path=xl/pivotTables/pivotTable7.xml><?xml version="1.0" encoding="utf-8"?>
<pivotTableDefinition xmlns="http://schemas.openxmlformats.org/spreadsheetml/2006/main" name="Thesis Lookup 7" cacheId="1" dataCaption="" rowGrandTotals="0" colGrandTotals="0" compact="0" compactData="0">
  <location ref="E28:R41" firstHeaderRow="0" firstDataRow="2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x="10"/>
        <item x="5"/>
        <item x="1"/>
        <item x="11"/>
        <item x="4"/>
        <item x="8"/>
        <item x="3"/>
        <item x="2"/>
        <item x="7"/>
        <item x="9"/>
        <item x="6"/>
        <item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 defaultSubtotal="0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</items>
    </pivotField>
    <pivotField name="Length of test" axis="axisRow" compact="0" outline="0" multipleItemSelectionAllowed="1" showAll="0" sortType="ascending">
      <items>
        <item x="1"/>
        <item x="2"/>
        <item x="0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  <field x="5"/>
  </rowFields>
  <colFields>
    <field x="1"/>
  </colFields>
  <dataFields>
    <dataField name="AVERAGE of noabs mean" fld="38" subtotal="average" baseField="0"/>
  </dataFields>
</pivotTableDefinition>
</file>

<file path=xl/pivotTables/pivotTable8.xml><?xml version="1.0" encoding="utf-8"?>
<pivotTableDefinition xmlns="http://schemas.openxmlformats.org/spreadsheetml/2006/main" name="Thesis Lookup 8" cacheId="1" dataCaption="" compact="0" compactData="0">
  <location ref="E42:L50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x="10"/>
        <item h="1" x="5"/>
        <item h="1" x="1"/>
        <item h="1" x="11"/>
        <item h="1" x="4"/>
        <item x="8"/>
        <item x="3"/>
        <item h="1" x="2"/>
        <item x="7"/>
        <item x="9"/>
        <item h="1" x="6"/>
        <item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Relative Err 90" fld="31" subtotal="average" baseField="0"/>
  </dataFields>
</pivotTableDefinition>
</file>

<file path=xl/pivotTables/pivotTable9.xml><?xml version="1.0" encoding="utf-8"?>
<pivotTableDefinition xmlns="http://schemas.openxmlformats.org/spreadsheetml/2006/main" name="Thesis Lookup 9" cacheId="1" dataCaption="" compact="0" compactData="0">
  <location ref="O42:V50" firstHeaderRow="0" firstDataRow="1" firstDataCol="1"/>
  <pivotFields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Dataset" axis="axisCol" compact="0" outline="0" multipleItemSelectionAllowed="1" showAll="0" sortType="ascending">
      <items>
        <item x="10"/>
        <item h="1" x="5"/>
        <item h="1" x="1"/>
        <item h="1" x="11"/>
        <item h="1" x="4"/>
        <item x="8"/>
        <item x="3"/>
        <item h="1" x="2"/>
        <item x="7"/>
        <item x="9"/>
        <item h="1" x="6"/>
        <item x="0"/>
        <item t="default"/>
      </items>
    </pivotField>
    <pivotField name="Service" compact="0" outline="0" multipleItemSelectionAllowed="1" showAll="0">
      <items>
        <item x="0"/>
        <item x="1"/>
        <item t="default"/>
      </items>
    </pivotField>
    <pivotField name="Grouping Method" compact="0" outline="0" multipleItemSelectionAllowed="1" showAll="0">
      <items>
        <item x="0"/>
        <item x="1"/>
        <item t="default"/>
      </items>
    </pivotField>
    <pivotField name="Technique" axis="axisRow" compact="0" outline="0" multipleItemSelectionAllowed="1" showAll="0" sortType="ascending">
      <items>
        <item x="4"/>
        <item h="1" x="0"/>
        <item x="6"/>
        <item h="1" x="8"/>
        <item x="5"/>
        <item x="3"/>
        <item h="1" x="9"/>
        <item h="1" x="7"/>
        <item x="1"/>
        <item x="2"/>
        <item h="1" x="10"/>
        <item t="default"/>
      </items>
    </pivotField>
    <pivotField name="Length of test" compact="0" outline="0" multipleItemSelectionAllowed="1" showAll="0">
      <items>
        <item x="0"/>
        <item x="1"/>
        <item x="2"/>
        <item t="default"/>
      </items>
    </pivotField>
    <pivotField name="Exclude" compact="0" outline="0" multipleItemSelectionAllowed="1" showAll="0">
      <items>
        <item x="0"/>
        <item t="default"/>
      </items>
    </pivotField>
    <pivotField name="Mean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1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7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0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5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99th res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otal Transa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3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5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75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100ms thres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% 30ms thresh" compact="0" outline="0" multipleItemSelectionAllowed="1" showAll="0">
      <items>
        <item x="0"/>
        <item x="1"/>
        <item t="default"/>
      </items>
    </pivotField>
    <pivotField name="% 50ms thresh" compact="0" outline="0" multipleItemSelectionAllowed="1" showAll="0">
      <items>
        <item x="0"/>
        <item x="1"/>
        <item t="default"/>
      </items>
    </pivotField>
    <pivotField name="% 75ms thresh" compact="0" outline="0" multipleItemSelectionAllowed="1" showAll="0">
      <items>
        <item x="0"/>
        <item x="1"/>
        <item t="default"/>
      </items>
    </pivotField>
    <pivotField name="% 100ms thresh" compact="0" outline="0" multipleItemSelectionAllowed="1" showAll="0">
      <items>
        <item x="0"/>
        <item x="1"/>
        <item t="default"/>
      </items>
    </pivotField>
    <pivotField name="Median Diff" compact="0" outline="0" multipleItemSelectionAllowed="1" showAll="0">
      <items>
        <item x="0"/>
        <item x="1"/>
        <item t="default"/>
      </items>
    </pivotField>
    <pivotField name="75th Diff" compact="0" outline="0" multipleItemSelectionAllowed="1" showAll="0">
      <items>
        <item x="0"/>
        <item x="1"/>
        <item t="default"/>
      </items>
    </pivotField>
    <pivotField name="90th Diff" compact="0" outline="0" multipleItemSelectionAllowed="1" showAll="0">
      <items>
        <item x="0"/>
        <item x="1"/>
        <item t="default"/>
      </items>
    </pivotField>
    <pivotField name="95th Diff" compact="0" outline="0" multipleItemSelectionAllowed="1" showAll="0">
      <items>
        <item x="0"/>
        <item x="1"/>
        <item t="default"/>
      </items>
    </pivotField>
    <pivotField name="99th Diff" compact="0" outline="0" multipleItemSelectionAllowed="1" showAll="0">
      <items>
        <item x="0"/>
        <item x="1"/>
        <item t="default"/>
      </items>
    </pivotField>
    <pivotField name="MSE" compact="0" outline="0" multipleItemSelectionAllowed="1" showAll="0">
      <items>
        <item x="0"/>
        <item t="default"/>
      </items>
    </pivotField>
    <pivotField name="Relative Err 5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7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Relative Err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90,95,99 mea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noabs me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>
    <field x="4"/>
  </rowFields>
  <colFields>
    <field x="1"/>
  </colFields>
  <dataFields>
    <dataField name="AVERAGE of 90,95,99 mean" fld="34" subtotal="average" baseField="0"/>
  </dataFields>
</pivotTableDefinition>
</file>

<file path=xl/tables/table1.xml><?xml version="1.0" encoding="utf-8"?>
<table xmlns="http://schemas.openxmlformats.org/spreadsheetml/2006/main" headerRowCount="0" ref="D3:F3" displayName="Table_1" name="Table_1" id="1">
  <tableColumns count="3">
    <tableColumn name="Column1" id="1"/>
    <tableColumn name="Column2" id="2"/>
    <tableColumn name="Column3" id="3"/>
  </tableColumns>
  <tableStyleInfo name="Sheet18-style" showColumnStripes="0" showFirstColumn="1" showLastColumn="1" showRowStripes="1"/>
</table>
</file>

<file path=xl/tables/table2.xml><?xml version="1.0" encoding="utf-8"?>
<table xmlns="http://schemas.openxmlformats.org/spreadsheetml/2006/main" headerRowCount="0" ref="A1:AA1000" displayName="Table_2" 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Jan 17 Clea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pivotTable" Target="../pivotTables/pivotTable20.xml"/><Relationship Id="rId22" Type="http://schemas.openxmlformats.org/officeDocument/2006/relationships/pivotTable" Target="../pivotTables/pivotTable22.xml"/><Relationship Id="rId21" Type="http://schemas.openxmlformats.org/officeDocument/2006/relationships/pivotTable" Target="../pivotTables/pivotTable21.xml"/><Relationship Id="rId24" Type="http://schemas.openxmlformats.org/officeDocument/2006/relationships/pivotTable" Target="../pivotTables/pivotTable24.xml"/><Relationship Id="rId23" Type="http://schemas.openxmlformats.org/officeDocument/2006/relationships/pivotTable" Target="../pivotTables/pivotTable23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26" Type="http://schemas.openxmlformats.org/officeDocument/2006/relationships/drawing" Target="../drawings/drawing4.xml"/><Relationship Id="rId25" Type="http://schemas.openxmlformats.org/officeDocument/2006/relationships/pivotTable" Target="../pivotTables/pivotTable25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7" Type="http://schemas.openxmlformats.org/officeDocument/2006/relationships/pivotTable" Target="../pivotTables/pivotTable17.xml"/><Relationship Id="rId16" Type="http://schemas.openxmlformats.org/officeDocument/2006/relationships/pivotTable" Target="../pivotTables/pivotTable16.xml"/><Relationship Id="rId19" Type="http://schemas.openxmlformats.org/officeDocument/2006/relationships/pivotTable" Target="../pivotTables/pivotTable19.xml"/><Relationship Id="rId18" Type="http://schemas.openxmlformats.org/officeDocument/2006/relationships/pivotTable" Target="../pivotTables/pivotTable1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 t="s">
        <v>6</v>
      </c>
      <c r="B2" s="3" t="s">
        <v>7</v>
      </c>
      <c r="C2" s="3" t="s">
        <v>8</v>
      </c>
      <c r="D2" s="4">
        <v>28.1244859999999</v>
      </c>
      <c r="E2" s="4">
        <v>33.13685925</v>
      </c>
      <c r="F2" s="4">
        <v>64.2077763</v>
      </c>
    </row>
    <row r="3">
      <c r="A3" s="3" t="s">
        <v>9</v>
      </c>
      <c r="B3" s="3" t="s">
        <v>7</v>
      </c>
      <c r="C3" s="3" t="s">
        <v>8</v>
      </c>
      <c r="D3" s="3">
        <v>32.5253438999999</v>
      </c>
      <c r="E3" s="3">
        <v>44.0409084499999</v>
      </c>
      <c r="F3" s="3">
        <v>75.310676</v>
      </c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</cols>
  <sheetData>
    <row r="1">
      <c r="A1" s="1" t="s">
        <v>10</v>
      </c>
      <c r="B1" s="1" t="s">
        <v>11</v>
      </c>
      <c r="C1" s="1" t="s">
        <v>12</v>
      </c>
      <c r="D1" s="2" t="s">
        <v>2</v>
      </c>
      <c r="E1" s="36" t="s">
        <v>382</v>
      </c>
      <c r="F1" s="36" t="s">
        <v>383</v>
      </c>
      <c r="G1" s="1" t="s">
        <v>426</v>
      </c>
      <c r="H1" s="1" t="s">
        <v>427</v>
      </c>
      <c r="I1" s="1" t="s">
        <v>371</v>
      </c>
      <c r="J1" s="1" t="s">
        <v>372</v>
      </c>
      <c r="K1" s="1" t="s">
        <v>373</v>
      </c>
      <c r="L1" s="1" t="s">
        <v>374</v>
      </c>
      <c r="M1" s="1" t="s">
        <v>375</v>
      </c>
      <c r="N1" s="1" t="s">
        <v>376</v>
      </c>
    </row>
    <row r="2">
      <c r="A2" s="1" t="s">
        <v>232</v>
      </c>
      <c r="B2" s="1" t="s">
        <v>263</v>
      </c>
      <c r="C2" s="1" t="s">
        <v>359</v>
      </c>
      <c r="D2" s="1" t="s">
        <v>8</v>
      </c>
      <c r="E2" s="1" t="s">
        <v>385</v>
      </c>
      <c r="F2" s="1" t="s">
        <v>385</v>
      </c>
      <c r="G2" s="10">
        <v>20.185077</v>
      </c>
      <c r="H2" s="10">
        <v>20.203077</v>
      </c>
      <c r="I2" s="10">
        <v>32.49249</v>
      </c>
      <c r="J2" s="10">
        <v>32.53649</v>
      </c>
      <c r="K2" s="10">
        <v>43.986018</v>
      </c>
      <c r="L2" s="10">
        <v>44.070018</v>
      </c>
      <c r="M2" s="10">
        <v>75.2149327999999</v>
      </c>
      <c r="N2" s="10">
        <v>75.4009327999999</v>
      </c>
    </row>
    <row r="3">
      <c r="A3" s="1" t="s">
        <v>390</v>
      </c>
      <c r="B3" s="1" t="s">
        <v>263</v>
      </c>
      <c r="C3" s="1" t="s">
        <v>321</v>
      </c>
      <c r="D3" s="1" t="s">
        <v>387</v>
      </c>
      <c r="E3" s="1">
        <v>5.0</v>
      </c>
      <c r="F3" s="1">
        <v>5.0</v>
      </c>
      <c r="G3" s="10">
        <v>21.5668655</v>
      </c>
      <c r="H3" s="10">
        <v>22.0008655</v>
      </c>
      <c r="I3" s="10">
        <v>33.7051451</v>
      </c>
      <c r="J3" s="10">
        <v>33.8911451</v>
      </c>
      <c r="K3" s="10">
        <v>46.3846980499999</v>
      </c>
      <c r="L3" s="10">
        <v>46.9446980499999</v>
      </c>
      <c r="M3" s="10">
        <v>76.90825674</v>
      </c>
      <c r="N3" s="10">
        <v>77.49025674</v>
      </c>
    </row>
    <row r="4">
      <c r="A4" s="1" t="s">
        <v>386</v>
      </c>
      <c r="B4" s="1" t="s">
        <v>263</v>
      </c>
      <c r="C4" s="1" t="s">
        <v>321</v>
      </c>
      <c r="D4" s="1" t="s">
        <v>387</v>
      </c>
      <c r="E4" s="1">
        <v>5.0</v>
      </c>
      <c r="F4" s="1">
        <v>5.0</v>
      </c>
      <c r="G4" s="10">
        <v>20.359473</v>
      </c>
      <c r="H4" s="10">
        <v>20.457473</v>
      </c>
      <c r="I4" s="10">
        <v>32.9761841</v>
      </c>
      <c r="J4" s="10">
        <v>33.1341841</v>
      </c>
      <c r="K4" s="10">
        <v>45.1190855499999</v>
      </c>
      <c r="L4" s="10">
        <v>45.5550855499999</v>
      </c>
      <c r="M4" s="10">
        <v>76.6735270599999</v>
      </c>
      <c r="N4" s="10">
        <v>77.1975270599999</v>
      </c>
    </row>
    <row r="5">
      <c r="A5" s="1" t="s">
        <v>388</v>
      </c>
      <c r="B5" s="1" t="s">
        <v>263</v>
      </c>
      <c r="C5" s="1" t="s">
        <v>321</v>
      </c>
      <c r="D5" s="1" t="s">
        <v>387</v>
      </c>
      <c r="E5" s="1">
        <v>5.0</v>
      </c>
      <c r="F5" s="1">
        <v>5.0</v>
      </c>
      <c r="G5" s="10">
        <v>20.675213</v>
      </c>
      <c r="H5" s="10">
        <v>20.887213</v>
      </c>
      <c r="I5" s="10">
        <v>33.0352543</v>
      </c>
      <c r="J5" s="10">
        <v>33.1972543</v>
      </c>
      <c r="K5" s="10">
        <v>44.8938153999999</v>
      </c>
      <c r="L5" s="10">
        <v>45.2498153999999</v>
      </c>
      <c r="M5" s="10">
        <v>74.4586240599999</v>
      </c>
      <c r="N5" s="10">
        <v>74.9886240599999</v>
      </c>
    </row>
    <row r="6">
      <c r="A6" s="1" t="s">
        <v>428</v>
      </c>
      <c r="B6" s="1" t="s">
        <v>263</v>
      </c>
      <c r="C6" s="1" t="s">
        <v>321</v>
      </c>
      <c r="D6" s="1" t="s">
        <v>387</v>
      </c>
      <c r="E6" s="1">
        <v>5.0</v>
      </c>
      <c r="F6" s="1">
        <v>5.0</v>
      </c>
      <c r="G6" s="10">
        <v>26.1143695</v>
      </c>
      <c r="H6" s="10">
        <v>26.1283695</v>
      </c>
      <c r="I6" s="10">
        <v>39.431878</v>
      </c>
      <c r="J6" s="10">
        <v>39.659878</v>
      </c>
      <c r="K6" s="10">
        <v>52.96800225</v>
      </c>
      <c r="L6" s="10">
        <v>53.33400225</v>
      </c>
      <c r="M6" s="10">
        <v>79.45617277</v>
      </c>
      <c r="N6" s="10">
        <v>79.92417277</v>
      </c>
    </row>
    <row r="7">
      <c r="A7" s="1" t="s">
        <v>389</v>
      </c>
      <c r="B7" s="1" t="s">
        <v>263</v>
      </c>
      <c r="C7" s="1" t="s">
        <v>321</v>
      </c>
      <c r="D7" s="1" t="s">
        <v>387</v>
      </c>
      <c r="E7" s="1">
        <v>5.0</v>
      </c>
      <c r="F7" s="1">
        <v>5.0</v>
      </c>
      <c r="G7" s="10">
        <v>21.538126</v>
      </c>
      <c r="H7" s="10">
        <v>21.9101259999999</v>
      </c>
      <c r="I7" s="10">
        <v>34.1082344</v>
      </c>
      <c r="J7" s="10">
        <v>34.3242344</v>
      </c>
      <c r="K7" s="10">
        <v>47.5011581999999</v>
      </c>
      <c r="L7" s="10">
        <v>48.2671581999999</v>
      </c>
      <c r="M7" s="10">
        <v>79.1181186799999</v>
      </c>
      <c r="N7" s="10">
        <v>79.5901186799999</v>
      </c>
    </row>
    <row r="8">
      <c r="A8" s="1" t="s">
        <v>391</v>
      </c>
      <c r="B8" s="1" t="s">
        <v>263</v>
      </c>
      <c r="C8" s="1" t="s">
        <v>321</v>
      </c>
      <c r="D8" s="1" t="s">
        <v>387</v>
      </c>
      <c r="E8" s="1">
        <v>5.0</v>
      </c>
      <c r="F8" s="1">
        <v>5.0</v>
      </c>
      <c r="G8" s="10">
        <v>20.2864614999999</v>
      </c>
      <c r="H8" s="10">
        <v>20.3584615</v>
      </c>
      <c r="I8" s="10">
        <v>32.7539995</v>
      </c>
      <c r="J8" s="10">
        <v>32.8899995</v>
      </c>
      <c r="K8" s="10">
        <v>44.7152452499999</v>
      </c>
      <c r="L8" s="10">
        <v>45.04924525</v>
      </c>
      <c r="M8" s="10">
        <v>75.7560570499999</v>
      </c>
      <c r="N8" s="10">
        <v>76.2460570499999</v>
      </c>
    </row>
    <row r="9">
      <c r="A9" s="45" t="s">
        <v>392</v>
      </c>
      <c r="B9" s="1" t="s">
        <v>263</v>
      </c>
      <c r="C9" s="1" t="s">
        <v>321</v>
      </c>
      <c r="D9" s="1" t="s">
        <v>385</v>
      </c>
      <c r="E9" s="1">
        <v>5.0</v>
      </c>
      <c r="F9" s="1">
        <v>5.0</v>
      </c>
      <c r="G9" s="10">
        <v>19.4302725</v>
      </c>
      <c r="H9" s="10">
        <v>19.4962725</v>
      </c>
      <c r="I9" s="10">
        <v>29.881745</v>
      </c>
      <c r="J9" s="10">
        <v>30.1297449999999</v>
      </c>
      <c r="K9" s="10">
        <v>37.1321144499999</v>
      </c>
      <c r="L9" s="10">
        <v>37.8761144499999</v>
      </c>
      <c r="M9" s="10">
        <v>70.68575854</v>
      </c>
      <c r="N9" s="10">
        <v>72.31375854</v>
      </c>
    </row>
    <row r="10">
      <c r="A10" s="36" t="s">
        <v>393</v>
      </c>
      <c r="B10" s="1" t="s">
        <v>263</v>
      </c>
      <c r="C10" s="36" t="s">
        <v>321</v>
      </c>
      <c r="D10" s="36" t="s">
        <v>387</v>
      </c>
      <c r="E10" s="46">
        <v>5.0</v>
      </c>
      <c r="F10" s="46">
        <v>1.0</v>
      </c>
      <c r="G10" s="10">
        <v>25.964255</v>
      </c>
      <c r="H10" s="10">
        <v>26.008255</v>
      </c>
      <c r="I10" s="10">
        <v>35.7952678</v>
      </c>
      <c r="J10" s="10">
        <v>35.9812678</v>
      </c>
      <c r="K10" s="10">
        <v>48.9889673999999</v>
      </c>
      <c r="L10" s="10">
        <v>49.3769673999999</v>
      </c>
      <c r="M10" s="10">
        <v>77.1611137199999</v>
      </c>
      <c r="N10" s="10">
        <v>77.6211137199999</v>
      </c>
    </row>
    <row r="11">
      <c r="A11" s="29" t="s">
        <v>394</v>
      </c>
      <c r="B11" s="1" t="s">
        <v>263</v>
      </c>
      <c r="C11" s="29" t="s">
        <v>321</v>
      </c>
      <c r="D11" s="29" t="s">
        <v>387</v>
      </c>
      <c r="E11" s="47">
        <v>5.0</v>
      </c>
      <c r="F11" s="47">
        <v>1.0</v>
      </c>
    </row>
    <row r="12">
      <c r="A12" s="2" t="s">
        <v>395</v>
      </c>
      <c r="B12" s="1" t="s">
        <v>263</v>
      </c>
      <c r="C12" s="29" t="s">
        <v>321</v>
      </c>
      <c r="D12" s="29" t="s">
        <v>387</v>
      </c>
      <c r="E12" s="47">
        <v>5.0</v>
      </c>
      <c r="F12" s="47">
        <v>1.0</v>
      </c>
      <c r="G12" s="10">
        <v>26.1279415</v>
      </c>
      <c r="H12" s="10">
        <v>26.1339415</v>
      </c>
      <c r="I12" s="10">
        <v>39.8879265</v>
      </c>
      <c r="J12" s="10">
        <v>40.0659265</v>
      </c>
      <c r="K12" s="10">
        <v>54.2153103999999</v>
      </c>
      <c r="L12" s="10">
        <v>54.6273104</v>
      </c>
      <c r="M12" s="10">
        <v>81.1480265299999</v>
      </c>
      <c r="N12" s="10">
        <v>81.6060265299999</v>
      </c>
    </row>
    <row r="13">
      <c r="A13" s="1" t="s">
        <v>396</v>
      </c>
      <c r="B13" s="1" t="s">
        <v>263</v>
      </c>
      <c r="C13" s="1" t="s">
        <v>321</v>
      </c>
      <c r="D13" s="1" t="s">
        <v>387</v>
      </c>
      <c r="E13" s="1">
        <v>5.0</v>
      </c>
      <c r="F13" s="1">
        <v>1.0</v>
      </c>
      <c r="G13" s="10">
        <v>26.0689775</v>
      </c>
      <c r="H13" s="10">
        <v>26.0869775</v>
      </c>
      <c r="I13" s="10">
        <v>37.4592831</v>
      </c>
      <c r="J13" s="10">
        <v>37.7212831</v>
      </c>
      <c r="K13" s="10">
        <v>52.0934289999999</v>
      </c>
      <c r="L13" s="10">
        <v>52.4654289999999</v>
      </c>
      <c r="M13" s="10">
        <v>80.3714820499998</v>
      </c>
      <c r="N13" s="10">
        <v>80.8554820499998</v>
      </c>
    </row>
    <row r="14">
      <c r="A14" s="29" t="s">
        <v>397</v>
      </c>
      <c r="B14" s="1" t="s">
        <v>263</v>
      </c>
      <c r="C14" s="29" t="s">
        <v>321</v>
      </c>
      <c r="D14" s="29" t="s">
        <v>387</v>
      </c>
      <c r="E14" s="47">
        <v>5.0</v>
      </c>
      <c r="F14" s="47">
        <v>1.0</v>
      </c>
      <c r="G14" s="10">
        <v>26.116647</v>
      </c>
      <c r="H14" s="10">
        <v>26.128647</v>
      </c>
      <c r="I14" s="10">
        <v>37.745468</v>
      </c>
      <c r="J14" s="10">
        <v>37.959468</v>
      </c>
      <c r="K14" s="10">
        <v>51.882167</v>
      </c>
      <c r="L14" s="10">
        <v>52.224167</v>
      </c>
      <c r="M14" s="10">
        <v>79.2202891999998</v>
      </c>
      <c r="N14" s="10">
        <v>79.6542891999998</v>
      </c>
    </row>
    <row r="15">
      <c r="A15" s="2" t="s">
        <v>398</v>
      </c>
      <c r="B15" s="1" t="s">
        <v>263</v>
      </c>
      <c r="C15" s="29" t="s">
        <v>321</v>
      </c>
      <c r="D15" s="29" t="s">
        <v>385</v>
      </c>
      <c r="E15" s="47">
        <v>5.0</v>
      </c>
      <c r="F15" s="47">
        <v>1.0</v>
      </c>
      <c r="G15" s="10">
        <v>19.05845</v>
      </c>
      <c r="H15" s="10">
        <v>19.10445</v>
      </c>
      <c r="I15" s="10">
        <v>28.3286507</v>
      </c>
      <c r="J15" s="10">
        <v>28.5486507</v>
      </c>
      <c r="K15" s="10">
        <v>33.8914561499999</v>
      </c>
      <c r="L15" s="10">
        <v>34.7654561499999</v>
      </c>
      <c r="M15" s="10">
        <v>76.32754799</v>
      </c>
      <c r="N15" s="10">
        <v>80.4795479899998</v>
      </c>
    </row>
    <row r="16">
      <c r="A16" s="45" t="s">
        <v>399</v>
      </c>
      <c r="B16" s="1" t="s">
        <v>263</v>
      </c>
      <c r="C16" s="1" t="s">
        <v>400</v>
      </c>
      <c r="D16" s="1" t="s">
        <v>387</v>
      </c>
      <c r="E16" s="1">
        <v>10.0</v>
      </c>
      <c r="F16" s="1">
        <v>1.0</v>
      </c>
      <c r="G16" s="10">
        <v>19.517493</v>
      </c>
      <c r="H16" s="10">
        <v>19.549493</v>
      </c>
      <c r="I16" s="10">
        <v>31.0086315</v>
      </c>
      <c r="J16" s="10">
        <v>31.1166315</v>
      </c>
      <c r="K16" s="10">
        <v>40.2550295999999</v>
      </c>
      <c r="L16" s="10">
        <v>40.5790295999999</v>
      </c>
      <c r="M16" s="10">
        <v>72.89055115</v>
      </c>
      <c r="N16" s="10">
        <v>73.44855115</v>
      </c>
    </row>
    <row r="17">
      <c r="A17" s="45" t="s">
        <v>401</v>
      </c>
      <c r="B17" s="1" t="s">
        <v>263</v>
      </c>
      <c r="C17" s="1" t="s">
        <v>400</v>
      </c>
      <c r="D17" s="1" t="s">
        <v>385</v>
      </c>
      <c r="E17" s="1">
        <v>10.0</v>
      </c>
      <c r="F17" s="1">
        <v>1.0</v>
      </c>
      <c r="G17" s="10">
        <v>18.921767</v>
      </c>
      <c r="H17" s="10">
        <v>18.9497669999999</v>
      </c>
      <c r="I17" s="10">
        <v>28.1467571</v>
      </c>
      <c r="J17" s="10">
        <v>28.3067571</v>
      </c>
      <c r="K17" s="10">
        <v>32.9871175</v>
      </c>
      <c r="L17" s="10">
        <v>33.3911175</v>
      </c>
      <c r="M17" s="10">
        <v>66.9626038700002</v>
      </c>
      <c r="N17" s="10">
        <v>69.5726038700001</v>
      </c>
    </row>
    <row r="18">
      <c r="A18" s="1" t="s">
        <v>402</v>
      </c>
      <c r="B18" s="1" t="s">
        <v>263</v>
      </c>
      <c r="C18" s="1" t="s">
        <v>321</v>
      </c>
      <c r="D18" s="1" t="s">
        <v>387</v>
      </c>
      <c r="E18" s="1">
        <v>5.0</v>
      </c>
      <c r="F18" s="1">
        <v>15.0</v>
      </c>
      <c r="G18" s="10">
        <v>20.178828</v>
      </c>
      <c r="H18" s="10">
        <v>20.248828</v>
      </c>
      <c r="I18" s="10">
        <v>32.442274</v>
      </c>
      <c r="J18" s="10">
        <v>32.544274</v>
      </c>
      <c r="K18" s="10">
        <v>43.1551989999999</v>
      </c>
      <c r="L18" s="10">
        <v>43.429199</v>
      </c>
      <c r="M18" s="10">
        <v>73.3232623999999</v>
      </c>
      <c r="N18" s="10">
        <v>73.8372624</v>
      </c>
    </row>
    <row r="19">
      <c r="A19" s="1" t="s">
        <v>403</v>
      </c>
      <c r="B19" s="1" t="s">
        <v>263</v>
      </c>
      <c r="C19" s="29" t="s">
        <v>321</v>
      </c>
      <c r="D19" s="1" t="s">
        <v>387</v>
      </c>
      <c r="E19" s="1">
        <v>5.0</v>
      </c>
      <c r="F19" s="1">
        <v>15.0</v>
      </c>
      <c r="G19" s="10">
        <v>20.581604</v>
      </c>
      <c r="H19" s="10">
        <v>20.681604</v>
      </c>
      <c r="I19" s="10">
        <v>32.0498423999999</v>
      </c>
      <c r="J19" s="10">
        <v>32.1278424</v>
      </c>
      <c r="K19" s="10">
        <v>43.0580242999999</v>
      </c>
      <c r="L19" s="10">
        <v>43.4100242999999</v>
      </c>
      <c r="M19" s="10">
        <v>74.3774105399999</v>
      </c>
      <c r="N19" s="10">
        <v>74.8734105399999</v>
      </c>
    </row>
    <row r="20">
      <c r="A20" s="45" t="s">
        <v>404</v>
      </c>
      <c r="B20" s="1" t="s">
        <v>263</v>
      </c>
      <c r="C20" s="1" t="s">
        <v>385</v>
      </c>
      <c r="D20" s="1" t="s">
        <v>387</v>
      </c>
      <c r="E20" s="1" t="s">
        <v>385</v>
      </c>
      <c r="F20" s="1">
        <v>1.0</v>
      </c>
      <c r="G20" s="10">
        <v>20.301642</v>
      </c>
      <c r="H20" s="10">
        <v>20.351642</v>
      </c>
      <c r="I20" s="10">
        <v>32.1271658</v>
      </c>
      <c r="J20" s="10">
        <v>32.2211657999999</v>
      </c>
      <c r="K20" s="10">
        <v>43.5303806999999</v>
      </c>
      <c r="L20" s="10">
        <v>43.8343806999999</v>
      </c>
      <c r="M20" s="10">
        <v>74.34608974</v>
      </c>
      <c r="N20" s="10">
        <v>74.87008974</v>
      </c>
    </row>
    <row r="21">
      <c r="A21" s="45" t="s">
        <v>405</v>
      </c>
      <c r="B21" s="1" t="s">
        <v>263</v>
      </c>
      <c r="C21" s="1" t="s">
        <v>385</v>
      </c>
      <c r="D21" s="1" t="s">
        <v>387</v>
      </c>
      <c r="E21" s="1" t="s">
        <v>385</v>
      </c>
      <c r="F21" s="1">
        <v>5.0</v>
      </c>
      <c r="G21" s="10">
        <v>19.971746</v>
      </c>
      <c r="H21" s="10">
        <v>20.021746</v>
      </c>
      <c r="I21" s="10">
        <v>31.703559</v>
      </c>
      <c r="J21" s="10">
        <v>31.807559</v>
      </c>
      <c r="K21" s="10">
        <v>42.608421</v>
      </c>
      <c r="L21" s="10">
        <v>42.852421</v>
      </c>
      <c r="M21" s="10">
        <v>74.2015655</v>
      </c>
      <c r="N21" s="10">
        <v>74.7775655</v>
      </c>
    </row>
    <row r="22">
      <c r="A22" s="45" t="s">
        <v>406</v>
      </c>
      <c r="B22" s="1" t="s">
        <v>263</v>
      </c>
      <c r="C22" s="1" t="s">
        <v>385</v>
      </c>
      <c r="D22" s="1" t="s">
        <v>387</v>
      </c>
      <c r="E22" s="1" t="s">
        <v>385</v>
      </c>
      <c r="F22" s="1">
        <v>15.0</v>
      </c>
      <c r="G22" s="10">
        <v>19.939416</v>
      </c>
      <c r="H22" s="10">
        <v>19.989416</v>
      </c>
      <c r="I22" s="10">
        <v>32.0121202</v>
      </c>
      <c r="J22" s="10">
        <v>32.0981202</v>
      </c>
      <c r="K22" s="10">
        <v>42.6161915999999</v>
      </c>
      <c r="L22" s="10">
        <v>42.8861915999999</v>
      </c>
      <c r="M22" s="10">
        <v>74.53065446</v>
      </c>
      <c r="N22" s="10">
        <v>75.09865446</v>
      </c>
    </row>
    <row r="23">
      <c r="A23" s="1" t="s">
        <v>407</v>
      </c>
      <c r="B23" s="1" t="s">
        <v>263</v>
      </c>
      <c r="C23" s="1" t="s">
        <v>321</v>
      </c>
      <c r="D23" s="1" t="s">
        <v>387</v>
      </c>
      <c r="E23" s="1">
        <v>5.0</v>
      </c>
      <c r="F23" s="1">
        <v>5.0</v>
      </c>
      <c r="G23" s="10">
        <v>25.425627</v>
      </c>
      <c r="H23" s="10">
        <v>25.723627</v>
      </c>
      <c r="I23" s="10">
        <v>34.5936094</v>
      </c>
      <c r="J23" s="10">
        <v>34.8336093999999</v>
      </c>
      <c r="K23" s="10">
        <v>47.2771647999999</v>
      </c>
      <c r="L23" s="10">
        <v>48.2131647999999</v>
      </c>
      <c r="M23" s="10">
        <v>75.3232416699999</v>
      </c>
      <c r="N23" s="10">
        <v>75.8232416699999</v>
      </c>
    </row>
    <row r="24">
      <c r="A24" s="1" t="s">
        <v>408</v>
      </c>
      <c r="B24" s="1" t="s">
        <v>263</v>
      </c>
      <c r="C24" s="1" t="s">
        <v>321</v>
      </c>
      <c r="D24" s="1" t="s">
        <v>387</v>
      </c>
      <c r="E24" s="1">
        <v>5.0</v>
      </c>
      <c r="F24" s="1">
        <v>5.0</v>
      </c>
      <c r="G24" s="10">
        <v>24.409355</v>
      </c>
      <c r="H24" s="10">
        <v>24.739355</v>
      </c>
      <c r="I24" s="10">
        <v>33.9039146</v>
      </c>
      <c r="J24" s="10">
        <v>34.1179146</v>
      </c>
      <c r="K24" s="10">
        <v>46.0889772</v>
      </c>
      <c r="L24" s="10">
        <v>46.6549772</v>
      </c>
      <c r="M24" s="10">
        <v>74.3687337999999</v>
      </c>
      <c r="N24" s="10">
        <v>74.8627337999999</v>
      </c>
    </row>
    <row r="25">
      <c r="A25" s="1" t="s">
        <v>409</v>
      </c>
      <c r="B25" s="1" t="s">
        <v>263</v>
      </c>
      <c r="C25" s="1" t="s">
        <v>321</v>
      </c>
      <c r="D25" s="1" t="s">
        <v>410</v>
      </c>
      <c r="E25" s="1">
        <v>5.0</v>
      </c>
      <c r="F25" s="1">
        <v>5.0</v>
      </c>
      <c r="G25" s="10">
        <v>20.088419</v>
      </c>
      <c r="H25" s="10">
        <v>20.188419</v>
      </c>
      <c r="I25" s="10">
        <v>32.2654963</v>
      </c>
      <c r="J25" s="10">
        <v>32.4914963</v>
      </c>
      <c r="K25" s="10">
        <v>43.8268500499999</v>
      </c>
      <c r="L25" s="10">
        <v>44.37885005</v>
      </c>
      <c r="M25" s="10">
        <v>75.8871783099999</v>
      </c>
      <c r="N25" s="10">
        <v>76.7931783099999</v>
      </c>
    </row>
    <row r="26">
      <c r="A26" s="1" t="s">
        <v>411</v>
      </c>
      <c r="B26" s="1" t="s">
        <v>263</v>
      </c>
      <c r="C26" s="1" t="s">
        <v>321</v>
      </c>
      <c r="D26" s="1" t="s">
        <v>410</v>
      </c>
      <c r="E26" s="1">
        <v>5.0</v>
      </c>
      <c r="F26" s="1">
        <v>5.0</v>
      </c>
      <c r="G26" s="10">
        <v>20.1824859999999</v>
      </c>
      <c r="H26" s="10">
        <v>20.2984859999999</v>
      </c>
      <c r="I26" s="10">
        <v>32.4846166</v>
      </c>
      <c r="J26" s="10">
        <v>32.7426166</v>
      </c>
      <c r="K26" s="10">
        <v>45.2950285499999</v>
      </c>
      <c r="L26" s="10">
        <v>45.9770285499999</v>
      </c>
      <c r="M26" s="10">
        <v>79.0987772899999</v>
      </c>
      <c r="N26" s="10">
        <v>80.0567772899999</v>
      </c>
    </row>
    <row r="27">
      <c r="A27" s="45" t="s">
        <v>412</v>
      </c>
      <c r="B27" s="1" t="s">
        <v>263</v>
      </c>
      <c r="C27" s="1" t="s">
        <v>321</v>
      </c>
      <c r="D27" s="1" t="s">
        <v>410</v>
      </c>
      <c r="E27" s="1">
        <v>5.0</v>
      </c>
      <c r="F27" s="1">
        <v>5.0</v>
      </c>
      <c r="G27" s="10">
        <v>20.2711775</v>
      </c>
      <c r="H27" s="10">
        <v>20.3671775</v>
      </c>
      <c r="I27" s="10">
        <v>32.0684815</v>
      </c>
      <c r="J27" s="10">
        <v>32.2404815</v>
      </c>
      <c r="K27" s="10">
        <v>43.3186483499999</v>
      </c>
      <c r="L27" s="10">
        <v>43.8426483499999</v>
      </c>
      <c r="M27" s="10">
        <v>74.929063</v>
      </c>
      <c r="N27" s="10">
        <v>75.837063</v>
      </c>
    </row>
    <row r="28">
      <c r="A28" s="1" t="s">
        <v>413</v>
      </c>
      <c r="B28" s="1" t="s">
        <v>263</v>
      </c>
      <c r="C28" s="1" t="s">
        <v>321</v>
      </c>
      <c r="D28" s="1" t="s">
        <v>410</v>
      </c>
      <c r="E28" s="1">
        <v>5.0</v>
      </c>
      <c r="F28" s="1">
        <v>5.0</v>
      </c>
      <c r="G28" s="10">
        <v>20.807197</v>
      </c>
      <c r="H28" s="10">
        <v>21.323197</v>
      </c>
      <c r="I28" s="10">
        <v>34.6630219999999</v>
      </c>
      <c r="J28" s="10">
        <v>35.0570219999999</v>
      </c>
      <c r="K28" s="10">
        <v>48.2833423</v>
      </c>
      <c r="L28" s="10">
        <v>48.8173423</v>
      </c>
      <c r="M28" s="10">
        <v>79.6067490600002</v>
      </c>
      <c r="N28" s="10">
        <v>80.6307490600002</v>
      </c>
    </row>
    <row r="29">
      <c r="A29" s="2" t="s">
        <v>414</v>
      </c>
      <c r="B29" s="1" t="s">
        <v>263</v>
      </c>
      <c r="C29" s="1" t="s">
        <v>321</v>
      </c>
      <c r="D29" s="1" t="s">
        <v>410</v>
      </c>
      <c r="E29" s="1">
        <v>5.0</v>
      </c>
      <c r="F29" s="1">
        <v>5.0</v>
      </c>
      <c r="G29" s="10">
        <v>20.658555</v>
      </c>
      <c r="H29" s="10">
        <v>21.026555</v>
      </c>
      <c r="I29" s="10">
        <v>34.9468512</v>
      </c>
      <c r="J29" s="10">
        <v>35.3748512</v>
      </c>
      <c r="K29" s="10">
        <v>50.2273730999999</v>
      </c>
      <c r="L29" s="10">
        <v>50.9973730999999</v>
      </c>
      <c r="M29" s="10">
        <v>93.5246220400001</v>
      </c>
      <c r="N29" s="10">
        <v>96.8566220399999</v>
      </c>
    </row>
    <row r="30">
      <c r="A30" s="45" t="s">
        <v>415</v>
      </c>
      <c r="B30" s="1" t="s">
        <v>263</v>
      </c>
      <c r="C30" s="1" t="s">
        <v>321</v>
      </c>
      <c r="D30" s="1" t="s">
        <v>410</v>
      </c>
      <c r="E30" s="1">
        <v>5.0</v>
      </c>
      <c r="F30" s="1">
        <v>5.0</v>
      </c>
      <c r="G30" s="10">
        <v>20.028378</v>
      </c>
      <c r="H30" s="10">
        <v>20.1303779999999</v>
      </c>
      <c r="I30" s="10">
        <v>31.9978968</v>
      </c>
      <c r="J30" s="10">
        <v>32.1478968</v>
      </c>
      <c r="K30" s="10">
        <v>43.2384783</v>
      </c>
      <c r="L30" s="10">
        <v>43.7924783</v>
      </c>
      <c r="M30" s="10">
        <v>74.46588208</v>
      </c>
      <c r="N30" s="10">
        <v>75.57188208</v>
      </c>
    </row>
    <row r="31">
      <c r="A31" s="45" t="s">
        <v>416</v>
      </c>
      <c r="B31" s="1" t="s">
        <v>263</v>
      </c>
      <c r="C31" s="1" t="s">
        <v>385</v>
      </c>
      <c r="D31" s="1" t="s">
        <v>410</v>
      </c>
      <c r="E31" s="1" t="s">
        <v>385</v>
      </c>
      <c r="F31" s="1">
        <v>1.0</v>
      </c>
      <c r="G31" s="10">
        <v>20.1170005</v>
      </c>
      <c r="H31" s="10">
        <v>20.2010005</v>
      </c>
      <c r="I31" s="10">
        <v>32.0621716</v>
      </c>
      <c r="J31" s="10">
        <v>32.2461716</v>
      </c>
      <c r="K31" s="10">
        <v>43.6452839499999</v>
      </c>
      <c r="L31" s="10">
        <v>44.2272839499999</v>
      </c>
      <c r="M31" s="10">
        <v>76.42085513</v>
      </c>
      <c r="N31" s="10">
        <v>77.38285513</v>
      </c>
    </row>
    <row r="32">
      <c r="A32" s="45" t="s">
        <v>417</v>
      </c>
      <c r="B32" s="1" t="s">
        <v>263</v>
      </c>
      <c r="C32" s="1" t="s">
        <v>385</v>
      </c>
      <c r="D32" s="1" t="s">
        <v>410</v>
      </c>
      <c r="E32" s="1" t="s">
        <v>385</v>
      </c>
      <c r="F32" s="1">
        <v>5.0</v>
      </c>
      <c r="G32" s="10">
        <v>19.956629</v>
      </c>
      <c r="H32" s="10">
        <v>20.048629</v>
      </c>
      <c r="I32" s="10">
        <v>31.6556166</v>
      </c>
      <c r="J32" s="10">
        <v>31.8376166</v>
      </c>
      <c r="K32" s="10">
        <v>42.7709372</v>
      </c>
      <c r="L32" s="10">
        <v>43.3709372</v>
      </c>
      <c r="M32" s="10">
        <v>76.25663016</v>
      </c>
      <c r="N32" s="10">
        <v>77.31263016</v>
      </c>
    </row>
    <row r="33">
      <c r="A33" s="45" t="s">
        <v>418</v>
      </c>
      <c r="B33" s="1" t="s">
        <v>263</v>
      </c>
      <c r="C33" s="1" t="s">
        <v>385</v>
      </c>
      <c r="D33" s="1" t="s">
        <v>410</v>
      </c>
      <c r="E33" s="1" t="s">
        <v>385</v>
      </c>
      <c r="F33" s="1">
        <v>15.0</v>
      </c>
      <c r="G33" s="10">
        <v>19.728865</v>
      </c>
      <c r="H33" s="10">
        <v>19.810865</v>
      </c>
      <c r="I33" s="10">
        <v>31.068911</v>
      </c>
      <c r="J33" s="10">
        <v>31.236911</v>
      </c>
      <c r="K33" s="10">
        <v>41.3749655999999</v>
      </c>
      <c r="L33" s="10">
        <v>41.9089655999999</v>
      </c>
      <c r="M33" s="10">
        <v>74.2031106399999</v>
      </c>
      <c r="N33" s="10">
        <v>75.2331106399999</v>
      </c>
    </row>
    <row r="34">
      <c r="A34" s="45" t="s">
        <v>419</v>
      </c>
      <c r="G34" s="10">
        <v>20.55427</v>
      </c>
      <c r="H34" s="10">
        <v>20.59027</v>
      </c>
      <c r="I34" s="10">
        <v>33.5943989999999</v>
      </c>
      <c r="J34" s="10">
        <v>33.654399</v>
      </c>
      <c r="K34" s="10">
        <v>45.604557</v>
      </c>
      <c r="L34" s="10">
        <v>45.738557</v>
      </c>
      <c r="M34" s="10">
        <v>75.654545</v>
      </c>
      <c r="N34" s="10">
        <v>75.778545</v>
      </c>
    </row>
    <row r="35">
      <c r="A35" s="45" t="s">
        <v>420</v>
      </c>
      <c r="G35" s="10">
        <v>23.638103</v>
      </c>
      <c r="H35" s="10">
        <v>23.758103</v>
      </c>
      <c r="I35" s="10">
        <v>38.823657</v>
      </c>
      <c r="J35" s="10">
        <v>38.923657</v>
      </c>
      <c r="K35" s="10">
        <v>56.470089</v>
      </c>
      <c r="L35" s="10">
        <v>56.654089</v>
      </c>
      <c r="M35" s="10">
        <v>122.201448</v>
      </c>
      <c r="N35" s="10">
        <v>125.187447999999</v>
      </c>
    </row>
    <row r="36">
      <c r="A36" s="1" t="s">
        <v>421</v>
      </c>
      <c r="B36" s="1" t="s">
        <v>263</v>
      </c>
      <c r="C36" s="1" t="s">
        <v>385</v>
      </c>
      <c r="D36" s="1" t="s">
        <v>422</v>
      </c>
      <c r="E36" s="1" t="s">
        <v>385</v>
      </c>
      <c r="F36" s="1">
        <v>1.0</v>
      </c>
      <c r="G36" s="10">
        <v>20.3808505</v>
      </c>
      <c r="H36" s="10">
        <v>20.4948505</v>
      </c>
      <c r="I36" s="10">
        <v>33.9185187</v>
      </c>
      <c r="J36" s="10">
        <v>34.3205187</v>
      </c>
      <c r="K36" s="10">
        <v>46.3066481</v>
      </c>
      <c r="L36" s="10">
        <v>47.1286481</v>
      </c>
      <c r="M36" s="10">
        <v>77.87743468</v>
      </c>
      <c r="N36" s="10">
        <v>79.18143468</v>
      </c>
    </row>
    <row r="37">
      <c r="A37" s="1" t="s">
        <v>423</v>
      </c>
      <c r="B37" s="1" t="s">
        <v>263</v>
      </c>
      <c r="C37" s="1" t="s">
        <v>385</v>
      </c>
      <c r="D37" s="1" t="s">
        <v>422</v>
      </c>
      <c r="E37" s="1" t="s">
        <v>385</v>
      </c>
      <c r="F37" s="1">
        <v>5.0</v>
      </c>
      <c r="G37" s="10">
        <v>20.039044</v>
      </c>
      <c r="H37" s="10">
        <v>20.143044</v>
      </c>
      <c r="I37" s="10">
        <v>32.3632382</v>
      </c>
      <c r="J37" s="10">
        <v>32.6692382</v>
      </c>
      <c r="K37" s="10">
        <v>43.1673347999999</v>
      </c>
      <c r="L37" s="10">
        <v>43.9433347999999</v>
      </c>
      <c r="M37" s="10">
        <v>74.4875564599999</v>
      </c>
      <c r="N37" s="10">
        <v>75.8055564599999</v>
      </c>
    </row>
    <row r="38">
      <c r="A38" s="1" t="s">
        <v>424</v>
      </c>
      <c r="B38" s="1" t="s">
        <v>263</v>
      </c>
      <c r="C38" s="1" t="s">
        <v>385</v>
      </c>
      <c r="D38" s="1" t="s">
        <v>422</v>
      </c>
      <c r="E38" s="1" t="s">
        <v>385</v>
      </c>
      <c r="F38" s="1">
        <v>15.0</v>
      </c>
      <c r="G38" s="10">
        <v>19.641893</v>
      </c>
      <c r="H38" s="10">
        <v>19.7498929999999</v>
      </c>
      <c r="I38" s="10">
        <v>31.3476186999999</v>
      </c>
      <c r="J38" s="10">
        <v>31.5956186999999</v>
      </c>
      <c r="K38" s="10">
        <v>42.4347935499999</v>
      </c>
      <c r="L38" s="10">
        <v>43.2687935499999</v>
      </c>
      <c r="M38" s="10">
        <v>76.9860402199999</v>
      </c>
      <c r="N38" s="10">
        <v>78.8320402199999</v>
      </c>
    </row>
    <row r="39">
      <c r="A39" s="45" t="s">
        <v>425</v>
      </c>
      <c r="B39" s="1" t="s">
        <v>263</v>
      </c>
      <c r="C39" s="29" t="s">
        <v>321</v>
      </c>
      <c r="D39" s="29" t="s">
        <v>385</v>
      </c>
      <c r="E39" s="47">
        <v>5.0</v>
      </c>
      <c r="F39" s="57">
        <v>15.0</v>
      </c>
      <c r="G39" s="10">
        <v>20.1064379999999</v>
      </c>
      <c r="H39" s="10">
        <v>20.126438</v>
      </c>
      <c r="I39" s="10">
        <v>32.374049</v>
      </c>
      <c r="J39" s="10">
        <v>32.420049</v>
      </c>
      <c r="K39" s="10">
        <v>43.716935</v>
      </c>
      <c r="L39" s="10">
        <v>43.802935</v>
      </c>
      <c r="M39" s="10">
        <v>73.359284</v>
      </c>
      <c r="N39" s="10">
        <v>73.513284</v>
      </c>
    </row>
    <row r="40">
      <c r="A40" s="45" t="s">
        <v>429</v>
      </c>
      <c r="B40" s="1" t="s">
        <v>263</v>
      </c>
      <c r="C40" s="2" t="s">
        <v>319</v>
      </c>
      <c r="D40" s="29" t="s">
        <v>385</v>
      </c>
      <c r="E40" s="57">
        <v>1.0</v>
      </c>
      <c r="F40" s="57">
        <v>10.0</v>
      </c>
      <c r="G40" s="10">
        <v>19.7845865</v>
      </c>
      <c r="H40" s="10">
        <v>19.9505865</v>
      </c>
      <c r="I40" s="10">
        <v>31.1423735</v>
      </c>
      <c r="J40" s="10">
        <v>31.5083735</v>
      </c>
      <c r="K40" s="10">
        <v>40.9436214499999</v>
      </c>
      <c r="L40" s="10">
        <v>42.2156214499999</v>
      </c>
      <c r="M40" s="10">
        <v>75.0200983499999</v>
      </c>
      <c r="N40" s="10">
        <v>77.4520983499999</v>
      </c>
    </row>
    <row r="41">
      <c r="A41" s="1" t="s">
        <v>225</v>
      </c>
      <c r="B41" s="1" t="s">
        <v>263</v>
      </c>
      <c r="C41" s="1" t="s">
        <v>359</v>
      </c>
      <c r="D41" s="1" t="s">
        <v>8</v>
      </c>
      <c r="E41" s="1" t="s">
        <v>385</v>
      </c>
      <c r="F41" s="1" t="s">
        <v>385</v>
      </c>
      <c r="G41" s="10">
        <v>18.724729</v>
      </c>
      <c r="H41" s="10">
        <v>18.730729</v>
      </c>
      <c r="I41" s="10">
        <v>27.2119242</v>
      </c>
      <c r="J41" s="10">
        <v>27.2159242</v>
      </c>
      <c r="K41" s="10">
        <v>30.6268601999999</v>
      </c>
      <c r="L41" s="10">
        <v>30.6528601999999</v>
      </c>
      <c r="M41" s="10">
        <v>52.0848970399999</v>
      </c>
      <c r="N41" s="10">
        <v>52.26489704</v>
      </c>
    </row>
    <row r="42">
      <c r="A42" s="1" t="s">
        <v>430</v>
      </c>
      <c r="B42" s="1" t="s">
        <v>263</v>
      </c>
      <c r="C42" s="1" t="s">
        <v>385</v>
      </c>
      <c r="D42" s="1" t="s">
        <v>410</v>
      </c>
      <c r="E42" s="1" t="s">
        <v>385</v>
      </c>
      <c r="F42" s="1">
        <v>5.0</v>
      </c>
      <c r="G42" s="10">
        <v>18.7272949999999</v>
      </c>
      <c r="H42" s="10">
        <v>18.753295</v>
      </c>
      <c r="I42" s="10">
        <v>27.1329514</v>
      </c>
      <c r="J42" s="10">
        <v>27.1549513999999</v>
      </c>
      <c r="K42" s="10">
        <v>30.5628493999999</v>
      </c>
      <c r="L42" s="10">
        <v>30.7248493999999</v>
      </c>
      <c r="M42" s="10">
        <v>51.7774675600002</v>
      </c>
      <c r="N42" s="10">
        <v>53.4574675600002</v>
      </c>
    </row>
    <row r="43">
      <c r="A43" s="1" t="s">
        <v>431</v>
      </c>
      <c r="B43" s="1" t="s">
        <v>263</v>
      </c>
      <c r="C43" s="1" t="s">
        <v>321</v>
      </c>
      <c r="D43" s="1" t="s">
        <v>410</v>
      </c>
      <c r="E43" s="1">
        <v>5.0</v>
      </c>
      <c r="F43" s="1">
        <v>5.0</v>
      </c>
      <c r="G43" s="10">
        <v>20.568018</v>
      </c>
      <c r="H43" s="10">
        <v>21.138018</v>
      </c>
      <c r="I43" s="10">
        <v>32.9560032</v>
      </c>
      <c r="J43" s="10">
        <v>33.2460032</v>
      </c>
      <c r="K43" s="10">
        <v>44.8303247999999</v>
      </c>
      <c r="L43" s="10">
        <v>45.5983247999999</v>
      </c>
      <c r="M43" s="10">
        <v>75.0655318</v>
      </c>
      <c r="N43" s="10">
        <v>75.9895318</v>
      </c>
    </row>
    <row r="44">
      <c r="A44" s="1" t="s">
        <v>430</v>
      </c>
      <c r="B44" s="1" t="s">
        <v>263</v>
      </c>
      <c r="C44" s="1" t="s">
        <v>385</v>
      </c>
      <c r="D44" s="1" t="s">
        <v>422</v>
      </c>
      <c r="E44" s="1" t="s">
        <v>385</v>
      </c>
      <c r="F44" s="1">
        <v>5.0</v>
      </c>
      <c r="G44" s="10">
        <v>18.729708</v>
      </c>
      <c r="H44" s="10">
        <v>18.7577079999999</v>
      </c>
      <c r="I44" s="10">
        <v>27.1436563</v>
      </c>
      <c r="J44" s="10">
        <v>27.1676563</v>
      </c>
      <c r="K44" s="10">
        <v>30.7075089999999</v>
      </c>
      <c r="L44" s="10">
        <v>30.9295089999999</v>
      </c>
      <c r="M44" s="10">
        <v>54.54287733</v>
      </c>
      <c r="N44" s="10">
        <v>56.89687733</v>
      </c>
    </row>
    <row r="45">
      <c r="A45" s="1" t="s">
        <v>432</v>
      </c>
      <c r="B45" s="1" t="s">
        <v>263</v>
      </c>
      <c r="C45" s="1" t="s">
        <v>321</v>
      </c>
      <c r="D45" s="1" t="s">
        <v>385</v>
      </c>
      <c r="E45" s="1">
        <v>5.0</v>
      </c>
      <c r="F45" s="1">
        <v>5.0</v>
      </c>
      <c r="G45" s="10">
        <v>19.124821</v>
      </c>
      <c r="H45" s="10">
        <v>19.160821</v>
      </c>
      <c r="I45" s="10">
        <v>28.405184</v>
      </c>
      <c r="J45" s="10">
        <v>28.563184</v>
      </c>
      <c r="K45" s="10">
        <v>33.5822705</v>
      </c>
      <c r="L45" s="10">
        <v>34.0302704999999</v>
      </c>
      <c r="M45" s="10">
        <v>66.6710770000002</v>
      </c>
      <c r="N45" s="10">
        <v>68.7510770000001</v>
      </c>
    </row>
    <row r="46">
      <c r="A46" s="1" t="s">
        <v>433</v>
      </c>
      <c r="B46" s="1" t="s">
        <v>263</v>
      </c>
      <c r="C46" s="1" t="s">
        <v>385</v>
      </c>
      <c r="D46" s="1" t="s">
        <v>434</v>
      </c>
      <c r="E46" s="1" t="s">
        <v>385</v>
      </c>
      <c r="F46" s="1">
        <v>5.0</v>
      </c>
      <c r="G46" s="10">
        <v>18.7467255</v>
      </c>
      <c r="H46" s="10">
        <v>18.7907255</v>
      </c>
      <c r="I46" s="10">
        <v>27.1961195</v>
      </c>
      <c r="J46" s="10">
        <v>27.2261195</v>
      </c>
      <c r="K46" s="10">
        <v>29.9533202499999</v>
      </c>
      <c r="L46" s="10">
        <v>30.36732025</v>
      </c>
      <c r="M46" s="10">
        <v>50.5367604</v>
      </c>
      <c r="N46" s="10">
        <v>53.4287603999999</v>
      </c>
    </row>
    <row r="47">
      <c r="A47" s="1" t="s">
        <v>230</v>
      </c>
      <c r="B47" s="1" t="s">
        <v>263</v>
      </c>
      <c r="C47" s="1" t="s">
        <v>359</v>
      </c>
      <c r="D47" s="1" t="s">
        <v>8</v>
      </c>
      <c r="E47" s="1" t="s">
        <v>385</v>
      </c>
      <c r="F47" s="1" t="s">
        <v>385</v>
      </c>
      <c r="G47" s="10">
        <v>19.458313</v>
      </c>
      <c r="H47" s="10">
        <v>19.472313</v>
      </c>
      <c r="I47" s="10">
        <v>29.3957281</v>
      </c>
      <c r="J47" s="10">
        <v>29.4557281</v>
      </c>
      <c r="K47" s="10">
        <v>36.8358867999999</v>
      </c>
      <c r="L47" s="10">
        <v>36.9398867999999</v>
      </c>
      <c r="M47" s="10">
        <v>67.2519611399999</v>
      </c>
      <c r="N47" s="10">
        <v>67.4939611399999</v>
      </c>
    </row>
    <row r="48">
      <c r="A48" s="1" t="s">
        <v>435</v>
      </c>
      <c r="B48" s="1" t="s">
        <v>263</v>
      </c>
      <c r="C48" s="1" t="s">
        <v>385</v>
      </c>
      <c r="D48" s="1" t="s">
        <v>436</v>
      </c>
      <c r="E48" s="1" t="s">
        <v>385</v>
      </c>
      <c r="F48" s="1">
        <v>1.0</v>
      </c>
      <c r="G48" s="10">
        <v>19.300359</v>
      </c>
      <c r="H48" s="10">
        <v>19.384359</v>
      </c>
      <c r="I48" s="10">
        <v>28.2772001</v>
      </c>
      <c r="J48" s="10">
        <v>28.5252001</v>
      </c>
      <c r="K48" s="10">
        <v>33.3865463</v>
      </c>
      <c r="L48" s="10">
        <v>33.9425463</v>
      </c>
      <c r="M48" s="10">
        <v>61.12173239</v>
      </c>
      <c r="N48" s="10">
        <v>63.20573239</v>
      </c>
    </row>
    <row r="49">
      <c r="A49" s="1" t="s">
        <v>437</v>
      </c>
      <c r="B49" s="1" t="s">
        <v>263</v>
      </c>
      <c r="C49" s="1" t="s">
        <v>359</v>
      </c>
      <c r="D49" s="1" t="s">
        <v>8</v>
      </c>
      <c r="E49" s="1" t="s">
        <v>385</v>
      </c>
      <c r="F49" s="1" t="s">
        <v>385</v>
      </c>
      <c r="G49" s="10">
        <v>19.5257434999999</v>
      </c>
      <c r="H49" s="10">
        <v>19.5377434999999</v>
      </c>
      <c r="I49" s="10">
        <v>29.3274165</v>
      </c>
      <c r="J49" s="10">
        <v>29.3914165</v>
      </c>
      <c r="K49" s="10">
        <v>37.2304272499999</v>
      </c>
      <c r="L49" s="10">
        <v>37.3604272499999</v>
      </c>
      <c r="M49" s="10">
        <v>70.4365807699999</v>
      </c>
      <c r="N49" s="10">
        <v>70.65258077</v>
      </c>
    </row>
    <row r="50">
      <c r="A50" s="1" t="s">
        <v>438</v>
      </c>
      <c r="B50" s="1" t="s">
        <v>263</v>
      </c>
      <c r="C50" s="1" t="s">
        <v>385</v>
      </c>
      <c r="D50" s="1" t="s">
        <v>436</v>
      </c>
      <c r="E50" s="1" t="s">
        <v>385</v>
      </c>
      <c r="F50" s="1">
        <v>1.0</v>
      </c>
      <c r="G50" s="10">
        <v>18.666126</v>
      </c>
      <c r="H50" s="10">
        <v>18.708126</v>
      </c>
      <c r="I50" s="10">
        <v>29.4990129</v>
      </c>
      <c r="J50" s="10">
        <v>29.5570129</v>
      </c>
      <c r="K50" s="10">
        <v>30.7605109499999</v>
      </c>
      <c r="L50" s="10">
        <v>30.96651095</v>
      </c>
      <c r="M50" s="10">
        <v>50.04691164</v>
      </c>
      <c r="N50" s="10">
        <v>52.6989116399999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  <col customWidth="1" min="3" max="3" width="13.88"/>
  </cols>
  <sheetData>
    <row r="1">
      <c r="A1" s="1" t="s">
        <v>10</v>
      </c>
      <c r="B1" s="1" t="s">
        <v>11</v>
      </c>
      <c r="C1" s="1" t="s">
        <v>12</v>
      </c>
      <c r="D1" s="2" t="s">
        <v>2</v>
      </c>
      <c r="E1" s="36" t="s">
        <v>382</v>
      </c>
      <c r="F1" s="36" t="s">
        <v>383</v>
      </c>
      <c r="G1" s="1" t="s">
        <v>14</v>
      </c>
      <c r="H1" s="1" t="s">
        <v>15</v>
      </c>
      <c r="I1" s="1" t="s">
        <v>16</v>
      </c>
      <c r="J1" s="1" t="s">
        <v>3</v>
      </c>
      <c r="K1" s="1" t="s">
        <v>4</v>
      </c>
      <c r="L1" s="1" t="s">
        <v>5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</row>
    <row r="2">
      <c r="A2" s="1" t="s">
        <v>232</v>
      </c>
      <c r="B2" s="1" t="s">
        <v>317</v>
      </c>
      <c r="C2" s="1" t="s">
        <v>359</v>
      </c>
      <c r="D2" s="1" t="s">
        <v>8</v>
      </c>
      <c r="E2" s="1" t="s">
        <v>385</v>
      </c>
      <c r="F2" s="1" t="s">
        <v>385</v>
      </c>
      <c r="G2" s="10">
        <v>30.8109613583506</v>
      </c>
      <c r="H2" s="10">
        <v>26.337927</v>
      </c>
      <c r="I2" s="10">
        <v>27.149217</v>
      </c>
      <c r="J2" s="10">
        <v>38.9964928</v>
      </c>
      <c r="K2" s="10">
        <v>51.5028107999999</v>
      </c>
      <c r="L2" s="10">
        <v>81.7105317999999</v>
      </c>
      <c r="M2" s="10">
        <v>3189577.0</v>
      </c>
      <c r="N2" s="10">
        <v>700167.0</v>
      </c>
      <c r="O2" s="10">
        <v>172572.0</v>
      </c>
      <c r="P2" s="10">
        <v>52061.0</v>
      </c>
      <c r="Q2" s="10">
        <v>3027.0</v>
      </c>
      <c r="R2" s="7">
        <f t="shared" ref="R2:R4" si="1">N2/M2</f>
        <v>0.2195171962</v>
      </c>
      <c r="S2" s="7">
        <f t="shared" ref="S2:S4" si="2">O2/M2</f>
        <v>0.05410498006</v>
      </c>
      <c r="T2" s="7">
        <f t="shared" ref="T2:T4" si="3">P2/M2</f>
        <v>0.01632222705</v>
      </c>
      <c r="U2" s="7">
        <f t="shared" ref="U2:U4" si="4">Q2/M2</f>
        <v>0.0009490286643</v>
      </c>
    </row>
    <row r="3">
      <c r="A3" s="1" t="s">
        <v>386</v>
      </c>
      <c r="B3" s="1" t="s">
        <v>317</v>
      </c>
      <c r="C3" s="1" t="s">
        <v>321</v>
      </c>
      <c r="D3" s="1" t="s">
        <v>387</v>
      </c>
      <c r="E3" s="1">
        <v>5.0</v>
      </c>
      <c r="F3" s="1">
        <v>5.0</v>
      </c>
      <c r="G3" s="10">
        <v>30.3886099945034</v>
      </c>
      <c r="H3" s="10">
        <v>26.165228</v>
      </c>
      <c r="I3" s="10">
        <v>26.875463</v>
      </c>
      <c r="J3" s="10">
        <v>37.157864</v>
      </c>
      <c r="K3" s="10">
        <v>50.1139974999999</v>
      </c>
      <c r="L3" s="10">
        <v>81.7802456999999</v>
      </c>
      <c r="M3" s="10">
        <v>381691.0</v>
      </c>
      <c r="N3" s="10">
        <v>75633.0</v>
      </c>
      <c r="O3" s="10">
        <v>19183.0</v>
      </c>
      <c r="P3" s="10">
        <v>6055.0</v>
      </c>
      <c r="Q3" s="10">
        <v>609.0</v>
      </c>
      <c r="R3" s="7">
        <f t="shared" si="1"/>
        <v>0.1981524322</v>
      </c>
      <c r="S3" s="7">
        <f t="shared" si="2"/>
        <v>0.05025793115</v>
      </c>
      <c r="T3" s="7">
        <f t="shared" si="3"/>
        <v>0.01586361743</v>
      </c>
      <c r="U3" s="7">
        <f t="shared" si="4"/>
        <v>0.001595531464</v>
      </c>
    </row>
    <row r="4">
      <c r="A4" s="1" t="s">
        <v>388</v>
      </c>
      <c r="B4" s="1" t="s">
        <v>317</v>
      </c>
      <c r="C4" s="1" t="s">
        <v>321</v>
      </c>
      <c r="D4" s="1" t="s">
        <v>387</v>
      </c>
      <c r="E4" s="1">
        <v>5.0</v>
      </c>
      <c r="F4" s="1">
        <v>5.0</v>
      </c>
      <c r="G4" s="10">
        <v>30.1761316053673</v>
      </c>
      <c r="H4" s="10">
        <v>26.1794796</v>
      </c>
      <c r="I4" s="10">
        <v>26.875816</v>
      </c>
      <c r="J4" s="10">
        <v>36.8289062</v>
      </c>
      <c r="K4" s="10">
        <v>49.1798110999999</v>
      </c>
      <c r="L4" s="10">
        <v>79.0969812199999</v>
      </c>
      <c r="M4" s="10">
        <v>381679.0</v>
      </c>
      <c r="N4" s="10">
        <v>74186.0</v>
      </c>
      <c r="O4" s="10">
        <v>18240.0</v>
      </c>
      <c r="P4" s="10">
        <v>5152.0</v>
      </c>
      <c r="Q4" s="10">
        <v>335.0</v>
      </c>
      <c r="R4" s="7">
        <f t="shared" si="1"/>
        <v>0.1943675183</v>
      </c>
      <c r="S4" s="7">
        <f t="shared" si="2"/>
        <v>0.04778884874</v>
      </c>
      <c r="T4" s="7">
        <f t="shared" si="3"/>
        <v>0.01349825377</v>
      </c>
      <c r="U4" s="7">
        <f t="shared" si="4"/>
        <v>0.0008777008953</v>
      </c>
    </row>
    <row r="5">
      <c r="A5" s="1" t="s">
        <v>428</v>
      </c>
      <c r="B5" s="1" t="s">
        <v>263</v>
      </c>
      <c r="C5" s="1" t="s">
        <v>321</v>
      </c>
      <c r="D5" s="1" t="s">
        <v>387</v>
      </c>
      <c r="E5" s="1">
        <v>5.0</v>
      </c>
      <c r="F5" s="1">
        <v>5.0</v>
      </c>
      <c r="G5" s="15">
        <v>31.7508187820902</v>
      </c>
      <c r="H5" s="10">
        <v>26.2451526</v>
      </c>
      <c r="I5" s="10">
        <v>27.360487</v>
      </c>
      <c r="J5" s="10">
        <v>43.2127356</v>
      </c>
      <c r="K5" s="10">
        <v>56.0756094</v>
      </c>
      <c r="L5" s="10">
        <v>82.6996235599998</v>
      </c>
      <c r="M5" s="10">
        <v>389285.0</v>
      </c>
      <c r="N5" s="10">
        <v>109119.0</v>
      </c>
      <c r="O5" s="10">
        <v>26416.0</v>
      </c>
      <c r="P5" s="10">
        <v>7441.0</v>
      </c>
      <c r="Q5" s="10">
        <v>310.0</v>
      </c>
      <c r="R5" s="7"/>
      <c r="S5" s="7"/>
      <c r="T5" s="7"/>
      <c r="U5" s="7"/>
    </row>
    <row r="6">
      <c r="A6" s="1" t="s">
        <v>389</v>
      </c>
      <c r="B6" s="1" t="s">
        <v>317</v>
      </c>
      <c r="C6" s="1" t="s">
        <v>321</v>
      </c>
      <c r="D6" s="1" t="s">
        <v>387</v>
      </c>
      <c r="E6" s="1">
        <v>5.0</v>
      </c>
      <c r="F6" s="1">
        <v>5.0</v>
      </c>
      <c r="G6" s="10">
        <v>30.4277776887244</v>
      </c>
      <c r="H6" s="10">
        <v>26.2177001</v>
      </c>
      <c r="I6" s="10">
        <v>26.973696</v>
      </c>
      <c r="J6" s="10">
        <v>37.5107914999999</v>
      </c>
      <c r="K6" s="10">
        <v>50.4555845999999</v>
      </c>
      <c r="L6" s="10">
        <v>82.1787114899999</v>
      </c>
      <c r="M6" s="10">
        <v>380078.0</v>
      </c>
      <c r="N6" s="10">
        <v>75971.0</v>
      </c>
      <c r="O6" s="10">
        <v>19441.0</v>
      </c>
      <c r="P6" s="10">
        <v>6201.0</v>
      </c>
      <c r="Q6" s="10">
        <v>500.0</v>
      </c>
      <c r="R6" s="7">
        <f t="shared" ref="R6:R11" si="5">N6/M6</f>
        <v>0.1998826557</v>
      </c>
      <c r="S6" s="7">
        <f t="shared" ref="S6:S11" si="6">O6/M6</f>
        <v>0.0511500271</v>
      </c>
      <c r="T6" s="7">
        <f t="shared" ref="T6:T11" si="7">P6/M6</f>
        <v>0.01631507217</v>
      </c>
      <c r="U6" s="7">
        <f t="shared" ref="U6:U11" si="8">Q6/M6</f>
        <v>0.001315519446</v>
      </c>
    </row>
    <row r="7">
      <c r="A7" s="1" t="s">
        <v>390</v>
      </c>
      <c r="B7" s="1" t="s">
        <v>317</v>
      </c>
      <c r="C7" s="1" t="s">
        <v>321</v>
      </c>
      <c r="D7" s="1" t="s">
        <v>387</v>
      </c>
      <c r="E7" s="1">
        <v>5.0</v>
      </c>
      <c r="F7" s="1">
        <v>5.0</v>
      </c>
      <c r="G7" s="10">
        <v>30.3723322298011</v>
      </c>
      <c r="H7" s="10">
        <v>26.171135</v>
      </c>
      <c r="I7" s="10">
        <v>26.837223</v>
      </c>
      <c r="J7" s="10">
        <v>37.1738696</v>
      </c>
      <c r="K7" s="10">
        <v>49.8637254999999</v>
      </c>
      <c r="L7" s="10">
        <v>82.16926686</v>
      </c>
      <c r="M7" s="10">
        <v>382683.0</v>
      </c>
      <c r="N7" s="10">
        <v>73882.0</v>
      </c>
      <c r="O7" s="10">
        <v>18999.0</v>
      </c>
      <c r="P7" s="10">
        <v>6041.0</v>
      </c>
      <c r="Q7" s="10">
        <v>897.0</v>
      </c>
      <c r="R7" s="7">
        <f t="shared" si="5"/>
        <v>0.1930631881</v>
      </c>
      <c r="S7" s="7">
        <f t="shared" si="6"/>
        <v>0.04964683563</v>
      </c>
      <c r="T7" s="7">
        <f t="shared" si="7"/>
        <v>0.01578591158</v>
      </c>
      <c r="U7" s="7">
        <f t="shared" si="8"/>
        <v>0.002343976607</v>
      </c>
    </row>
    <row r="8">
      <c r="A8" s="1" t="s">
        <v>391</v>
      </c>
      <c r="B8" s="1" t="s">
        <v>317</v>
      </c>
      <c r="C8" s="1" t="s">
        <v>321</v>
      </c>
      <c r="D8" s="1" t="s">
        <v>387</v>
      </c>
      <c r="E8" s="1">
        <v>5.0</v>
      </c>
      <c r="F8" s="1">
        <v>5.0</v>
      </c>
      <c r="G8" s="10">
        <v>30.1630363209549</v>
      </c>
      <c r="H8" s="10">
        <v>26.164449</v>
      </c>
      <c r="I8" s="10">
        <v>26.8123045</v>
      </c>
      <c r="J8" s="10">
        <v>36.628449</v>
      </c>
      <c r="K8" s="10">
        <v>49.4279878499999</v>
      </c>
      <c r="L8" s="10">
        <v>80.2210484099998</v>
      </c>
      <c r="M8" s="10">
        <v>378134.0</v>
      </c>
      <c r="N8" s="10">
        <v>72881.0</v>
      </c>
      <c r="O8" s="10">
        <v>18315.0</v>
      </c>
      <c r="P8" s="10">
        <v>5462.0</v>
      </c>
      <c r="Q8" s="10">
        <v>417.0</v>
      </c>
      <c r="R8" s="7">
        <f t="shared" si="5"/>
        <v>0.192738553</v>
      </c>
      <c r="S8" s="7">
        <f t="shared" si="6"/>
        <v>0.0484352108</v>
      </c>
      <c r="T8" s="7">
        <f t="shared" si="7"/>
        <v>0.01444461487</v>
      </c>
      <c r="U8" s="7">
        <f t="shared" si="8"/>
        <v>0.001102783669</v>
      </c>
    </row>
    <row r="9">
      <c r="A9" s="45" t="s">
        <v>392</v>
      </c>
      <c r="B9" s="1" t="s">
        <v>317</v>
      </c>
      <c r="C9" s="1" t="s">
        <v>321</v>
      </c>
      <c r="D9" s="1" t="s">
        <v>385</v>
      </c>
      <c r="E9" s="1">
        <v>5.0</v>
      </c>
      <c r="F9" s="1">
        <v>5.0</v>
      </c>
      <c r="G9" s="10">
        <v>29.4759247345052</v>
      </c>
      <c r="H9" s="10">
        <v>26.2485638</v>
      </c>
      <c r="I9" s="10">
        <v>26.787939</v>
      </c>
      <c r="J9" s="10">
        <v>32.4156308</v>
      </c>
      <c r="K9" s="10">
        <v>42.9267503999999</v>
      </c>
      <c r="L9" s="10">
        <v>77.9371436799999</v>
      </c>
      <c r="M9" s="10">
        <v>69459.0</v>
      </c>
      <c r="N9" s="10">
        <v>11006.0</v>
      </c>
      <c r="O9" s="10">
        <v>2371.0</v>
      </c>
      <c r="P9" s="10">
        <v>820.0</v>
      </c>
      <c r="Q9" s="10">
        <v>167.0</v>
      </c>
      <c r="R9" s="7">
        <f t="shared" si="5"/>
        <v>0.1584531882</v>
      </c>
      <c r="S9" s="7">
        <f t="shared" si="6"/>
        <v>0.03413524525</v>
      </c>
      <c r="T9" s="7">
        <f t="shared" si="7"/>
        <v>0.01180552556</v>
      </c>
      <c r="U9" s="7">
        <f t="shared" si="8"/>
        <v>0.00240429606</v>
      </c>
    </row>
    <row r="10">
      <c r="A10" s="36" t="s">
        <v>393</v>
      </c>
      <c r="B10" s="36" t="s">
        <v>317</v>
      </c>
      <c r="C10" s="36" t="s">
        <v>321</v>
      </c>
      <c r="D10" s="36" t="s">
        <v>387</v>
      </c>
      <c r="E10" s="46">
        <v>5.0</v>
      </c>
      <c r="F10" s="46">
        <v>1.0</v>
      </c>
      <c r="G10" s="10">
        <v>30.270084344196</v>
      </c>
      <c r="H10" s="10">
        <v>26.1546448</v>
      </c>
      <c r="I10" s="10">
        <v>26.847525</v>
      </c>
      <c r="J10" s="10">
        <v>37.5000768</v>
      </c>
      <c r="K10" s="10">
        <v>49.9954440999999</v>
      </c>
      <c r="L10" s="10">
        <v>80.04443668</v>
      </c>
      <c r="M10" s="10">
        <v>379955.0</v>
      </c>
      <c r="N10" s="10">
        <v>75602.0</v>
      </c>
      <c r="O10" s="10">
        <v>18992.0</v>
      </c>
      <c r="P10" s="10">
        <v>5431.0</v>
      </c>
      <c r="Q10" s="10">
        <v>451.0</v>
      </c>
      <c r="R10" s="7">
        <f t="shared" si="5"/>
        <v>0.1989761945</v>
      </c>
      <c r="S10" s="7">
        <f t="shared" si="6"/>
        <v>0.04998486663</v>
      </c>
      <c r="T10" s="7">
        <f t="shared" si="7"/>
        <v>0.01429379795</v>
      </c>
      <c r="U10" s="7">
        <f t="shared" si="8"/>
        <v>0.001186982669</v>
      </c>
    </row>
    <row r="11">
      <c r="A11" s="29" t="s">
        <v>394</v>
      </c>
      <c r="B11" s="29" t="s">
        <v>317</v>
      </c>
      <c r="C11" s="29" t="s">
        <v>321</v>
      </c>
      <c r="D11" s="29" t="s">
        <v>387</v>
      </c>
      <c r="E11" s="47">
        <v>5.0</v>
      </c>
      <c r="F11" s="47">
        <v>1.0</v>
      </c>
      <c r="G11" s="10">
        <v>296.86515898278</v>
      </c>
      <c r="H11" s="10">
        <v>26.2231632</v>
      </c>
      <c r="I11" s="10">
        <v>27.402574</v>
      </c>
      <c r="J11" s="10">
        <v>65.938739</v>
      </c>
      <c r="K11" s="10">
        <v>120.800926199999</v>
      </c>
      <c r="L11" s="10">
        <v>9214.14519772</v>
      </c>
      <c r="M11" s="10">
        <v>384789.0</v>
      </c>
      <c r="N11" s="10">
        <v>116578.0</v>
      </c>
      <c r="O11" s="10">
        <v>53407.0</v>
      </c>
      <c r="P11" s="10">
        <v>32459.0</v>
      </c>
      <c r="Q11" s="10">
        <v>21813.0</v>
      </c>
      <c r="R11" s="7">
        <f t="shared" si="5"/>
        <v>0.3029660411</v>
      </c>
      <c r="S11" s="7">
        <f t="shared" si="6"/>
        <v>0.1387955477</v>
      </c>
      <c r="T11" s="7">
        <f t="shared" si="7"/>
        <v>0.08435532201</v>
      </c>
      <c r="U11" s="7">
        <f t="shared" si="8"/>
        <v>0.05668821094</v>
      </c>
    </row>
    <row r="12">
      <c r="A12" s="2" t="s">
        <v>395</v>
      </c>
      <c r="B12" s="29" t="s">
        <v>317</v>
      </c>
      <c r="C12" s="29" t="s">
        <v>321</v>
      </c>
      <c r="D12" s="29" t="s">
        <v>387</v>
      </c>
      <c r="E12" s="47">
        <v>5.0</v>
      </c>
      <c r="F12" s="47">
        <v>1.0</v>
      </c>
      <c r="G12" s="10">
        <v>43.7094964904175</v>
      </c>
      <c r="H12" s="10">
        <v>26.1759362</v>
      </c>
      <c r="I12" s="10">
        <v>26.975312</v>
      </c>
      <c r="J12" s="10">
        <v>41.518647</v>
      </c>
      <c r="K12" s="10">
        <v>56.3728098</v>
      </c>
      <c r="L12" s="10">
        <v>93.3803298400001</v>
      </c>
      <c r="M12" s="10">
        <v>384817.0</v>
      </c>
      <c r="N12" s="10">
        <v>87132.0</v>
      </c>
      <c r="O12" s="10">
        <v>25269.0</v>
      </c>
      <c r="P12" s="10">
        <v>9146.0</v>
      </c>
      <c r="Q12" s="10">
        <v>3346.0</v>
      </c>
      <c r="R12" s="7"/>
      <c r="S12" s="7"/>
      <c r="T12" s="7"/>
      <c r="U12" s="7"/>
    </row>
    <row r="13">
      <c r="A13" s="1" t="s">
        <v>396</v>
      </c>
      <c r="B13" s="1" t="s">
        <v>317</v>
      </c>
      <c r="C13" s="1" t="s">
        <v>321</v>
      </c>
      <c r="D13" s="1" t="s">
        <v>387</v>
      </c>
      <c r="E13" s="1">
        <v>5.0</v>
      </c>
      <c r="F13" s="1">
        <v>1.0</v>
      </c>
      <c r="G13" s="10">
        <v>30.8467306040004</v>
      </c>
      <c r="H13" s="10">
        <v>26.2019052</v>
      </c>
      <c r="I13" s="10">
        <v>27.006609</v>
      </c>
      <c r="J13" s="10">
        <v>39.5030429999999</v>
      </c>
      <c r="K13" s="10">
        <v>53.0995090999999</v>
      </c>
      <c r="L13" s="10">
        <v>83.8191778199999</v>
      </c>
      <c r="M13" s="10">
        <v>381003.0</v>
      </c>
      <c r="N13" s="10">
        <v>81401.0</v>
      </c>
      <c r="O13" s="10">
        <v>22117.0</v>
      </c>
      <c r="P13" s="10">
        <v>7120.0</v>
      </c>
      <c r="Q13" s="10">
        <v>657.0</v>
      </c>
      <c r="R13" s="7">
        <f t="shared" ref="R13:R25" si="9">N13/M13</f>
        <v>0.2136492364</v>
      </c>
      <c r="S13" s="7">
        <f t="shared" ref="S13:S25" si="10">O13/M13</f>
        <v>0.05804941168</v>
      </c>
      <c r="T13" s="7">
        <f t="shared" ref="T13:T25" si="11">P13/M13</f>
        <v>0.0186875169</v>
      </c>
      <c r="U13" s="7">
        <f t="shared" ref="U13:U25" si="12">Q13/M13</f>
        <v>0.001724395871</v>
      </c>
    </row>
    <row r="14">
      <c r="A14" s="29" t="s">
        <v>397</v>
      </c>
      <c r="B14" s="29" t="s">
        <v>317</v>
      </c>
      <c r="C14" s="29" t="s">
        <v>321</v>
      </c>
      <c r="D14" s="29" t="s">
        <v>387</v>
      </c>
      <c r="E14" s="47">
        <v>5.0</v>
      </c>
      <c r="F14" s="47">
        <v>1.0</v>
      </c>
      <c r="G14" s="10">
        <v>30.6871441945253</v>
      </c>
      <c r="H14" s="10">
        <v>26.2155359</v>
      </c>
      <c r="I14" s="10">
        <v>26.989268</v>
      </c>
      <c r="J14" s="10">
        <v>39.1245208</v>
      </c>
      <c r="K14" s="10">
        <v>51.6772064499999</v>
      </c>
      <c r="L14" s="10">
        <v>81.66479126</v>
      </c>
      <c r="M14" s="10">
        <v>379570.0</v>
      </c>
      <c r="N14" s="10">
        <v>84754.0</v>
      </c>
      <c r="O14" s="10">
        <v>20679.0</v>
      </c>
      <c r="P14" s="10">
        <v>6216.0</v>
      </c>
      <c r="Q14" s="10">
        <v>331.0</v>
      </c>
      <c r="R14" s="7">
        <f t="shared" si="9"/>
        <v>0.2232895118</v>
      </c>
      <c r="S14" s="7">
        <f t="shared" si="10"/>
        <v>0.05448006955</v>
      </c>
      <c r="T14" s="7">
        <f t="shared" si="11"/>
        <v>0.01637642596</v>
      </c>
      <c r="U14" s="7">
        <f t="shared" si="12"/>
        <v>0.000872039413</v>
      </c>
    </row>
    <row r="15">
      <c r="A15" s="2" t="s">
        <v>398</v>
      </c>
      <c r="B15" s="29" t="s">
        <v>317</v>
      </c>
      <c r="C15" s="29" t="s">
        <v>321</v>
      </c>
      <c r="D15" s="29" t="s">
        <v>385</v>
      </c>
      <c r="E15" s="47">
        <v>5.0</v>
      </c>
      <c r="F15" s="47">
        <v>1.0</v>
      </c>
      <c r="G15" s="10">
        <v>30.5186459826043</v>
      </c>
      <c r="H15" s="10">
        <v>26.2459524</v>
      </c>
      <c r="I15" s="10">
        <v>26.918406</v>
      </c>
      <c r="J15" s="10">
        <v>32.5252434</v>
      </c>
      <c r="K15" s="10">
        <v>47.0741822999999</v>
      </c>
      <c r="L15" s="10">
        <v>118.65511156</v>
      </c>
      <c r="M15" s="10">
        <v>28283.0</v>
      </c>
      <c r="N15" s="10">
        <v>4118.0</v>
      </c>
      <c r="O15" s="10">
        <v>1291.0</v>
      </c>
      <c r="P15" s="10">
        <v>614.0</v>
      </c>
      <c r="Q15" s="10">
        <v>350.0</v>
      </c>
      <c r="R15" s="7">
        <f t="shared" si="9"/>
        <v>0.1455998303</v>
      </c>
      <c r="S15" s="7">
        <f t="shared" si="10"/>
        <v>0.04564579429</v>
      </c>
      <c r="T15" s="7">
        <f t="shared" si="11"/>
        <v>0.02170915391</v>
      </c>
      <c r="U15" s="7">
        <f t="shared" si="12"/>
        <v>0.01237492487</v>
      </c>
    </row>
    <row r="16">
      <c r="A16" s="45" t="s">
        <v>399</v>
      </c>
      <c r="B16" s="29" t="s">
        <v>317</v>
      </c>
      <c r="C16" s="1" t="s">
        <v>400</v>
      </c>
      <c r="D16" s="1" t="s">
        <v>387</v>
      </c>
      <c r="E16" s="1">
        <v>10.0</v>
      </c>
      <c r="F16" s="1">
        <v>1.0</v>
      </c>
      <c r="G16" s="10">
        <v>29.3920577806671</v>
      </c>
      <c r="H16" s="10">
        <v>26.1649753</v>
      </c>
      <c r="I16" s="10">
        <v>26.637876</v>
      </c>
      <c r="J16" s="10">
        <v>32.3734128</v>
      </c>
      <c r="K16" s="10">
        <v>43.0426473999999</v>
      </c>
      <c r="L16" s="10">
        <v>77.2922189099999</v>
      </c>
      <c r="M16" s="10">
        <v>364364.0</v>
      </c>
      <c r="N16" s="10">
        <v>59363.0</v>
      </c>
      <c r="O16" s="10">
        <v>12238.0</v>
      </c>
      <c r="P16" s="10">
        <v>4106.0</v>
      </c>
      <c r="Q16" s="10">
        <v>1194.0</v>
      </c>
      <c r="R16" s="7">
        <f t="shared" si="9"/>
        <v>0.1629222426</v>
      </c>
      <c r="S16" s="7">
        <f t="shared" si="10"/>
        <v>0.03358729183</v>
      </c>
      <c r="T16" s="7">
        <f t="shared" si="11"/>
        <v>0.01126895083</v>
      </c>
      <c r="U16" s="7">
        <f t="shared" si="12"/>
        <v>0.003276942837</v>
      </c>
    </row>
    <row r="17">
      <c r="A17" s="45" t="s">
        <v>401</v>
      </c>
      <c r="B17" s="1" t="s">
        <v>317</v>
      </c>
      <c r="C17" s="1" t="s">
        <v>400</v>
      </c>
      <c r="D17" s="1" t="s">
        <v>385</v>
      </c>
      <c r="E17" s="1">
        <v>10.0</v>
      </c>
      <c r="F17" s="1">
        <v>1.0</v>
      </c>
      <c r="G17" s="10">
        <v>29.093533839019</v>
      </c>
      <c r="H17" s="10">
        <v>26.2305754</v>
      </c>
      <c r="I17" s="10">
        <v>26.699884</v>
      </c>
      <c r="J17" s="10">
        <v>31.2654788</v>
      </c>
      <c r="K17" s="10">
        <v>37.2124671999999</v>
      </c>
      <c r="L17" s="10">
        <v>77.9161526399999</v>
      </c>
      <c r="M17" s="10">
        <v>55373.0</v>
      </c>
      <c r="N17" s="10">
        <v>6990.0</v>
      </c>
      <c r="O17" s="10">
        <v>1510.0</v>
      </c>
      <c r="P17" s="10">
        <v>605.0</v>
      </c>
      <c r="Q17" s="10">
        <v>253.0</v>
      </c>
      <c r="R17" s="7">
        <f t="shared" si="9"/>
        <v>0.1262348076</v>
      </c>
      <c r="S17" s="7">
        <f t="shared" si="10"/>
        <v>0.02726960793</v>
      </c>
      <c r="T17" s="7">
        <f t="shared" si="11"/>
        <v>0.01092590252</v>
      </c>
      <c r="U17" s="7">
        <f t="shared" si="12"/>
        <v>0.004569013779</v>
      </c>
    </row>
    <row r="18">
      <c r="A18" s="1" t="s">
        <v>402</v>
      </c>
      <c r="B18" s="1" t="s">
        <v>317</v>
      </c>
      <c r="C18" s="1" t="s">
        <v>321</v>
      </c>
      <c r="D18" s="1" t="s">
        <v>387</v>
      </c>
      <c r="E18" s="1">
        <v>5.0</v>
      </c>
      <c r="F18" s="1">
        <v>15.0</v>
      </c>
      <c r="G18" s="10">
        <v>29.9621110100308</v>
      </c>
      <c r="H18" s="10">
        <v>26.29086</v>
      </c>
      <c r="I18" s="10">
        <v>26.920498</v>
      </c>
      <c r="J18" s="10">
        <v>34.9627178</v>
      </c>
      <c r="K18" s="10">
        <v>47.0835402999999</v>
      </c>
      <c r="L18" s="10">
        <v>77.59567956</v>
      </c>
      <c r="M18" s="10">
        <v>375939.0</v>
      </c>
      <c r="N18" s="10">
        <v>73996.0</v>
      </c>
      <c r="O18" s="10">
        <v>15660.0</v>
      </c>
      <c r="P18" s="10">
        <v>4517.0</v>
      </c>
      <c r="Q18" s="10">
        <v>194.0</v>
      </c>
      <c r="R18" s="7">
        <f t="shared" si="9"/>
        <v>0.1968298048</v>
      </c>
      <c r="S18" s="7">
        <f t="shared" si="10"/>
        <v>0.04165569414</v>
      </c>
      <c r="T18" s="7">
        <f t="shared" si="11"/>
        <v>0.01201524715</v>
      </c>
      <c r="U18" s="7">
        <f t="shared" si="12"/>
        <v>0.0005160411663</v>
      </c>
    </row>
    <row r="19">
      <c r="A19" s="1" t="s">
        <v>403</v>
      </c>
      <c r="B19" s="1" t="s">
        <v>317</v>
      </c>
      <c r="C19" s="29" t="s">
        <v>321</v>
      </c>
      <c r="D19" s="1" t="s">
        <v>387</v>
      </c>
      <c r="E19" s="1">
        <v>5.0</v>
      </c>
      <c r="F19" s="1">
        <v>15.0</v>
      </c>
      <c r="G19" s="10">
        <v>29.5622696249261</v>
      </c>
      <c r="H19" s="10">
        <v>26.1935474</v>
      </c>
      <c r="I19" s="10">
        <v>26.7790134999999</v>
      </c>
      <c r="J19" s="10">
        <v>33.3312022</v>
      </c>
      <c r="K19" s="10">
        <v>45.2502735499999</v>
      </c>
      <c r="L19" s="10">
        <v>77.8231789599999</v>
      </c>
      <c r="M19" s="10">
        <v>375958.0</v>
      </c>
      <c r="N19" s="10">
        <v>61945.0</v>
      </c>
      <c r="O19" s="10">
        <v>14443.0</v>
      </c>
      <c r="P19" s="10">
        <v>4565.0</v>
      </c>
      <c r="Q19" s="10">
        <v>303.0</v>
      </c>
      <c r="R19" s="7">
        <f t="shared" si="9"/>
        <v>0.1647657451</v>
      </c>
      <c r="S19" s="7">
        <f t="shared" si="10"/>
        <v>0.03841652525</v>
      </c>
      <c r="T19" s="7">
        <f t="shared" si="11"/>
        <v>0.01214231377</v>
      </c>
      <c r="U19" s="7">
        <f t="shared" si="12"/>
        <v>0.0008059410892</v>
      </c>
    </row>
    <row r="20">
      <c r="A20" s="45" t="s">
        <v>404</v>
      </c>
      <c r="B20" s="1" t="s">
        <v>317</v>
      </c>
      <c r="C20" s="1" t="s">
        <v>385</v>
      </c>
      <c r="D20" s="1" t="s">
        <v>387</v>
      </c>
      <c r="E20" s="1" t="s">
        <v>385</v>
      </c>
      <c r="F20" s="1">
        <v>1.0</v>
      </c>
      <c r="G20" s="10">
        <v>30.5800038237432</v>
      </c>
      <c r="H20" s="10">
        <v>26.2535669</v>
      </c>
      <c r="I20" s="10">
        <v>27.1083365</v>
      </c>
      <c r="J20" s="10">
        <v>38.0202933</v>
      </c>
      <c r="K20" s="10">
        <v>50.4856904</v>
      </c>
      <c r="L20" s="10">
        <v>80.5435872299999</v>
      </c>
      <c r="M20" s="10">
        <v>397840.0</v>
      </c>
      <c r="N20" s="10">
        <v>84191.0</v>
      </c>
      <c r="O20" s="10">
        <v>20454.0</v>
      </c>
      <c r="P20" s="10">
        <v>5990.0</v>
      </c>
      <c r="Q20" s="10">
        <v>310.0</v>
      </c>
      <c r="R20" s="7">
        <f t="shared" si="9"/>
        <v>0.2116202493</v>
      </c>
      <c r="S20" s="7">
        <f t="shared" si="10"/>
        <v>0.05141262819</v>
      </c>
      <c r="T20" s="7">
        <f t="shared" si="11"/>
        <v>0.01505630404</v>
      </c>
      <c r="U20" s="7">
        <f t="shared" si="12"/>
        <v>0.0007792077217</v>
      </c>
    </row>
    <row r="21">
      <c r="A21" s="45" t="s">
        <v>405</v>
      </c>
      <c r="B21" s="1" t="s">
        <v>317</v>
      </c>
      <c r="C21" s="1" t="s">
        <v>385</v>
      </c>
      <c r="D21" s="1" t="s">
        <v>387</v>
      </c>
      <c r="E21" s="1" t="s">
        <v>385</v>
      </c>
      <c r="F21" s="1">
        <v>5.0</v>
      </c>
      <c r="G21" s="10">
        <v>30.3639797186174</v>
      </c>
      <c r="H21" s="10">
        <v>26.1797957</v>
      </c>
      <c r="I21" s="10">
        <v>26.901836</v>
      </c>
      <c r="J21" s="10">
        <v>37.3181527</v>
      </c>
      <c r="K21" s="10">
        <v>49.7258164499999</v>
      </c>
      <c r="L21" s="10">
        <v>80.7709764199999</v>
      </c>
      <c r="M21" s="10">
        <v>399378.0</v>
      </c>
      <c r="N21" s="10">
        <v>78568.0</v>
      </c>
      <c r="O21" s="10">
        <v>19654.0</v>
      </c>
      <c r="P21" s="10">
        <v>5954.0</v>
      </c>
      <c r="Q21" s="15">
        <v>426.0</v>
      </c>
      <c r="R21" s="7">
        <f t="shared" si="9"/>
        <v>0.1967259088</v>
      </c>
      <c r="S21" s="7">
        <f t="shared" si="10"/>
        <v>0.04921152392</v>
      </c>
      <c r="T21" s="7">
        <f t="shared" si="11"/>
        <v>0.01490818222</v>
      </c>
      <c r="U21" s="7">
        <f t="shared" si="12"/>
        <v>0.001066658654</v>
      </c>
    </row>
    <row r="22">
      <c r="A22" s="45" t="s">
        <v>406</v>
      </c>
      <c r="B22" s="1" t="s">
        <v>317</v>
      </c>
      <c r="C22" s="1" t="s">
        <v>385</v>
      </c>
      <c r="D22" s="1" t="s">
        <v>387</v>
      </c>
      <c r="E22" s="1" t="s">
        <v>385</v>
      </c>
      <c r="F22" s="1">
        <v>15.0</v>
      </c>
      <c r="G22" s="10">
        <v>30.4683479173578</v>
      </c>
      <c r="H22" s="10">
        <v>26.1912398</v>
      </c>
      <c r="I22" s="10">
        <v>26.963149</v>
      </c>
      <c r="J22" s="10">
        <v>37.596045</v>
      </c>
      <c r="K22" s="10">
        <v>49.7574376999999</v>
      </c>
      <c r="L22" s="10">
        <v>80.6567171999999</v>
      </c>
      <c r="M22" s="10">
        <v>398259.0</v>
      </c>
      <c r="N22" s="10">
        <v>85628.0</v>
      </c>
      <c r="O22" s="10">
        <v>19644.0</v>
      </c>
      <c r="P22" s="10">
        <v>5993.0</v>
      </c>
      <c r="Q22" s="10">
        <v>357.0</v>
      </c>
      <c r="R22" s="7">
        <f t="shared" si="9"/>
        <v>0.2150058128</v>
      </c>
      <c r="S22" s="7">
        <f t="shared" si="10"/>
        <v>0.04932468569</v>
      </c>
      <c r="T22" s="7">
        <f t="shared" si="11"/>
        <v>0.0150479964</v>
      </c>
      <c r="U22" s="7">
        <f t="shared" si="12"/>
        <v>0.0008964015879</v>
      </c>
    </row>
    <row r="23">
      <c r="A23" s="1" t="s">
        <v>407</v>
      </c>
      <c r="B23" s="1" t="s">
        <v>317</v>
      </c>
      <c r="C23" s="1" t="s">
        <v>321</v>
      </c>
      <c r="D23" s="1" t="s">
        <v>387</v>
      </c>
      <c r="E23" s="1">
        <v>5.0</v>
      </c>
      <c r="F23" s="1">
        <v>5.0</v>
      </c>
      <c r="G23" s="10">
        <v>28.9901466724671</v>
      </c>
      <c r="H23" s="10">
        <v>26.1509283</v>
      </c>
      <c r="I23" s="10">
        <v>26.419188</v>
      </c>
      <c r="J23" s="10">
        <v>31.9865365</v>
      </c>
      <c r="K23" s="10">
        <v>42.1405701999999</v>
      </c>
      <c r="L23" s="10">
        <v>73.5724616399995</v>
      </c>
      <c r="M23" s="10">
        <v>340204.0</v>
      </c>
      <c r="N23" s="10">
        <v>49852.0</v>
      </c>
      <c r="O23" s="10">
        <v>10943.0</v>
      </c>
      <c r="P23" s="10">
        <v>3098.0</v>
      </c>
      <c r="Q23" s="10">
        <v>170.0</v>
      </c>
      <c r="R23" s="7">
        <f t="shared" si="9"/>
        <v>0.146535608</v>
      </c>
      <c r="S23" s="7">
        <f t="shared" si="10"/>
        <v>0.03216599452</v>
      </c>
      <c r="T23" s="7">
        <f t="shared" si="11"/>
        <v>0.009106300925</v>
      </c>
      <c r="U23" s="7">
        <f t="shared" si="12"/>
        <v>0.0004997001799</v>
      </c>
    </row>
    <row r="24">
      <c r="A24" s="1" t="s">
        <v>408</v>
      </c>
      <c r="B24" s="1" t="s">
        <v>317</v>
      </c>
      <c r="C24" s="1" t="s">
        <v>321</v>
      </c>
      <c r="D24" s="1" t="s">
        <v>387</v>
      </c>
      <c r="E24" s="1">
        <v>5.0</v>
      </c>
      <c r="F24" s="1">
        <v>5.0</v>
      </c>
      <c r="G24" s="10">
        <v>29.2120937881002</v>
      </c>
      <c r="H24" s="10">
        <v>26.2112837</v>
      </c>
      <c r="I24" s="10">
        <v>26.6400785</v>
      </c>
      <c r="J24" s="10">
        <v>32.3472633</v>
      </c>
      <c r="K24" s="10">
        <v>42.6937528499999</v>
      </c>
      <c r="L24" s="10">
        <v>74.4694879899999</v>
      </c>
      <c r="M24" s="10">
        <v>340208.0</v>
      </c>
      <c r="N24" s="10">
        <v>54109.0</v>
      </c>
      <c r="O24" s="10">
        <v>11118.0</v>
      </c>
      <c r="P24" s="10">
        <v>3282.0</v>
      </c>
      <c r="Q24" s="10">
        <v>280.0</v>
      </c>
      <c r="R24" s="7">
        <f t="shared" si="9"/>
        <v>0.1590468184</v>
      </c>
      <c r="S24" s="7">
        <f t="shared" si="10"/>
        <v>0.03268000752</v>
      </c>
      <c r="T24" s="7">
        <f t="shared" si="11"/>
        <v>0.009647039458</v>
      </c>
      <c r="U24" s="7">
        <f t="shared" si="12"/>
        <v>0.0008230259136</v>
      </c>
    </row>
    <row r="25">
      <c r="A25" s="1" t="s">
        <v>409</v>
      </c>
      <c r="B25" s="1" t="s">
        <v>317</v>
      </c>
      <c r="C25" s="1" t="s">
        <v>321</v>
      </c>
      <c r="D25" s="1" t="s">
        <v>410</v>
      </c>
      <c r="E25" s="1">
        <v>5.0</v>
      </c>
      <c r="F25" s="1">
        <v>5.0</v>
      </c>
      <c r="G25" s="10">
        <v>30.4218522200155</v>
      </c>
      <c r="H25" s="10">
        <v>26.2490133</v>
      </c>
      <c r="I25" s="10">
        <v>26.912404</v>
      </c>
      <c r="J25" s="10">
        <v>37.5394745</v>
      </c>
      <c r="K25" s="10">
        <v>50.2664817499999</v>
      </c>
      <c r="L25" s="10">
        <v>81.84565441</v>
      </c>
      <c r="M25" s="10">
        <v>126132.0</v>
      </c>
      <c r="N25" s="10">
        <v>25230.0</v>
      </c>
      <c r="O25" s="10">
        <v>6395.0</v>
      </c>
      <c r="P25" s="10">
        <v>2034.0</v>
      </c>
      <c r="Q25" s="10">
        <v>232.0</v>
      </c>
      <c r="R25" s="7">
        <f t="shared" si="9"/>
        <v>0.2000285415</v>
      </c>
      <c r="S25" s="7">
        <f t="shared" si="10"/>
        <v>0.05070085307</v>
      </c>
      <c r="T25" s="7">
        <f t="shared" si="11"/>
        <v>0.01612596328</v>
      </c>
      <c r="U25" s="7">
        <f t="shared" si="12"/>
        <v>0.001839342911</v>
      </c>
    </row>
    <row r="26">
      <c r="A26" s="1" t="s">
        <v>411</v>
      </c>
      <c r="B26" s="1" t="s">
        <v>317</v>
      </c>
      <c r="C26" s="1" t="s">
        <v>321</v>
      </c>
      <c r="D26" s="1" t="s">
        <v>410</v>
      </c>
      <c r="E26" s="1">
        <v>5.0</v>
      </c>
      <c r="F26" s="1">
        <v>5.0</v>
      </c>
      <c r="G26" s="10">
        <v>30.5247284385311</v>
      </c>
      <c r="H26" s="10">
        <v>26.1693666</v>
      </c>
      <c r="I26" s="10">
        <v>26.824174</v>
      </c>
      <c r="J26" s="10">
        <v>37.4728244</v>
      </c>
      <c r="K26" s="10">
        <v>51.3561739999999</v>
      </c>
      <c r="L26" s="10">
        <v>85.02434896</v>
      </c>
      <c r="M26" s="10">
        <v>126137.0</v>
      </c>
      <c r="N26" s="10">
        <v>24676.0</v>
      </c>
      <c r="O26" s="10">
        <v>6707.0</v>
      </c>
      <c r="P26" s="10">
        <v>2433.0</v>
      </c>
      <c r="Q26" s="10">
        <v>378.0</v>
      </c>
      <c r="R26" s="7"/>
      <c r="S26" s="7"/>
      <c r="T26" s="7"/>
      <c r="U26" s="7"/>
    </row>
    <row r="27">
      <c r="A27" s="1" t="s">
        <v>412</v>
      </c>
      <c r="B27" s="1" t="s">
        <v>317</v>
      </c>
      <c r="C27" s="1" t="s">
        <v>321</v>
      </c>
      <c r="D27" s="1" t="s">
        <v>410</v>
      </c>
      <c r="E27" s="1">
        <v>5.0</v>
      </c>
      <c r="F27" s="1">
        <v>5.0</v>
      </c>
      <c r="G27" s="10">
        <v>30.0651114264865</v>
      </c>
      <c r="H27" s="10">
        <v>26.2042786</v>
      </c>
      <c r="I27" s="10">
        <v>26.914236</v>
      </c>
      <c r="J27" s="10">
        <v>35.882591</v>
      </c>
      <c r="K27" s="10">
        <v>48.6005599999999</v>
      </c>
      <c r="L27" s="10">
        <v>79.5663698999999</v>
      </c>
      <c r="M27" s="10">
        <v>126147.0</v>
      </c>
      <c r="N27" s="10">
        <v>23751.0</v>
      </c>
      <c r="O27" s="10">
        <v>5790.0</v>
      </c>
      <c r="P27" s="10">
        <v>1703.0</v>
      </c>
      <c r="Q27" s="10">
        <v>102.0</v>
      </c>
      <c r="R27" s="7"/>
      <c r="S27" s="7"/>
      <c r="T27" s="7"/>
      <c r="U27" s="7"/>
    </row>
    <row r="28">
      <c r="A28" s="1" t="s">
        <v>413</v>
      </c>
      <c r="B28" s="1" t="s">
        <v>317</v>
      </c>
      <c r="C28" s="1" t="s">
        <v>321</v>
      </c>
      <c r="D28" s="1" t="s">
        <v>410</v>
      </c>
      <c r="E28" s="1">
        <v>5.0</v>
      </c>
      <c r="F28" s="1">
        <v>5.0</v>
      </c>
      <c r="G28" s="10">
        <v>31.4989749122528</v>
      </c>
      <c r="H28" s="10">
        <v>26.333736</v>
      </c>
      <c r="I28" s="10">
        <v>27.103965</v>
      </c>
      <c r="J28" s="10">
        <v>40.183448</v>
      </c>
      <c r="K28" s="10">
        <v>54.847821</v>
      </c>
      <c r="L28" s="10">
        <v>88.60897</v>
      </c>
      <c r="M28" s="10">
        <v>126101.0</v>
      </c>
      <c r="N28" s="10">
        <v>27280.0</v>
      </c>
      <c r="O28" s="10">
        <v>7775.0</v>
      </c>
      <c r="P28" s="10">
        <v>2802.0</v>
      </c>
      <c r="Q28" s="10">
        <v>613.0</v>
      </c>
      <c r="R28" s="7"/>
      <c r="S28" s="7"/>
      <c r="T28" s="7"/>
      <c r="U28" s="7"/>
    </row>
    <row r="29">
      <c r="A29" s="2" t="s">
        <v>414</v>
      </c>
      <c r="B29" s="1" t="s">
        <v>317</v>
      </c>
      <c r="C29" s="1" t="s">
        <v>321</v>
      </c>
      <c r="D29" s="1" t="s">
        <v>410</v>
      </c>
      <c r="E29" s="1">
        <v>5.0</v>
      </c>
      <c r="F29" s="1">
        <v>5.0</v>
      </c>
      <c r="G29" s="10">
        <v>39.5838638343228</v>
      </c>
      <c r="H29" s="10">
        <v>26.452072</v>
      </c>
      <c r="I29" s="10">
        <v>27.214984</v>
      </c>
      <c r="J29" s="10">
        <v>42.5055366</v>
      </c>
      <c r="K29" s="10">
        <v>62.9124994999999</v>
      </c>
      <c r="L29" s="10">
        <v>420.250405779998</v>
      </c>
      <c r="M29" s="10">
        <v>125147.0</v>
      </c>
      <c r="N29" s="10">
        <v>28526.0</v>
      </c>
      <c r="O29" s="10">
        <v>9193.0</v>
      </c>
      <c r="P29" s="10">
        <v>4497.0</v>
      </c>
      <c r="Q29" s="10">
        <v>2539.0</v>
      </c>
      <c r="R29" s="7"/>
      <c r="S29" s="7"/>
      <c r="T29" s="7"/>
      <c r="U29" s="7"/>
    </row>
    <row r="30">
      <c r="A30" s="45" t="s">
        <v>415</v>
      </c>
      <c r="B30" s="1" t="s">
        <v>317</v>
      </c>
      <c r="C30" s="1" t="s">
        <v>321</v>
      </c>
      <c r="D30" s="1" t="s">
        <v>410</v>
      </c>
      <c r="E30" s="1">
        <v>5.0</v>
      </c>
      <c r="F30" s="1">
        <v>5.0</v>
      </c>
      <c r="G30" s="10">
        <v>29.9648476180142</v>
      </c>
      <c r="H30" s="10">
        <v>26.1709201999999</v>
      </c>
      <c r="I30" s="10">
        <v>26.8024819999999</v>
      </c>
      <c r="J30" s="10">
        <v>35.6302057</v>
      </c>
      <c r="K30" s="10">
        <v>48.2903957499999</v>
      </c>
      <c r="L30" s="10">
        <v>78.3275643399999</v>
      </c>
      <c r="M30" s="10">
        <v>125612.0</v>
      </c>
      <c r="N30" s="10">
        <v>24267.0</v>
      </c>
      <c r="O30" s="10">
        <v>5648.0</v>
      </c>
      <c r="P30" s="10">
        <v>1568.0</v>
      </c>
      <c r="Q30" s="10">
        <v>78.0</v>
      </c>
      <c r="R30" s="7"/>
      <c r="S30" s="7"/>
      <c r="T30" s="7"/>
      <c r="U30" s="7"/>
    </row>
    <row r="31">
      <c r="A31" s="45" t="s">
        <v>416</v>
      </c>
      <c r="B31" s="1" t="s">
        <v>317</v>
      </c>
      <c r="C31" s="1" t="s">
        <v>385</v>
      </c>
      <c r="D31" s="1" t="s">
        <v>410</v>
      </c>
      <c r="E31" s="1" t="s">
        <v>385</v>
      </c>
      <c r="F31" s="1">
        <v>1.0</v>
      </c>
      <c r="G31" s="10">
        <v>30.5763909436747</v>
      </c>
      <c r="H31" s="10">
        <v>26.181051</v>
      </c>
      <c r="I31" s="10">
        <v>26.92673</v>
      </c>
      <c r="J31" s="10">
        <v>37.964885</v>
      </c>
      <c r="K31" s="10">
        <v>50.930688</v>
      </c>
      <c r="L31" s="10">
        <v>82.0104623999999</v>
      </c>
      <c r="M31" s="10">
        <v>132161.0</v>
      </c>
      <c r="N31" s="10">
        <v>27031.0</v>
      </c>
      <c r="O31" s="10">
        <v>6902.0</v>
      </c>
      <c r="P31" s="10">
        <v>2157.0</v>
      </c>
      <c r="Q31" s="10">
        <v>256.0</v>
      </c>
      <c r="R31" s="7"/>
      <c r="S31" s="7"/>
      <c r="T31" s="7"/>
      <c r="U31" s="7"/>
    </row>
    <row r="32">
      <c r="A32" s="45" t="s">
        <v>417</v>
      </c>
      <c r="B32" s="1" t="s">
        <v>317</v>
      </c>
      <c r="C32" s="1" t="s">
        <v>385</v>
      </c>
      <c r="D32" s="1" t="s">
        <v>410</v>
      </c>
      <c r="E32" s="1" t="s">
        <v>385</v>
      </c>
      <c r="F32" s="1">
        <v>5.0</v>
      </c>
      <c r="G32" s="10">
        <v>30.6417538429115</v>
      </c>
      <c r="H32" s="10">
        <v>26.1896941999999</v>
      </c>
      <c r="I32" s="10">
        <v>26.90738</v>
      </c>
      <c r="J32" s="10">
        <v>37.8425094</v>
      </c>
      <c r="K32" s="10">
        <v>50.6682116999999</v>
      </c>
      <c r="L32" s="10">
        <v>82.7328113399995</v>
      </c>
      <c r="M32" s="10">
        <v>132715.0</v>
      </c>
      <c r="N32" s="10">
        <v>26784.0</v>
      </c>
      <c r="O32" s="10">
        <v>6876.0</v>
      </c>
      <c r="P32" s="10">
        <v>2188.0</v>
      </c>
      <c r="Q32" s="10">
        <v>320.0</v>
      </c>
      <c r="R32" s="7"/>
      <c r="S32" s="7"/>
      <c r="T32" s="7"/>
      <c r="U32" s="7"/>
    </row>
    <row r="33">
      <c r="A33" s="45" t="s">
        <v>418</v>
      </c>
      <c r="B33" s="1" t="s">
        <v>317</v>
      </c>
      <c r="C33" s="1" t="s">
        <v>385</v>
      </c>
      <c r="D33" s="1" t="s">
        <v>410</v>
      </c>
      <c r="E33" s="1" t="s">
        <v>385</v>
      </c>
      <c r="F33" s="1">
        <v>15.0</v>
      </c>
      <c r="G33" s="10">
        <v>30.3802893783533</v>
      </c>
      <c r="H33" s="10">
        <v>26.1676234999999</v>
      </c>
      <c r="I33" s="10">
        <v>26.855741</v>
      </c>
      <c r="J33" s="10">
        <v>37.0991292</v>
      </c>
      <c r="K33" s="10">
        <v>49.6402253</v>
      </c>
      <c r="L33" s="10">
        <v>80.68144271</v>
      </c>
      <c r="M33" s="10">
        <v>133822.0</v>
      </c>
      <c r="N33" s="10">
        <v>25876.0</v>
      </c>
      <c r="O33" s="10">
        <v>6564.0</v>
      </c>
      <c r="P33" s="10">
        <v>2011.0</v>
      </c>
      <c r="Q33" s="10">
        <v>270.0</v>
      </c>
      <c r="R33" s="7"/>
      <c r="S33" s="7"/>
      <c r="T33" s="7"/>
      <c r="U33" s="7"/>
    </row>
    <row r="34">
      <c r="A34" s="45" t="s">
        <v>419</v>
      </c>
      <c r="B34" s="1" t="s">
        <v>317</v>
      </c>
      <c r="C34" s="1" t="s">
        <v>321</v>
      </c>
      <c r="D34" s="1" t="s">
        <v>385</v>
      </c>
      <c r="E34" s="1">
        <v>5.0</v>
      </c>
      <c r="F34" s="1">
        <v>5.0</v>
      </c>
      <c r="G34" s="10">
        <v>29.839966383594</v>
      </c>
      <c r="H34" s="10">
        <v>26.224111</v>
      </c>
      <c r="I34" s="10">
        <v>26.795528</v>
      </c>
      <c r="J34" s="10">
        <v>34.723782</v>
      </c>
      <c r="K34" s="10">
        <v>47.245272</v>
      </c>
      <c r="L34" s="10">
        <v>78.798403</v>
      </c>
      <c r="M34" s="10">
        <v>2145870.0</v>
      </c>
      <c r="N34" s="10">
        <v>380982.0</v>
      </c>
      <c r="O34" s="10">
        <v>92539.0</v>
      </c>
      <c r="P34" s="10">
        <v>28698.0</v>
      </c>
      <c r="Q34" s="10">
        <v>1992.0</v>
      </c>
      <c r="R34" s="7"/>
      <c r="S34" s="7"/>
      <c r="T34" s="7"/>
      <c r="U34" s="7"/>
    </row>
    <row r="35">
      <c r="A35" s="45" t="s">
        <v>420</v>
      </c>
      <c r="B35" s="1" t="s">
        <v>317</v>
      </c>
      <c r="C35" s="29" t="s">
        <v>321</v>
      </c>
      <c r="D35" s="29" t="s">
        <v>385</v>
      </c>
      <c r="E35" s="47">
        <v>5.0</v>
      </c>
      <c r="F35" s="47">
        <v>1.0</v>
      </c>
      <c r="G35" s="10">
        <v>29.0614754861683</v>
      </c>
      <c r="H35" s="10">
        <v>26.1579465</v>
      </c>
      <c r="I35" s="10">
        <v>26.788174</v>
      </c>
      <c r="J35" s="10">
        <v>32.423757</v>
      </c>
      <c r="K35" s="10">
        <v>42.90786</v>
      </c>
      <c r="L35" s="10">
        <v>70.041005</v>
      </c>
      <c r="M35" s="10">
        <v>2102276.0</v>
      </c>
      <c r="N35" s="10">
        <v>313752.0</v>
      </c>
      <c r="O35" s="10">
        <v>64492.0</v>
      </c>
      <c r="P35" s="10">
        <v>14856.0</v>
      </c>
      <c r="Q35" s="10">
        <v>636.0</v>
      </c>
      <c r="R35" s="7"/>
      <c r="S35" s="7"/>
      <c r="T35" s="7"/>
      <c r="U35" s="7"/>
    </row>
    <row r="36">
      <c r="A36" s="1" t="s">
        <v>421</v>
      </c>
      <c r="B36" s="1" t="s">
        <v>317</v>
      </c>
      <c r="C36" s="1" t="s">
        <v>385</v>
      </c>
      <c r="D36" s="1" t="s">
        <v>422</v>
      </c>
      <c r="E36" s="1" t="s">
        <v>385</v>
      </c>
      <c r="F36" s="1">
        <v>1.0</v>
      </c>
      <c r="G36" s="10">
        <v>31.886079968519</v>
      </c>
      <c r="H36" s="10">
        <v>26.6711022</v>
      </c>
      <c r="I36" s="10">
        <v>27.820817</v>
      </c>
      <c r="J36" s="10">
        <v>42.5010336</v>
      </c>
      <c r="K36" s="10">
        <v>55.0890758999999</v>
      </c>
      <c r="L36" s="10">
        <v>82.8472904799999</v>
      </c>
      <c r="M36" s="10">
        <v>65627.0</v>
      </c>
      <c r="N36" s="10">
        <v>17506.0</v>
      </c>
      <c r="O36" s="10">
        <v>4249.0</v>
      </c>
      <c r="P36" s="10">
        <v>1229.0</v>
      </c>
      <c r="Q36" s="10">
        <v>94.0</v>
      </c>
      <c r="R36" s="7"/>
      <c r="S36" s="7"/>
      <c r="T36" s="7"/>
      <c r="U36" s="7"/>
    </row>
    <row r="37">
      <c r="A37" s="1" t="s">
        <v>423</v>
      </c>
      <c r="B37" s="1" t="s">
        <v>317</v>
      </c>
      <c r="C37" s="1" t="s">
        <v>385</v>
      </c>
      <c r="D37" s="1" t="s">
        <v>422</v>
      </c>
      <c r="E37" s="1" t="s">
        <v>385</v>
      </c>
      <c r="F37" s="1">
        <v>5.0</v>
      </c>
      <c r="G37" s="10">
        <v>30.9277670150906</v>
      </c>
      <c r="H37" s="10">
        <v>26.2599205</v>
      </c>
      <c r="I37" s="10">
        <v>27.1194989999999</v>
      </c>
      <c r="J37" s="10">
        <v>39.3164715</v>
      </c>
      <c r="K37" s="10">
        <v>51.83847125</v>
      </c>
      <c r="L37" s="10">
        <v>82.34495725</v>
      </c>
      <c r="M37" s="10">
        <v>66266.0</v>
      </c>
      <c r="N37" s="10">
        <v>15116.0</v>
      </c>
      <c r="O37" s="10">
        <v>3617.0</v>
      </c>
      <c r="P37" s="10">
        <v>1146.0</v>
      </c>
      <c r="Q37" s="10">
        <v>111.0</v>
      </c>
      <c r="R37" s="7"/>
      <c r="S37" s="7"/>
      <c r="T37" s="7"/>
      <c r="U37" s="7"/>
    </row>
    <row r="38">
      <c r="A38" s="1" t="s">
        <v>424</v>
      </c>
      <c r="B38" s="1" t="s">
        <v>317</v>
      </c>
      <c r="C38" s="1" t="s">
        <v>385</v>
      </c>
      <c r="D38" s="1" t="s">
        <v>422</v>
      </c>
      <c r="E38" s="1" t="s">
        <v>385</v>
      </c>
      <c r="F38" s="1">
        <v>15.0</v>
      </c>
      <c r="G38" s="10">
        <v>30.7263384260503</v>
      </c>
      <c r="H38" s="10">
        <v>26.1589224</v>
      </c>
      <c r="I38" s="10">
        <v>26.8801989999999</v>
      </c>
      <c r="J38" s="10">
        <v>38.5056978</v>
      </c>
      <c r="K38" s="10">
        <v>51.7275225499999</v>
      </c>
      <c r="L38" s="10">
        <v>82.78323245</v>
      </c>
      <c r="M38" s="10">
        <v>66978.0</v>
      </c>
      <c r="N38" s="10">
        <v>13881.0</v>
      </c>
      <c r="O38" s="10">
        <v>3642.0</v>
      </c>
      <c r="P38" s="10">
        <v>1116.0</v>
      </c>
      <c r="Q38" s="10">
        <v>214.0</v>
      </c>
      <c r="R38" s="7"/>
      <c r="S38" s="7"/>
      <c r="T38" s="7"/>
      <c r="U38" s="7"/>
    </row>
    <row r="39">
      <c r="A39" s="45" t="s">
        <v>425</v>
      </c>
      <c r="B39" s="1" t="s">
        <v>317</v>
      </c>
      <c r="C39" s="29" t="s">
        <v>321</v>
      </c>
      <c r="D39" s="29" t="s">
        <v>385</v>
      </c>
      <c r="E39" s="47">
        <v>5.0</v>
      </c>
      <c r="F39" s="57">
        <v>15.0</v>
      </c>
      <c r="G39" s="10">
        <v>29.714518072006</v>
      </c>
      <c r="H39" s="10">
        <v>26.202003</v>
      </c>
      <c r="I39" s="10">
        <v>26.74491</v>
      </c>
      <c r="J39" s="10">
        <v>33.2004005</v>
      </c>
      <c r="K39" s="10">
        <v>44.831767</v>
      </c>
      <c r="L39" s="10">
        <v>78.164869</v>
      </c>
      <c r="M39" s="10">
        <v>2670526.0</v>
      </c>
      <c r="N39" s="10">
        <v>436027.0</v>
      </c>
      <c r="O39" s="10">
        <v>99674.0</v>
      </c>
      <c r="P39" s="10">
        <v>31922.0</v>
      </c>
      <c r="Q39" s="10">
        <v>8205.0</v>
      </c>
      <c r="R39" s="7"/>
      <c r="S39" s="7"/>
      <c r="T39" s="7"/>
      <c r="U39" s="7"/>
    </row>
    <row r="40">
      <c r="A40" s="45" t="s">
        <v>429</v>
      </c>
      <c r="B40" s="1" t="s">
        <v>263</v>
      </c>
      <c r="C40" s="2" t="s">
        <v>319</v>
      </c>
      <c r="D40" s="29" t="s">
        <v>385</v>
      </c>
      <c r="E40" s="57">
        <v>1.0</v>
      </c>
      <c r="F40" s="57">
        <v>10.0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7"/>
      <c r="S40" s="7"/>
      <c r="T40" s="7"/>
      <c r="U40" s="7"/>
    </row>
    <row r="41">
      <c r="A41" s="1" t="s">
        <v>225</v>
      </c>
      <c r="B41" s="1" t="s">
        <v>317</v>
      </c>
      <c r="C41" s="1" t="s">
        <v>359</v>
      </c>
      <c r="D41" s="1" t="s">
        <v>8</v>
      </c>
      <c r="E41" s="1" t="s">
        <v>385</v>
      </c>
      <c r="F41" s="1" t="s">
        <v>385</v>
      </c>
      <c r="G41" s="10">
        <v>27.7786190718386</v>
      </c>
      <c r="H41" s="10">
        <v>26.228199</v>
      </c>
      <c r="I41" s="10">
        <v>26.430747</v>
      </c>
      <c r="J41" s="10">
        <v>29.313718</v>
      </c>
      <c r="K41" s="10">
        <v>32.26974</v>
      </c>
      <c r="L41" s="10">
        <v>54.8061089000002</v>
      </c>
      <c r="M41" s="10">
        <v>2671391.0</v>
      </c>
      <c r="N41" s="10">
        <v>249578.0</v>
      </c>
      <c r="O41" s="10">
        <v>35861.0</v>
      </c>
      <c r="P41" s="10">
        <v>9968.0</v>
      </c>
      <c r="Q41" s="10">
        <v>496.0</v>
      </c>
      <c r="R41" s="7"/>
      <c r="S41" s="7"/>
      <c r="T41" s="7"/>
      <c r="U41" s="7"/>
    </row>
    <row r="42">
      <c r="A42" s="1" t="s">
        <v>430</v>
      </c>
      <c r="B42" s="1" t="s">
        <v>317</v>
      </c>
      <c r="C42" s="1" t="s">
        <v>385</v>
      </c>
      <c r="D42" s="1" t="s">
        <v>410</v>
      </c>
      <c r="E42" s="1" t="s">
        <v>385</v>
      </c>
      <c r="F42" s="1">
        <v>5.0</v>
      </c>
      <c r="G42" s="10">
        <v>27.7242416239151</v>
      </c>
      <c r="H42" s="10">
        <v>26.1656761</v>
      </c>
      <c r="I42" s="10">
        <v>26.4058985</v>
      </c>
      <c r="J42" s="10">
        <v>29.5898811</v>
      </c>
      <c r="K42" s="10">
        <v>32.2420007</v>
      </c>
      <c r="L42" s="10">
        <v>54.26630763</v>
      </c>
      <c r="M42" s="10">
        <v>110382.0</v>
      </c>
      <c r="N42" s="10">
        <v>10050.0</v>
      </c>
      <c r="O42" s="10">
        <v>1420.0</v>
      </c>
      <c r="P42" s="10">
        <v>418.0</v>
      </c>
      <c r="Q42" s="10">
        <v>18.0</v>
      </c>
      <c r="R42" s="7"/>
      <c r="S42" s="7"/>
      <c r="T42" s="7"/>
      <c r="U42" s="7"/>
    </row>
    <row r="43">
      <c r="A43" s="1" t="s">
        <v>431</v>
      </c>
      <c r="B43" s="1" t="s">
        <v>317</v>
      </c>
      <c r="C43" s="1" t="s">
        <v>321</v>
      </c>
      <c r="D43" s="1" t="s">
        <v>410</v>
      </c>
      <c r="E43" s="1">
        <v>5.0</v>
      </c>
      <c r="F43" s="1">
        <v>5.0</v>
      </c>
      <c r="G43" s="10">
        <v>29.8585731151963</v>
      </c>
      <c r="H43" s="10">
        <v>26.1610816</v>
      </c>
      <c r="I43" s="10">
        <v>26.737899</v>
      </c>
      <c r="J43" s="10">
        <v>34.8048683</v>
      </c>
      <c r="K43" s="10">
        <v>47.9868062</v>
      </c>
      <c r="L43" s="10">
        <v>79.4038718599999</v>
      </c>
      <c r="M43" s="10">
        <v>120950.0</v>
      </c>
      <c r="N43" s="10">
        <v>21909.0</v>
      </c>
      <c r="O43" s="10">
        <v>5383.0</v>
      </c>
      <c r="P43" s="10">
        <v>1626.0</v>
      </c>
      <c r="Q43" s="10">
        <v>134.0</v>
      </c>
      <c r="R43" s="7"/>
      <c r="S43" s="7"/>
      <c r="T43" s="7"/>
      <c r="U43" s="7"/>
    </row>
    <row r="44">
      <c r="A44" s="1" t="s">
        <v>439</v>
      </c>
      <c r="B44" s="1" t="s">
        <v>317</v>
      </c>
      <c r="C44" s="1" t="s">
        <v>385</v>
      </c>
      <c r="D44" s="1" t="s">
        <v>422</v>
      </c>
      <c r="E44" s="1" t="s">
        <v>385</v>
      </c>
      <c r="F44" s="1">
        <v>5.0</v>
      </c>
      <c r="G44" s="10">
        <v>27.8491494771588</v>
      </c>
      <c r="H44" s="10">
        <v>26.1705009999999</v>
      </c>
      <c r="I44" s="10">
        <v>26.345773</v>
      </c>
      <c r="J44" s="10">
        <v>29.7094736</v>
      </c>
      <c r="K44" s="10">
        <v>32.3636512</v>
      </c>
      <c r="L44" s="10">
        <v>59.92195612</v>
      </c>
      <c r="M44" s="10">
        <v>54879.0</v>
      </c>
      <c r="N44" s="10">
        <v>5206.0</v>
      </c>
      <c r="O44" s="10">
        <v>826.0</v>
      </c>
      <c r="P44" s="10">
        <v>287.0</v>
      </c>
      <c r="Q44" s="10">
        <v>41.0</v>
      </c>
      <c r="R44" s="7"/>
      <c r="S44" s="7"/>
      <c r="T44" s="7"/>
      <c r="U44" s="7"/>
    </row>
    <row r="45">
      <c r="A45" s="1" t="s">
        <v>432</v>
      </c>
      <c r="B45" s="1" t="s">
        <v>263</v>
      </c>
      <c r="C45" s="1" t="s">
        <v>321</v>
      </c>
      <c r="D45" s="1" t="s">
        <v>385</v>
      </c>
      <c r="E45" s="1">
        <v>5.0</v>
      </c>
      <c r="F45" s="1">
        <v>5.0</v>
      </c>
      <c r="G45" s="10">
        <v>28.7475988636706</v>
      </c>
      <c r="H45" s="10">
        <v>26.2354358</v>
      </c>
      <c r="I45" s="10">
        <v>26.597472</v>
      </c>
      <c r="J45" s="10">
        <v>31.1014886</v>
      </c>
      <c r="K45" s="10">
        <v>36.8788985</v>
      </c>
      <c r="L45" s="10">
        <v>71.5225093799999</v>
      </c>
      <c r="M45" s="10">
        <v>62327.0</v>
      </c>
      <c r="N45" s="10">
        <v>7745.0</v>
      </c>
      <c r="O45" s="10">
        <v>1520.0</v>
      </c>
      <c r="P45" s="10">
        <v>533.0</v>
      </c>
      <c r="Q45" s="10">
        <v>141.0</v>
      </c>
      <c r="R45" s="7"/>
      <c r="S45" s="7"/>
      <c r="T45" s="7"/>
      <c r="U45" s="7"/>
    </row>
    <row r="46">
      <c r="A46" s="1" t="s">
        <v>433</v>
      </c>
      <c r="B46" s="1" t="s">
        <v>263</v>
      </c>
      <c r="C46" s="1" t="s">
        <v>385</v>
      </c>
      <c r="D46" s="1" t="s">
        <v>434</v>
      </c>
      <c r="E46" s="1" t="s">
        <v>385</v>
      </c>
      <c r="F46" s="1">
        <v>5.0</v>
      </c>
      <c r="G46" s="10">
        <v>27.5877892629769</v>
      </c>
      <c r="H46" s="10">
        <v>26.21875</v>
      </c>
      <c r="I46" s="10">
        <v>26.42754</v>
      </c>
      <c r="J46" s="10">
        <v>28.8479382</v>
      </c>
      <c r="K46" s="10">
        <v>31.9138509999999</v>
      </c>
      <c r="L46" s="10">
        <v>51.3274696</v>
      </c>
      <c r="M46" s="10">
        <v>27337.0</v>
      </c>
      <c r="N46" s="10">
        <v>2144.0</v>
      </c>
      <c r="O46" s="10">
        <v>299.0</v>
      </c>
      <c r="P46" s="10">
        <v>62.0</v>
      </c>
      <c r="Q46" s="10">
        <v>0.0</v>
      </c>
      <c r="R46" s="7"/>
      <c r="S46" s="7"/>
      <c r="T46" s="7"/>
      <c r="U46" s="7"/>
    </row>
    <row r="47">
      <c r="A47" s="1" t="s">
        <v>230</v>
      </c>
      <c r="B47" s="1" t="s">
        <v>263</v>
      </c>
      <c r="C47" s="1" t="s">
        <v>359</v>
      </c>
      <c r="D47" s="1" t="s">
        <v>8</v>
      </c>
      <c r="E47" s="1" t="s">
        <v>385</v>
      </c>
      <c r="F47" s="1" t="s">
        <v>385</v>
      </c>
      <c r="G47" s="10">
        <v>27.9478488344668</v>
      </c>
      <c r="H47" s="10">
        <v>26.122221</v>
      </c>
      <c r="I47" s="10">
        <v>26.329927</v>
      </c>
      <c r="J47" s="10">
        <v>30.1935</v>
      </c>
      <c r="K47" s="10">
        <v>33.3219815</v>
      </c>
      <c r="L47" s="10">
        <v>60.203345</v>
      </c>
      <c r="M47" s="10">
        <v>2517816.0</v>
      </c>
      <c r="N47" s="10">
        <v>262178.0</v>
      </c>
      <c r="O47" s="10">
        <v>42391.0</v>
      </c>
      <c r="P47" s="10">
        <v>11381.0</v>
      </c>
      <c r="Q47" s="10">
        <v>556.0</v>
      </c>
      <c r="R47" s="7"/>
      <c r="S47" s="7"/>
      <c r="T47" s="7"/>
      <c r="U47" s="7"/>
    </row>
    <row r="48">
      <c r="A48" s="1" t="s">
        <v>435</v>
      </c>
      <c r="B48" s="1" t="s">
        <v>263</v>
      </c>
      <c r="C48" s="1" t="s">
        <v>385</v>
      </c>
      <c r="D48" s="1" t="s">
        <v>436</v>
      </c>
      <c r="E48" s="1" t="s">
        <v>385</v>
      </c>
      <c r="F48" s="1">
        <v>1.0</v>
      </c>
      <c r="G48" s="10">
        <v>27.999474856016</v>
      </c>
      <c r="H48" s="10">
        <v>26.2108369</v>
      </c>
      <c r="I48" s="10">
        <v>26.4107855</v>
      </c>
      <c r="J48" s="10">
        <v>30.6073128</v>
      </c>
      <c r="K48" s="10">
        <v>33.01213555</v>
      </c>
      <c r="L48" s="10">
        <v>58.9748832599999</v>
      </c>
      <c r="M48" s="10">
        <v>41838.0</v>
      </c>
      <c r="N48" s="10">
        <v>4714.0</v>
      </c>
      <c r="O48" s="10">
        <v>703.0</v>
      </c>
      <c r="P48" s="10">
        <v>150.0</v>
      </c>
      <c r="Q48" s="10">
        <v>1.0</v>
      </c>
      <c r="R48" s="7"/>
      <c r="S48" s="7"/>
      <c r="T48" s="7"/>
      <c r="U48" s="7"/>
    </row>
    <row r="49">
      <c r="A49" s="1" t="s">
        <v>437</v>
      </c>
      <c r="B49" s="1" t="s">
        <v>263</v>
      </c>
      <c r="C49" s="1" t="s">
        <v>359</v>
      </c>
      <c r="D49" s="1" t="s">
        <v>8</v>
      </c>
      <c r="E49" s="1" t="s">
        <v>385</v>
      </c>
      <c r="F49" s="1" t="s">
        <v>385</v>
      </c>
      <c r="G49" s="10">
        <v>28.0222759838411</v>
      </c>
      <c r="H49" s="10">
        <v>26.179571</v>
      </c>
      <c r="I49" s="10">
        <v>26.382168</v>
      </c>
      <c r="J49" s="10">
        <v>30.144053</v>
      </c>
      <c r="K49" s="10">
        <v>32.916351</v>
      </c>
      <c r="L49" s="10">
        <v>62.8928881500003</v>
      </c>
      <c r="M49" s="10">
        <v>2514906.0</v>
      </c>
      <c r="N49" s="10">
        <v>261928.0</v>
      </c>
      <c r="O49" s="10">
        <v>44162.0</v>
      </c>
      <c r="P49" s="10">
        <v>13798.0</v>
      </c>
      <c r="Q49" s="10">
        <v>929.0</v>
      </c>
      <c r="R49" s="7"/>
      <c r="S49" s="7"/>
      <c r="T49" s="7"/>
      <c r="U49" s="7"/>
    </row>
    <row r="50">
      <c r="A50" s="1" t="s">
        <v>438</v>
      </c>
      <c r="B50" s="1" t="s">
        <v>263</v>
      </c>
      <c r="C50" s="1" t="s">
        <v>385</v>
      </c>
      <c r="D50" s="1" t="s">
        <v>436</v>
      </c>
      <c r="E50" s="1" t="s">
        <v>385</v>
      </c>
      <c r="F50" s="1">
        <v>1.0</v>
      </c>
      <c r="G50" s="10">
        <v>29.2747768720176</v>
      </c>
      <c r="H50" s="10">
        <v>26.266612</v>
      </c>
      <c r="I50" s="10">
        <v>29.1687044999999</v>
      </c>
      <c r="J50" s="10">
        <v>30.2909505</v>
      </c>
      <c r="K50" s="10">
        <v>32.28254975</v>
      </c>
      <c r="L50" s="10">
        <v>52.8879545500001</v>
      </c>
      <c r="M50" s="10">
        <v>38896.0</v>
      </c>
      <c r="N50" s="10">
        <v>5332.0</v>
      </c>
      <c r="O50" s="10">
        <v>464.0</v>
      </c>
      <c r="P50" s="10">
        <v>141.0</v>
      </c>
      <c r="Q50" s="10">
        <v>26.0</v>
      </c>
      <c r="R50" s="7"/>
      <c r="S50" s="7"/>
      <c r="T50" s="7"/>
      <c r="U50" s="7"/>
    </row>
    <row r="51">
      <c r="R51" s="7" t="str">
        <f t="shared" ref="R51:R54" si="13">N51/M51</f>
        <v>#DIV/0!</v>
      </c>
      <c r="S51" s="7" t="str">
        <f t="shared" ref="S51:S54" si="14">O51/M51</f>
        <v>#DIV/0!</v>
      </c>
      <c r="T51" s="7" t="str">
        <f t="shared" ref="T51:T54" si="15">P51/M51</f>
        <v>#DIV/0!</v>
      </c>
      <c r="U51" s="7" t="str">
        <f t="shared" ref="U51:U54" si="16">Q51/M51</f>
        <v>#DIV/0!</v>
      </c>
    </row>
    <row r="52">
      <c r="A52" s="1" t="s">
        <v>232</v>
      </c>
      <c r="B52" s="1" t="s">
        <v>318</v>
      </c>
      <c r="C52" s="1" t="s">
        <v>359</v>
      </c>
      <c r="D52" s="1" t="s">
        <v>8</v>
      </c>
      <c r="E52" s="1" t="s">
        <v>385</v>
      </c>
      <c r="F52" s="1" t="s">
        <v>385</v>
      </c>
      <c r="G52" s="10">
        <v>21.1025898350778</v>
      </c>
      <c r="H52" s="10">
        <v>18.104106</v>
      </c>
      <c r="I52" s="10">
        <v>18.687827</v>
      </c>
      <c r="J52" s="10">
        <v>24.369079</v>
      </c>
      <c r="K52" s="10">
        <v>36.494378</v>
      </c>
      <c r="L52" s="10">
        <v>68.5659138</v>
      </c>
      <c r="M52" s="10">
        <v>4518561.0</v>
      </c>
      <c r="N52" s="10">
        <v>336416.0</v>
      </c>
      <c r="O52" s="10">
        <v>113102.0</v>
      </c>
      <c r="P52" s="10">
        <v>26841.0</v>
      </c>
      <c r="Q52" s="10">
        <v>542.0</v>
      </c>
      <c r="R52" s="7">
        <f t="shared" si="13"/>
        <v>0.07445202134</v>
      </c>
      <c r="S52" s="7">
        <f t="shared" si="14"/>
        <v>0.02503053516</v>
      </c>
      <c r="T52" s="7">
        <f t="shared" si="15"/>
        <v>0.005940165464</v>
      </c>
      <c r="U52" s="7">
        <f t="shared" si="16"/>
        <v>0.0001199496919</v>
      </c>
    </row>
    <row r="53">
      <c r="A53" s="1" t="s">
        <v>386</v>
      </c>
      <c r="B53" s="1" t="s">
        <v>318</v>
      </c>
      <c r="C53" s="1" t="s">
        <v>321</v>
      </c>
      <c r="D53" s="1" t="s">
        <v>387</v>
      </c>
      <c r="E53" s="1">
        <v>5.0</v>
      </c>
      <c r="F53" s="1">
        <v>5.0</v>
      </c>
      <c r="G53" s="10">
        <v>21.8915108733063</v>
      </c>
      <c r="H53" s="10">
        <v>18.055562</v>
      </c>
      <c r="I53" s="10">
        <v>18.646546</v>
      </c>
      <c r="J53" s="10">
        <v>29.5153935</v>
      </c>
      <c r="K53" s="10">
        <v>41.5471582499999</v>
      </c>
      <c r="L53" s="10">
        <v>73.4909367499999</v>
      </c>
      <c r="M53" s="10">
        <v>566066.0</v>
      </c>
      <c r="N53" s="10">
        <v>55104.0</v>
      </c>
      <c r="O53" s="10">
        <v>19672.0</v>
      </c>
      <c r="P53" s="10">
        <v>4987.0</v>
      </c>
      <c r="Q53" s="10">
        <v>336.0</v>
      </c>
      <c r="R53" s="7">
        <f t="shared" si="13"/>
        <v>0.09734553921</v>
      </c>
      <c r="S53" s="7">
        <f t="shared" si="14"/>
        <v>0.03475213138</v>
      </c>
      <c r="T53" s="7">
        <f t="shared" si="15"/>
        <v>0.008809926758</v>
      </c>
      <c r="U53" s="7">
        <f t="shared" si="16"/>
        <v>0.0005935703611</v>
      </c>
    </row>
    <row r="54">
      <c r="A54" s="1" t="s">
        <v>388</v>
      </c>
      <c r="B54" s="1" t="s">
        <v>318</v>
      </c>
      <c r="C54" s="1" t="s">
        <v>321</v>
      </c>
      <c r="D54" s="1" t="s">
        <v>387</v>
      </c>
      <c r="E54" s="1">
        <v>5.0</v>
      </c>
      <c r="F54" s="1">
        <v>5.0</v>
      </c>
      <c r="G54" s="10">
        <v>21.9408939827736</v>
      </c>
      <c r="H54" s="10">
        <v>18.076687</v>
      </c>
      <c r="I54" s="10">
        <v>18.691811</v>
      </c>
      <c r="J54" s="10">
        <v>30.44272</v>
      </c>
      <c r="K54" s="10">
        <v>41.9312225</v>
      </c>
      <c r="L54" s="10">
        <v>71.595334</v>
      </c>
      <c r="M54" s="10">
        <v>566051.0</v>
      </c>
      <c r="N54" s="10">
        <v>57440.0</v>
      </c>
      <c r="O54" s="10">
        <v>19505.0</v>
      </c>
      <c r="P54" s="10">
        <v>4158.0</v>
      </c>
      <c r="Q54" s="10">
        <v>91.0</v>
      </c>
      <c r="R54" s="7">
        <f t="shared" si="13"/>
        <v>0.1014749554</v>
      </c>
      <c r="S54" s="7">
        <f t="shared" si="14"/>
        <v>0.03445802587</v>
      </c>
      <c r="T54" s="7">
        <f t="shared" si="15"/>
        <v>0.007345627867</v>
      </c>
      <c r="U54" s="7">
        <f t="shared" si="16"/>
        <v>0.0001607628995</v>
      </c>
    </row>
    <row r="55">
      <c r="A55" s="1" t="s">
        <v>428</v>
      </c>
      <c r="B55" s="1" t="s">
        <v>263</v>
      </c>
      <c r="C55" s="1" t="s">
        <v>321</v>
      </c>
      <c r="D55" s="1" t="s">
        <v>387</v>
      </c>
      <c r="E55" s="1">
        <v>5.0</v>
      </c>
      <c r="F55" s="1">
        <v>5.0</v>
      </c>
      <c r="G55" s="10">
        <v>23.5457257756598</v>
      </c>
      <c r="H55" s="10">
        <v>18.096026</v>
      </c>
      <c r="I55" s="10">
        <v>18.838182</v>
      </c>
      <c r="J55" s="10">
        <v>36.644051</v>
      </c>
      <c r="K55" s="10">
        <v>51.1001225</v>
      </c>
      <c r="L55" s="10">
        <v>77.3248011</v>
      </c>
      <c r="M55" s="10">
        <v>573611.0</v>
      </c>
      <c r="N55" s="10">
        <v>83232.0</v>
      </c>
      <c r="O55" s="10">
        <v>29786.0</v>
      </c>
      <c r="P55" s="10">
        <v>7194.0</v>
      </c>
      <c r="Q55" s="10">
        <v>479.0</v>
      </c>
      <c r="R55" s="7"/>
      <c r="S55" s="7"/>
      <c r="T55" s="7"/>
      <c r="U55" s="7"/>
    </row>
    <row r="56">
      <c r="A56" s="1" t="s">
        <v>389</v>
      </c>
      <c r="B56" s="1" t="s">
        <v>318</v>
      </c>
      <c r="C56" s="1" t="s">
        <v>321</v>
      </c>
      <c r="D56" s="1" t="s">
        <v>387</v>
      </c>
      <c r="E56" s="1">
        <v>5.0</v>
      </c>
      <c r="F56" s="1">
        <v>5.0</v>
      </c>
      <c r="G56" s="10">
        <v>22.4418804588077</v>
      </c>
      <c r="H56" s="10">
        <v>17.928911</v>
      </c>
      <c r="I56" s="10">
        <v>18.701703</v>
      </c>
      <c r="J56" s="10">
        <v>32.185129</v>
      </c>
      <c r="K56" s="10">
        <v>44.9633558</v>
      </c>
      <c r="L56" s="10">
        <v>77.38018428</v>
      </c>
      <c r="M56" s="10">
        <v>566599.0</v>
      </c>
      <c r="N56" s="10">
        <v>63903.0</v>
      </c>
      <c r="O56" s="10">
        <v>23681.0</v>
      </c>
      <c r="P56" s="10">
        <v>6836.0</v>
      </c>
      <c r="Q56" s="10">
        <v>164.0</v>
      </c>
      <c r="R56" s="7">
        <f t="shared" ref="R56:R61" si="17">N56/M56</f>
        <v>0.1127834677</v>
      </c>
      <c r="S56" s="7">
        <f t="shared" ref="S56:S61" si="18">O56/M56</f>
        <v>0.04179499081</v>
      </c>
      <c r="T56" s="7">
        <f t="shared" ref="T56:T61" si="19">P56/M56</f>
        <v>0.01206497011</v>
      </c>
      <c r="U56" s="7">
        <f t="shared" ref="U56:U61" si="20">Q56/M56</f>
        <v>0.000289446328</v>
      </c>
    </row>
    <row r="57">
      <c r="A57" s="1" t="s">
        <v>390</v>
      </c>
      <c r="B57" s="1" t="s">
        <v>318</v>
      </c>
      <c r="C57" s="1" t="s">
        <v>321</v>
      </c>
      <c r="D57" s="1" t="s">
        <v>387</v>
      </c>
      <c r="E57" s="1">
        <v>5.0</v>
      </c>
      <c r="F57" s="1">
        <v>5.0</v>
      </c>
      <c r="G57" s="10">
        <v>22.310606326748</v>
      </c>
      <c r="H57" s="10">
        <v>18.0307751999999</v>
      </c>
      <c r="I57" s="10">
        <v>18.6883775</v>
      </c>
      <c r="J57" s="10">
        <v>31.9335648</v>
      </c>
      <c r="K57" s="10">
        <v>43.7289921999999</v>
      </c>
      <c r="L57" s="10">
        <v>73.6394913599999</v>
      </c>
      <c r="M57" s="10">
        <v>569402.0</v>
      </c>
      <c r="N57" s="10">
        <v>62919.0</v>
      </c>
      <c r="O57" s="10">
        <v>21789.0</v>
      </c>
      <c r="P57" s="10">
        <v>5124.0</v>
      </c>
      <c r="Q57" s="10">
        <v>649.0</v>
      </c>
      <c r="R57" s="7">
        <f t="shared" si="17"/>
        <v>0.1105001387</v>
      </c>
      <c r="S57" s="7">
        <f t="shared" si="18"/>
        <v>0.03826646201</v>
      </c>
      <c r="T57" s="7">
        <f t="shared" si="19"/>
        <v>0.008998914651</v>
      </c>
      <c r="U57" s="7">
        <f t="shared" si="20"/>
        <v>0.001139792273</v>
      </c>
    </row>
    <row r="58">
      <c r="A58" s="1" t="s">
        <v>391</v>
      </c>
      <c r="B58" s="1" t="s">
        <v>318</v>
      </c>
      <c r="C58" s="1" t="s">
        <v>321</v>
      </c>
      <c r="D58" s="1" t="s">
        <v>387</v>
      </c>
      <c r="E58" s="1">
        <v>5.0</v>
      </c>
      <c r="F58" s="1">
        <v>5.0</v>
      </c>
      <c r="G58" s="10">
        <v>21.7541863749454</v>
      </c>
      <c r="H58" s="10">
        <v>17.8584055</v>
      </c>
      <c r="I58" s="10">
        <v>18.5045075</v>
      </c>
      <c r="J58" s="10">
        <v>29.5238515</v>
      </c>
      <c r="K58" s="10">
        <v>41.53936775</v>
      </c>
      <c r="L58" s="10">
        <v>72.8769991500001</v>
      </c>
      <c r="M58" s="10">
        <v>564146.0</v>
      </c>
      <c r="N58" s="10">
        <v>55172.0</v>
      </c>
      <c r="O58" s="10">
        <v>19376.0</v>
      </c>
      <c r="P58" s="10">
        <v>4755.0</v>
      </c>
      <c r="Q58" s="10">
        <v>369.0</v>
      </c>
      <c r="R58" s="7">
        <f t="shared" si="17"/>
        <v>0.09779737869</v>
      </c>
      <c r="S58" s="7">
        <f t="shared" si="18"/>
        <v>0.03434571902</v>
      </c>
      <c r="T58" s="7">
        <f t="shared" si="19"/>
        <v>0.008428669174</v>
      </c>
      <c r="U58" s="7">
        <f t="shared" si="20"/>
        <v>0.000654085999</v>
      </c>
    </row>
    <row r="59">
      <c r="A59" s="45" t="s">
        <v>392</v>
      </c>
      <c r="B59" s="1" t="s">
        <v>318</v>
      </c>
      <c r="C59" s="1" t="s">
        <v>321</v>
      </c>
      <c r="D59" s="1" t="s">
        <v>385</v>
      </c>
      <c r="E59" s="1">
        <v>5.0</v>
      </c>
      <c r="F59" s="1">
        <v>5.0</v>
      </c>
      <c r="G59" s="10">
        <v>20.7704825961473</v>
      </c>
      <c r="H59" s="10">
        <v>18.0909566</v>
      </c>
      <c r="I59" s="10">
        <v>18.418508</v>
      </c>
      <c r="J59" s="10">
        <v>21.7576371999999</v>
      </c>
      <c r="K59" s="10">
        <v>34.1998127999999</v>
      </c>
      <c r="L59" s="10">
        <v>67.5281913599999</v>
      </c>
      <c r="M59" s="10">
        <v>103669.0</v>
      </c>
      <c r="N59" s="10">
        <v>6812.0</v>
      </c>
      <c r="O59" s="10">
        <v>2285.0</v>
      </c>
      <c r="P59" s="10">
        <v>604.0</v>
      </c>
      <c r="Q59" s="10">
        <v>80.0</v>
      </c>
      <c r="R59" s="7">
        <f t="shared" si="17"/>
        <v>0.06570913195</v>
      </c>
      <c r="S59" s="7">
        <f t="shared" si="18"/>
        <v>0.02204130454</v>
      </c>
      <c r="T59" s="7">
        <f t="shared" si="19"/>
        <v>0.005826235422</v>
      </c>
      <c r="U59" s="7">
        <f t="shared" si="20"/>
        <v>0.0007716868109</v>
      </c>
    </row>
    <row r="60">
      <c r="A60" s="36" t="s">
        <v>393</v>
      </c>
      <c r="B60" s="1" t="s">
        <v>318</v>
      </c>
      <c r="C60" s="36" t="s">
        <v>321</v>
      </c>
      <c r="D60" s="36" t="s">
        <v>387</v>
      </c>
      <c r="E60" s="46">
        <v>5.0</v>
      </c>
      <c r="F60" s="46">
        <v>1.0</v>
      </c>
      <c r="G60" s="10">
        <v>23.0390063671167</v>
      </c>
      <c r="H60" s="10">
        <v>18.037771</v>
      </c>
      <c r="I60" s="10">
        <v>18.633183</v>
      </c>
      <c r="J60" s="10">
        <v>35.2338132</v>
      </c>
      <c r="K60" s="10">
        <v>48.7545104499999</v>
      </c>
      <c r="L60" s="10">
        <v>75.79281939</v>
      </c>
      <c r="M60" s="10">
        <v>564300.0</v>
      </c>
      <c r="N60" s="10">
        <v>76993.0</v>
      </c>
      <c r="O60" s="10">
        <v>26841.0</v>
      </c>
      <c r="P60" s="10">
        <v>6110.0</v>
      </c>
      <c r="Q60" s="10">
        <v>107.0</v>
      </c>
      <c r="R60" s="7">
        <f t="shared" si="17"/>
        <v>0.136439837</v>
      </c>
      <c r="S60" s="7">
        <f t="shared" si="18"/>
        <v>0.04756512493</v>
      </c>
      <c r="T60" s="7">
        <f t="shared" si="19"/>
        <v>0.01082757399</v>
      </c>
      <c r="U60" s="7">
        <f t="shared" si="20"/>
        <v>0.0001896154528</v>
      </c>
    </row>
    <row r="61">
      <c r="A61" s="29" t="s">
        <v>394</v>
      </c>
      <c r="B61" s="1" t="s">
        <v>318</v>
      </c>
      <c r="C61" s="29" t="s">
        <v>321</v>
      </c>
      <c r="D61" s="29" t="s">
        <v>387</v>
      </c>
      <c r="E61" s="47">
        <v>5.0</v>
      </c>
      <c r="F61" s="47">
        <v>1.0</v>
      </c>
      <c r="G61" s="10">
        <v>24.0210252995372</v>
      </c>
      <c r="H61" s="10">
        <v>18.0218826</v>
      </c>
      <c r="I61" s="10">
        <v>18.753814</v>
      </c>
      <c r="J61" s="10">
        <v>38.799535</v>
      </c>
      <c r="K61" s="10">
        <v>54.3011587999999</v>
      </c>
      <c r="L61" s="10">
        <v>79.4027469999999</v>
      </c>
      <c r="M61" s="10">
        <v>570717.0</v>
      </c>
      <c r="N61" s="10">
        <v>92286.0</v>
      </c>
      <c r="O61" s="10">
        <v>33956.0</v>
      </c>
      <c r="P61" s="10">
        <v>8618.0</v>
      </c>
      <c r="Q61" s="10">
        <v>388.0</v>
      </c>
      <c r="R61" s="7">
        <f t="shared" si="17"/>
        <v>0.1617018592</v>
      </c>
      <c r="S61" s="7">
        <f t="shared" si="18"/>
        <v>0.05949708875</v>
      </c>
      <c r="T61" s="7">
        <f t="shared" si="19"/>
        <v>0.01510030365</v>
      </c>
      <c r="U61" s="7">
        <f t="shared" si="20"/>
        <v>0.000679846579</v>
      </c>
    </row>
    <row r="62">
      <c r="A62" s="2" t="s">
        <v>395</v>
      </c>
      <c r="B62" s="1" t="s">
        <v>318</v>
      </c>
      <c r="C62" s="29" t="s">
        <v>321</v>
      </c>
      <c r="D62" s="29" t="s">
        <v>387</v>
      </c>
      <c r="E62" s="47">
        <v>5.0</v>
      </c>
      <c r="F62" s="47">
        <v>1.0</v>
      </c>
      <c r="G62" s="10">
        <v>24.0422316384912</v>
      </c>
      <c r="H62" s="10">
        <v>18.0507234</v>
      </c>
      <c r="I62" s="10">
        <v>18.698963</v>
      </c>
      <c r="J62" s="10">
        <v>39.2691753</v>
      </c>
      <c r="K62" s="10">
        <v>53.7499643</v>
      </c>
      <c r="L62" s="10">
        <v>76.4511870500001</v>
      </c>
      <c r="M62" s="10">
        <v>570758.0</v>
      </c>
      <c r="N62" s="10">
        <v>95589.0</v>
      </c>
      <c r="O62" s="10">
        <v>33682.0</v>
      </c>
      <c r="P62" s="10">
        <v>6634.0</v>
      </c>
      <c r="Q62" s="10">
        <v>230.0</v>
      </c>
      <c r="R62" s="7"/>
      <c r="S62" s="7"/>
      <c r="T62" s="7"/>
      <c r="U62" s="7"/>
    </row>
    <row r="63">
      <c r="A63" s="1" t="s">
        <v>396</v>
      </c>
      <c r="B63" s="1" t="s">
        <v>318</v>
      </c>
      <c r="C63" s="1" t="s">
        <v>321</v>
      </c>
      <c r="D63" s="1" t="s">
        <v>387</v>
      </c>
      <c r="E63" s="1">
        <v>5.0</v>
      </c>
      <c r="F63" s="1">
        <v>1.0</v>
      </c>
      <c r="G63" s="10">
        <v>23.4293182698454</v>
      </c>
      <c r="H63" s="10">
        <v>18.1046166</v>
      </c>
      <c r="I63" s="10">
        <v>18.708966</v>
      </c>
      <c r="J63" s="10">
        <v>36.509149</v>
      </c>
      <c r="K63" s="10">
        <v>52.0035645999999</v>
      </c>
      <c r="L63" s="10">
        <v>78.3942833199999</v>
      </c>
      <c r="M63" s="10">
        <v>561477.0</v>
      </c>
      <c r="N63" s="10">
        <v>79509.0</v>
      </c>
      <c r="O63" s="10">
        <v>30077.0</v>
      </c>
      <c r="P63" s="10">
        <v>7649.0</v>
      </c>
      <c r="Q63" s="10">
        <v>402.0</v>
      </c>
      <c r="R63" s="7">
        <f t="shared" ref="R63:R75" si="21">N63/M63</f>
        <v>0.141606869</v>
      </c>
      <c r="S63" s="7">
        <f t="shared" ref="S63:S75" si="22">O63/M63</f>
        <v>0.05356764391</v>
      </c>
      <c r="T63" s="7">
        <f t="shared" ref="T63:T75" si="23">P63/M63</f>
        <v>0.01362299791</v>
      </c>
      <c r="U63" s="7">
        <f t="shared" ref="U63:U75" si="24">Q63/M63</f>
        <v>0.0007159687752</v>
      </c>
    </row>
    <row r="64">
      <c r="A64" s="29" t="s">
        <v>397</v>
      </c>
      <c r="B64" s="1" t="s">
        <v>318</v>
      </c>
      <c r="C64" s="29" t="s">
        <v>321</v>
      </c>
      <c r="D64" s="29" t="s">
        <v>387</v>
      </c>
      <c r="E64" s="47">
        <v>5.0</v>
      </c>
      <c r="F64" s="47">
        <v>1.0</v>
      </c>
      <c r="G64" s="10">
        <v>23.5849054119826</v>
      </c>
      <c r="H64" s="10">
        <v>18.0631311</v>
      </c>
      <c r="I64" s="10">
        <v>18.6800569999999</v>
      </c>
      <c r="J64" s="10">
        <v>37.2734592</v>
      </c>
      <c r="K64" s="10">
        <v>52.67735175</v>
      </c>
      <c r="L64" s="10">
        <v>78.2099876399998</v>
      </c>
      <c r="M64" s="10">
        <v>561628.0</v>
      </c>
      <c r="N64" s="10">
        <v>83447.0</v>
      </c>
      <c r="O64" s="10">
        <v>31147.0</v>
      </c>
      <c r="P64" s="10">
        <v>7575.0</v>
      </c>
      <c r="Q64" s="10">
        <v>400.0</v>
      </c>
      <c r="R64" s="7">
        <f t="shared" si="21"/>
        <v>0.1485805551</v>
      </c>
      <c r="S64" s="7">
        <f t="shared" si="22"/>
        <v>0.05545841732</v>
      </c>
      <c r="T64" s="7">
        <f t="shared" si="23"/>
        <v>0.01348757541</v>
      </c>
      <c r="U64" s="7">
        <f t="shared" si="24"/>
        <v>0.0007122152029</v>
      </c>
    </row>
    <row r="65">
      <c r="A65" s="2" t="s">
        <v>398</v>
      </c>
      <c r="B65" s="1" t="s">
        <v>318</v>
      </c>
      <c r="C65" s="29" t="s">
        <v>321</v>
      </c>
      <c r="D65" s="29" t="s">
        <v>385</v>
      </c>
      <c r="E65" s="47">
        <v>5.0</v>
      </c>
      <c r="F65" s="47">
        <v>1.0</v>
      </c>
      <c r="G65" s="10">
        <v>20.1916877020831</v>
      </c>
      <c r="H65" s="10">
        <v>17.9687726</v>
      </c>
      <c r="I65" s="10">
        <v>18.364839</v>
      </c>
      <c r="J65" s="10">
        <v>19.9125126</v>
      </c>
      <c r="K65" s="10">
        <v>29.333667</v>
      </c>
      <c r="L65" s="10">
        <v>61.2580574399999</v>
      </c>
      <c r="M65" s="10">
        <v>43059.0</v>
      </c>
      <c r="N65" s="10">
        <v>2054.0</v>
      </c>
      <c r="O65" s="10">
        <v>682.0</v>
      </c>
      <c r="P65" s="10">
        <v>199.0</v>
      </c>
      <c r="Q65" s="10">
        <v>67.0</v>
      </c>
      <c r="R65" s="7">
        <f t="shared" si="21"/>
        <v>0.04770199029</v>
      </c>
      <c r="S65" s="7">
        <f t="shared" si="22"/>
        <v>0.0158387329</v>
      </c>
      <c r="T65" s="7">
        <f t="shared" si="23"/>
        <v>0.004621565759</v>
      </c>
      <c r="U65" s="7">
        <f t="shared" si="24"/>
        <v>0.001556004552</v>
      </c>
    </row>
    <row r="66">
      <c r="A66" s="45" t="s">
        <v>399</v>
      </c>
      <c r="B66" s="1" t="s">
        <v>318</v>
      </c>
      <c r="C66" s="1" t="s">
        <v>400</v>
      </c>
      <c r="D66" s="1" t="s">
        <v>387</v>
      </c>
      <c r="E66" s="1">
        <v>10.0</v>
      </c>
      <c r="F66" s="1">
        <v>1.0</v>
      </c>
      <c r="G66" s="10">
        <v>21.305871796408</v>
      </c>
      <c r="H66" s="10">
        <v>17.9279266</v>
      </c>
      <c r="I66" s="10">
        <v>18.372703</v>
      </c>
      <c r="J66" s="10">
        <v>27.4244572</v>
      </c>
      <c r="K66" s="10">
        <v>38.8890452</v>
      </c>
      <c r="L66" s="10">
        <v>70.9803168199999</v>
      </c>
      <c r="M66" s="10">
        <v>567719.0</v>
      </c>
      <c r="N66" s="10">
        <v>49102.0</v>
      </c>
      <c r="O66" s="10">
        <v>16626.0</v>
      </c>
      <c r="P66" s="10">
        <v>4136.0</v>
      </c>
      <c r="Q66" s="10">
        <v>336.0</v>
      </c>
      <c r="R66" s="7">
        <f t="shared" si="21"/>
        <v>0.08648997127</v>
      </c>
      <c r="S66" s="7">
        <f t="shared" si="22"/>
        <v>0.02928561489</v>
      </c>
      <c r="T66" s="7">
        <f t="shared" si="23"/>
        <v>0.007285294309</v>
      </c>
      <c r="U66" s="7">
        <f t="shared" si="24"/>
        <v>0.0005918420909</v>
      </c>
    </row>
    <row r="67">
      <c r="A67" s="45" t="s">
        <v>401</v>
      </c>
      <c r="B67" s="1" t="s">
        <v>318</v>
      </c>
      <c r="C67" s="1" t="s">
        <v>400</v>
      </c>
      <c r="D67" s="1" t="s">
        <v>385</v>
      </c>
      <c r="E67" s="1">
        <v>10.0</v>
      </c>
      <c r="F67" s="1">
        <v>1.0</v>
      </c>
      <c r="G67" s="10">
        <v>20.3326512758888</v>
      </c>
      <c r="H67" s="10">
        <v>18.0035831</v>
      </c>
      <c r="I67" s="10">
        <v>18.3474835</v>
      </c>
      <c r="J67" s="10">
        <v>20.0138872</v>
      </c>
      <c r="K67" s="10">
        <v>30.6995053</v>
      </c>
      <c r="L67" s="10">
        <v>63.2332434399999</v>
      </c>
      <c r="M67" s="10">
        <v>93998.0</v>
      </c>
      <c r="N67" s="10">
        <v>4865.0</v>
      </c>
      <c r="O67" s="10">
        <v>1638.0</v>
      </c>
      <c r="P67" s="10">
        <v>532.0</v>
      </c>
      <c r="Q67" s="10">
        <v>168.0</v>
      </c>
      <c r="R67" s="7">
        <f t="shared" si="21"/>
        <v>0.05175642035</v>
      </c>
      <c r="S67" s="7">
        <f t="shared" si="22"/>
        <v>0.01742590268</v>
      </c>
      <c r="T67" s="7">
        <f t="shared" si="23"/>
        <v>0.005659694887</v>
      </c>
      <c r="U67" s="7">
        <f t="shared" si="24"/>
        <v>0.00178727207</v>
      </c>
    </row>
    <row r="68">
      <c r="A68" s="1" t="s">
        <v>402</v>
      </c>
      <c r="B68" s="1" t="s">
        <v>318</v>
      </c>
      <c r="C68" s="1" t="s">
        <v>321</v>
      </c>
      <c r="D68" s="1" t="s">
        <v>387</v>
      </c>
      <c r="E68" s="1">
        <v>5.0</v>
      </c>
      <c r="F68" s="1">
        <v>15.0</v>
      </c>
      <c r="G68" s="10">
        <v>21.7458560900595</v>
      </c>
      <c r="H68" s="10">
        <v>18.0439556</v>
      </c>
      <c r="I68" s="10">
        <v>18.707823</v>
      </c>
      <c r="J68" s="10">
        <v>29.4954315999999</v>
      </c>
      <c r="K68" s="10">
        <v>40.5580532</v>
      </c>
      <c r="L68" s="10">
        <v>71.00741136</v>
      </c>
      <c r="M68" s="10">
        <v>567913.0</v>
      </c>
      <c r="N68" s="10">
        <v>54729.0</v>
      </c>
      <c r="O68" s="10">
        <v>18047.0</v>
      </c>
      <c r="P68" s="10">
        <v>3953.0</v>
      </c>
      <c r="Q68" s="10">
        <v>54.0</v>
      </c>
      <c r="R68" s="7">
        <f t="shared" si="21"/>
        <v>0.09636863393</v>
      </c>
      <c r="S68" s="7">
        <f t="shared" si="22"/>
        <v>0.03177775469</v>
      </c>
      <c r="T68" s="7">
        <f t="shared" si="23"/>
        <v>0.006960573186</v>
      </c>
      <c r="U68" s="7">
        <f t="shared" si="24"/>
        <v>0.00009508498661</v>
      </c>
    </row>
    <row r="69">
      <c r="A69" s="1" t="s">
        <v>403</v>
      </c>
      <c r="B69" s="1" t="s">
        <v>318</v>
      </c>
      <c r="C69" s="29" t="s">
        <v>321</v>
      </c>
      <c r="D69" s="1" t="s">
        <v>387</v>
      </c>
      <c r="E69" s="1">
        <v>5.0</v>
      </c>
      <c r="F69" s="1">
        <v>15.0</v>
      </c>
      <c r="G69" s="10">
        <v>22.0739253891865</v>
      </c>
      <c r="H69" s="10">
        <v>17.99829</v>
      </c>
      <c r="I69" s="10">
        <v>18.821692</v>
      </c>
      <c r="J69" s="10">
        <v>30.656369</v>
      </c>
      <c r="K69" s="10">
        <v>42.00536</v>
      </c>
      <c r="L69" s="10">
        <v>72.7180549999999</v>
      </c>
      <c r="M69" s="10">
        <v>567941.0</v>
      </c>
      <c r="N69" s="10">
        <v>58279.0</v>
      </c>
      <c r="O69" s="10">
        <v>19913.0</v>
      </c>
      <c r="P69" s="10">
        <v>4627.0</v>
      </c>
      <c r="Q69" s="10">
        <v>178.0</v>
      </c>
      <c r="R69" s="7">
        <f t="shared" si="21"/>
        <v>0.1026145321</v>
      </c>
      <c r="S69" s="7">
        <f t="shared" si="22"/>
        <v>0.03506174057</v>
      </c>
      <c r="T69" s="7">
        <f t="shared" si="23"/>
        <v>0.008146973013</v>
      </c>
      <c r="U69" s="7">
        <f t="shared" si="24"/>
        <v>0.0003134128369</v>
      </c>
    </row>
    <row r="70">
      <c r="A70" s="45" t="s">
        <v>404</v>
      </c>
      <c r="B70" s="1" t="s">
        <v>318</v>
      </c>
      <c r="C70" s="1" t="s">
        <v>385</v>
      </c>
      <c r="D70" s="1" t="s">
        <v>387</v>
      </c>
      <c r="E70" s="1" t="s">
        <v>385</v>
      </c>
      <c r="F70" s="1">
        <v>1.0</v>
      </c>
      <c r="G70" s="10">
        <v>21.2291716357184</v>
      </c>
      <c r="H70" s="10">
        <v>18.093899</v>
      </c>
      <c r="I70" s="10">
        <v>18.73724</v>
      </c>
      <c r="J70" s="10">
        <v>24.8794766</v>
      </c>
      <c r="K70" s="10">
        <v>37.2596623999999</v>
      </c>
      <c r="L70" s="10">
        <v>69.14138948</v>
      </c>
      <c r="M70" s="10">
        <v>564437.0</v>
      </c>
      <c r="N70" s="10">
        <v>43760.0</v>
      </c>
      <c r="O70" s="10">
        <v>14866.0</v>
      </c>
      <c r="P70" s="10">
        <v>3463.0</v>
      </c>
      <c r="Q70" s="10">
        <v>27.0</v>
      </c>
      <c r="R70" s="7">
        <f t="shared" si="21"/>
        <v>0.07752858158</v>
      </c>
      <c r="S70" s="7">
        <f t="shared" si="22"/>
        <v>0.02633774894</v>
      </c>
      <c r="T70" s="7">
        <f t="shared" si="23"/>
        <v>0.006135317139</v>
      </c>
      <c r="U70" s="7">
        <f t="shared" si="24"/>
        <v>0.00004783527657</v>
      </c>
    </row>
    <row r="71">
      <c r="A71" s="45" t="s">
        <v>405</v>
      </c>
      <c r="B71" s="1" t="s">
        <v>318</v>
      </c>
      <c r="C71" s="1" t="s">
        <v>385</v>
      </c>
      <c r="D71" s="1" t="s">
        <v>387</v>
      </c>
      <c r="E71" s="1" t="s">
        <v>385</v>
      </c>
      <c r="F71" s="1">
        <v>5.0</v>
      </c>
      <c r="G71" s="10">
        <v>20.9755430968259</v>
      </c>
      <c r="H71" s="10">
        <v>18.0019714</v>
      </c>
      <c r="I71" s="10">
        <v>18.542384</v>
      </c>
      <c r="J71" s="10">
        <v>23.8316866</v>
      </c>
      <c r="K71" s="10">
        <v>35.8868790999999</v>
      </c>
      <c r="L71" s="10">
        <v>68.3531585</v>
      </c>
      <c r="M71" s="10">
        <v>566687.0</v>
      </c>
      <c r="N71" s="10">
        <v>41011.0</v>
      </c>
      <c r="O71" s="10">
        <v>13976.0</v>
      </c>
      <c r="P71" s="10">
        <v>3406.0</v>
      </c>
      <c r="Q71" s="10">
        <v>297.0</v>
      </c>
      <c r="R71" s="7">
        <f t="shared" si="21"/>
        <v>0.07236975614</v>
      </c>
      <c r="S71" s="7">
        <f t="shared" si="22"/>
        <v>0.02466264446</v>
      </c>
      <c r="T71" s="7">
        <f t="shared" si="23"/>
        <v>0.006010372569</v>
      </c>
      <c r="U71" s="7">
        <f t="shared" si="24"/>
        <v>0.0005240988412</v>
      </c>
    </row>
    <row r="72">
      <c r="A72" s="45" t="s">
        <v>406</v>
      </c>
      <c r="B72" s="1" t="s">
        <v>318</v>
      </c>
      <c r="C72" s="1" t="s">
        <v>385</v>
      </c>
      <c r="D72" s="1" t="s">
        <v>387</v>
      </c>
      <c r="E72" s="1" t="s">
        <v>385</v>
      </c>
      <c r="F72" s="1">
        <v>51.0</v>
      </c>
      <c r="G72" s="10">
        <v>20.973434340725</v>
      </c>
      <c r="H72" s="10">
        <v>18.076086</v>
      </c>
      <c r="I72" s="10">
        <v>18.567603</v>
      </c>
      <c r="J72" s="10">
        <v>23.120556</v>
      </c>
      <c r="K72" s="10">
        <v>35.646752</v>
      </c>
      <c r="L72" s="10">
        <v>68.7458379999998</v>
      </c>
      <c r="M72" s="10">
        <v>563331.0</v>
      </c>
      <c r="N72" s="10">
        <v>39787.0</v>
      </c>
      <c r="O72" s="10">
        <v>13888.0</v>
      </c>
      <c r="P72" s="10">
        <v>3539.0</v>
      </c>
      <c r="Q72" s="10">
        <v>276.0</v>
      </c>
      <c r="R72" s="7">
        <f t="shared" si="21"/>
        <v>0.07062810319</v>
      </c>
      <c r="S72" s="7">
        <f t="shared" si="22"/>
        <v>0.02465335655</v>
      </c>
      <c r="T72" s="7">
        <f t="shared" si="23"/>
        <v>0.006282274542</v>
      </c>
      <c r="U72" s="7">
        <f t="shared" si="24"/>
        <v>0.0004899428578</v>
      </c>
    </row>
    <row r="73">
      <c r="A73" s="1" t="s">
        <v>407</v>
      </c>
      <c r="B73" s="1" t="s">
        <v>318</v>
      </c>
      <c r="C73" s="1" t="s">
        <v>321</v>
      </c>
      <c r="D73" s="1" t="s">
        <v>387</v>
      </c>
      <c r="E73" s="1">
        <v>5.0</v>
      </c>
      <c r="F73" s="1">
        <v>5.0</v>
      </c>
      <c r="G73" s="10">
        <v>23.5087982309067</v>
      </c>
      <c r="H73" s="10">
        <v>18.0601278</v>
      </c>
      <c r="I73" s="10">
        <v>18.702922</v>
      </c>
      <c r="J73" s="10">
        <v>37.2677094</v>
      </c>
      <c r="K73" s="10">
        <v>51.7552159999999</v>
      </c>
      <c r="L73" s="10">
        <v>76.3339608799999</v>
      </c>
      <c r="M73" s="10">
        <v>540729.0</v>
      </c>
      <c r="N73" s="10">
        <v>81783.0</v>
      </c>
      <c r="O73" s="10">
        <v>28812.0</v>
      </c>
      <c r="P73" s="10">
        <v>6251.0</v>
      </c>
      <c r="Q73" s="10">
        <v>106.0</v>
      </c>
      <c r="R73" s="7">
        <f t="shared" si="21"/>
        <v>0.1512458181</v>
      </c>
      <c r="S73" s="7">
        <f t="shared" si="22"/>
        <v>0.05328362266</v>
      </c>
      <c r="T73" s="7">
        <f t="shared" si="23"/>
        <v>0.01156031949</v>
      </c>
      <c r="U73" s="7">
        <f t="shared" si="24"/>
        <v>0.0001960316536</v>
      </c>
    </row>
    <row r="74">
      <c r="A74" s="1" t="s">
        <v>408</v>
      </c>
      <c r="B74" s="1" t="s">
        <v>318</v>
      </c>
      <c r="C74" s="1" t="s">
        <v>321</v>
      </c>
      <c r="D74" s="1" t="s">
        <v>387</v>
      </c>
      <c r="E74" s="1">
        <v>5.0</v>
      </c>
      <c r="F74" s="1">
        <v>5.0</v>
      </c>
      <c r="G74" s="10">
        <v>23.2308266090261</v>
      </c>
      <c r="H74" s="10">
        <v>18.0180512</v>
      </c>
      <c r="I74" s="10">
        <v>18.774332</v>
      </c>
      <c r="J74" s="10">
        <v>36.0197528</v>
      </c>
      <c r="K74" s="10">
        <v>49.3826845999999</v>
      </c>
      <c r="L74" s="10">
        <v>74.72358248</v>
      </c>
      <c r="M74" s="10">
        <v>540673.0</v>
      </c>
      <c r="N74" s="10">
        <v>77611.0</v>
      </c>
      <c r="O74" s="10">
        <v>26298.0</v>
      </c>
      <c r="P74" s="10">
        <v>5253.0</v>
      </c>
      <c r="Q74" s="10">
        <v>44.0</v>
      </c>
      <c r="R74" s="7">
        <f t="shared" si="21"/>
        <v>0.1435451743</v>
      </c>
      <c r="S74" s="7">
        <f t="shared" si="22"/>
        <v>0.04863938092</v>
      </c>
      <c r="T74" s="7">
        <f t="shared" si="23"/>
        <v>0.009715669175</v>
      </c>
      <c r="U74" s="7">
        <f t="shared" si="24"/>
        <v>0.00008138005782</v>
      </c>
    </row>
    <row r="75">
      <c r="A75" s="1" t="s">
        <v>409</v>
      </c>
      <c r="B75" s="1" t="s">
        <v>318</v>
      </c>
      <c r="C75" s="1" t="s">
        <v>321</v>
      </c>
      <c r="D75" s="1" t="s">
        <v>410</v>
      </c>
      <c r="E75" s="1">
        <v>5.0</v>
      </c>
      <c r="F75" s="1">
        <v>5.0</v>
      </c>
      <c r="G75" s="10">
        <v>21.5483205155443</v>
      </c>
      <c r="H75" s="10">
        <v>18.013796</v>
      </c>
      <c r="I75" s="10">
        <v>18.581661</v>
      </c>
      <c r="J75" s="10">
        <v>28.203122</v>
      </c>
      <c r="K75" s="10">
        <v>39.4552225999999</v>
      </c>
      <c r="L75" s="10">
        <v>71.4693559999999</v>
      </c>
      <c r="M75" s="10">
        <v>186595.0</v>
      </c>
      <c r="N75" s="10">
        <v>16788.0</v>
      </c>
      <c r="O75" s="10">
        <v>5628.0</v>
      </c>
      <c r="P75" s="10">
        <v>1429.0</v>
      </c>
      <c r="Q75" s="10">
        <v>78.0</v>
      </c>
      <c r="R75" s="7">
        <f t="shared" si="21"/>
        <v>0.08997025644</v>
      </c>
      <c r="S75" s="7">
        <f t="shared" si="22"/>
        <v>0.03016157989</v>
      </c>
      <c r="T75" s="7">
        <f t="shared" si="23"/>
        <v>0.007658297382</v>
      </c>
      <c r="U75" s="7">
        <f t="shared" si="24"/>
        <v>0.0004180176318</v>
      </c>
    </row>
    <row r="76">
      <c r="A76" s="1" t="s">
        <v>411</v>
      </c>
      <c r="B76" s="1" t="s">
        <v>318</v>
      </c>
      <c r="C76" s="1" t="s">
        <v>321</v>
      </c>
      <c r="D76" s="1" t="s">
        <v>410</v>
      </c>
      <c r="E76" s="1">
        <v>5.0</v>
      </c>
      <c r="F76" s="1">
        <v>5.0</v>
      </c>
      <c r="G76" s="10">
        <v>21.9552793295319</v>
      </c>
      <c r="H76" s="10">
        <v>18.025223</v>
      </c>
      <c r="I76" s="10">
        <v>18.57397</v>
      </c>
      <c r="J76" s="10">
        <v>29.115586</v>
      </c>
      <c r="K76" s="10">
        <v>41.550989</v>
      </c>
      <c r="L76" s="10">
        <v>74.967524</v>
      </c>
      <c r="M76" s="10">
        <v>186601.0</v>
      </c>
      <c r="N76" s="10">
        <v>17773.0</v>
      </c>
      <c r="O76" s="10">
        <v>6602.0</v>
      </c>
      <c r="P76" s="10">
        <v>1863.0</v>
      </c>
      <c r="Q76" s="10">
        <v>379.0</v>
      </c>
      <c r="R76" s="7"/>
      <c r="S76" s="7"/>
      <c r="T76" s="7"/>
      <c r="U76" s="7"/>
    </row>
    <row r="77">
      <c r="A77" s="1" t="s">
        <v>412</v>
      </c>
      <c r="B77" s="1" t="s">
        <v>318</v>
      </c>
      <c r="C77" s="1" t="s">
        <v>321</v>
      </c>
      <c r="D77" s="1" t="s">
        <v>410</v>
      </c>
      <c r="E77" s="1">
        <v>5.0</v>
      </c>
      <c r="F77" s="1">
        <v>5.0</v>
      </c>
      <c r="G77" s="10">
        <v>21.6989702453702</v>
      </c>
      <c r="H77" s="10">
        <v>18.0791552</v>
      </c>
      <c r="I77" s="10">
        <v>18.7094155</v>
      </c>
      <c r="J77" s="10">
        <v>28.3455654</v>
      </c>
      <c r="K77" s="10">
        <v>40.0645607999999</v>
      </c>
      <c r="L77" s="10">
        <v>72.9328409599999</v>
      </c>
      <c r="M77" s="10">
        <v>186620.0</v>
      </c>
      <c r="N77" s="10">
        <v>16987.0</v>
      </c>
      <c r="O77" s="10">
        <v>5939.0</v>
      </c>
      <c r="P77" s="10">
        <v>1569.0</v>
      </c>
      <c r="Q77" s="10">
        <v>78.0</v>
      </c>
      <c r="R77" s="7"/>
      <c r="S77" s="7"/>
      <c r="T77" s="7"/>
      <c r="U77" s="7"/>
    </row>
    <row r="78">
      <c r="A78" s="1" t="s">
        <v>413</v>
      </c>
      <c r="B78" s="1" t="s">
        <v>318</v>
      </c>
      <c r="C78" s="1" t="s">
        <v>321</v>
      </c>
      <c r="D78" s="1" t="s">
        <v>410</v>
      </c>
      <c r="E78" s="1">
        <v>5.0</v>
      </c>
      <c r="F78" s="1">
        <v>5.0</v>
      </c>
      <c r="G78" s="10">
        <v>22.3516588958731</v>
      </c>
      <c r="H78" s="10">
        <v>18.0475966</v>
      </c>
      <c r="I78" s="10">
        <v>18.765572</v>
      </c>
      <c r="J78" s="10">
        <v>32.0127085999999</v>
      </c>
      <c r="K78" s="10">
        <v>44.1129947999999</v>
      </c>
      <c r="L78" s="10">
        <v>74.1508649799999</v>
      </c>
      <c r="M78" s="10">
        <v>187627.0</v>
      </c>
      <c r="N78" s="10">
        <v>20752.0</v>
      </c>
      <c r="O78" s="10">
        <v>7307.0</v>
      </c>
      <c r="P78" s="10">
        <v>1734.0</v>
      </c>
      <c r="Q78" s="10">
        <v>99.0</v>
      </c>
      <c r="R78" s="7"/>
      <c r="S78" s="7"/>
      <c r="T78" s="7"/>
      <c r="U78" s="7"/>
    </row>
    <row r="79">
      <c r="A79" s="2" t="s">
        <v>414</v>
      </c>
      <c r="B79" s="1" t="s">
        <v>318</v>
      </c>
      <c r="C79" s="1" t="s">
        <v>321</v>
      </c>
      <c r="D79" s="1" t="s">
        <v>410</v>
      </c>
      <c r="E79" s="1">
        <v>5.0</v>
      </c>
      <c r="F79" s="1">
        <v>5.0</v>
      </c>
      <c r="G79" s="10">
        <v>22.4608778916891</v>
      </c>
      <c r="H79" s="10">
        <v>18.1130775</v>
      </c>
      <c r="I79" s="10">
        <v>18.8005885</v>
      </c>
      <c r="J79" s="10">
        <v>31.5070042</v>
      </c>
      <c r="K79" s="10">
        <v>43.804002</v>
      </c>
      <c r="L79" s="10">
        <v>75.80114794</v>
      </c>
      <c r="M79" s="10">
        <v>186334.0</v>
      </c>
      <c r="N79" s="10">
        <v>19972.0</v>
      </c>
      <c r="O79" s="10">
        <v>7200.0</v>
      </c>
      <c r="P79" s="10">
        <v>1986.0</v>
      </c>
      <c r="Q79" s="10">
        <v>397.0</v>
      </c>
      <c r="R79" s="7"/>
      <c r="S79" s="7"/>
      <c r="T79" s="7"/>
      <c r="U79" s="7"/>
    </row>
    <row r="80">
      <c r="A80" s="45" t="s">
        <v>415</v>
      </c>
      <c r="B80" s="1" t="s">
        <v>318</v>
      </c>
      <c r="C80" s="1" t="s">
        <v>321</v>
      </c>
      <c r="D80" s="1" t="s">
        <v>410</v>
      </c>
      <c r="E80" s="1">
        <v>5.0</v>
      </c>
      <c r="F80" s="1">
        <v>5.0</v>
      </c>
      <c r="G80" s="10">
        <v>21.6823805158942</v>
      </c>
      <c r="H80" s="10">
        <v>17.9971688</v>
      </c>
      <c r="I80" s="10">
        <v>18.521365</v>
      </c>
      <c r="J80" s="10">
        <v>27.9534118</v>
      </c>
      <c r="K80" s="10">
        <v>40.0379493999999</v>
      </c>
      <c r="L80" s="10">
        <v>72.30091204</v>
      </c>
      <c r="M80" s="10">
        <v>185445.0</v>
      </c>
      <c r="N80" s="10">
        <v>16641.0</v>
      </c>
      <c r="O80" s="10">
        <v>5939.0</v>
      </c>
      <c r="P80" s="10">
        <v>1552.0</v>
      </c>
      <c r="Q80" s="10">
        <v>386.0</v>
      </c>
      <c r="R80" s="7"/>
      <c r="S80" s="7"/>
      <c r="T80" s="7"/>
      <c r="U80" s="7"/>
    </row>
    <row r="81">
      <c r="A81" s="45" t="s">
        <v>416</v>
      </c>
      <c r="B81" s="1" t="s">
        <v>318</v>
      </c>
      <c r="C81" s="1" t="s">
        <v>385</v>
      </c>
      <c r="D81" s="1" t="s">
        <v>410</v>
      </c>
      <c r="E81" s="1" t="s">
        <v>385</v>
      </c>
      <c r="F81" s="1">
        <v>1.0</v>
      </c>
      <c r="G81" s="10">
        <v>21.4312821177356</v>
      </c>
      <c r="H81" s="10">
        <v>18.0241618</v>
      </c>
      <c r="I81" s="10">
        <v>18.6451605</v>
      </c>
      <c r="J81" s="10">
        <v>25.99016</v>
      </c>
      <c r="K81" s="10">
        <v>37.9933097499999</v>
      </c>
      <c r="L81" s="10">
        <v>71.78188919</v>
      </c>
      <c r="M81" s="10">
        <v>188660.0</v>
      </c>
      <c r="N81" s="10">
        <v>15294.0</v>
      </c>
      <c r="O81" s="10">
        <v>5480.0</v>
      </c>
      <c r="P81" s="10">
        <v>1495.0</v>
      </c>
      <c r="Q81" s="10">
        <v>26.0</v>
      </c>
      <c r="R81" s="7"/>
      <c r="S81" s="7"/>
      <c r="T81" s="7"/>
      <c r="U81" s="7"/>
    </row>
    <row r="82">
      <c r="A82" s="45" t="s">
        <v>417</v>
      </c>
      <c r="B82" s="1" t="s">
        <v>318</v>
      </c>
      <c r="C82" s="1" t="s">
        <v>385</v>
      </c>
      <c r="D82" s="1" t="s">
        <v>410</v>
      </c>
      <c r="E82" s="1" t="s">
        <v>385</v>
      </c>
      <c r="F82" s="1">
        <v>5.0</v>
      </c>
      <c r="G82" s="10">
        <v>21.2195074423597</v>
      </c>
      <c r="H82" s="10">
        <v>18.0747124</v>
      </c>
      <c r="I82" s="10">
        <v>18.578992</v>
      </c>
      <c r="J82" s="10">
        <v>23.6788154</v>
      </c>
      <c r="K82" s="10">
        <v>36.0810131999999</v>
      </c>
      <c r="L82" s="10">
        <v>70.35900428</v>
      </c>
      <c r="M82" s="10">
        <v>187985.0</v>
      </c>
      <c r="N82" s="10">
        <v>13660.0</v>
      </c>
      <c r="O82" s="10">
        <v>4875.0</v>
      </c>
      <c r="P82" s="10">
        <v>1411.0</v>
      </c>
      <c r="Q82" s="10">
        <v>415.0</v>
      </c>
      <c r="R82" s="7"/>
      <c r="S82" s="7"/>
      <c r="T82" s="7"/>
      <c r="U82" s="7"/>
    </row>
    <row r="83">
      <c r="A83" s="45" t="s">
        <v>418</v>
      </c>
      <c r="B83" s="1" t="s">
        <v>318</v>
      </c>
      <c r="C83" s="1" t="s">
        <v>385</v>
      </c>
      <c r="D83" s="1" t="s">
        <v>410</v>
      </c>
      <c r="E83" s="1" t="s">
        <v>385</v>
      </c>
      <c r="F83" s="1">
        <v>15.0</v>
      </c>
      <c r="G83" s="10">
        <v>20.7110015161458</v>
      </c>
      <c r="H83" s="10">
        <v>17.9688461</v>
      </c>
      <c r="I83" s="10">
        <v>18.3526579999999</v>
      </c>
      <c r="J83" s="10">
        <v>21.0986995999999</v>
      </c>
      <c r="K83" s="10">
        <v>33.7785919999999</v>
      </c>
      <c r="L83" s="10">
        <v>67.3175038399999</v>
      </c>
      <c r="M83" s="10">
        <v>186302.0</v>
      </c>
      <c r="N83" s="10">
        <v>11787.0</v>
      </c>
      <c r="O83" s="10">
        <v>4109.0</v>
      </c>
      <c r="P83" s="10">
        <v>1120.0</v>
      </c>
      <c r="Q83" s="10">
        <v>236.0</v>
      </c>
      <c r="R83" s="7"/>
      <c r="S83" s="7"/>
      <c r="T83" s="7"/>
      <c r="U83" s="7"/>
    </row>
    <row r="84">
      <c r="A84" s="45" t="s">
        <v>419</v>
      </c>
      <c r="B84" s="1" t="s">
        <v>318</v>
      </c>
      <c r="C84" s="1" t="s">
        <v>321</v>
      </c>
      <c r="D84" s="1" t="s">
        <v>385</v>
      </c>
      <c r="E84" s="1">
        <v>5.0</v>
      </c>
      <c r="F84" s="1">
        <v>5.0</v>
      </c>
      <c r="G84" s="10">
        <v>22.0556991234946</v>
      </c>
      <c r="H84" s="10">
        <v>18.094772</v>
      </c>
      <c r="I84" s="10">
        <v>18.710303</v>
      </c>
      <c r="J84" s="10">
        <v>30.832939</v>
      </c>
      <c r="K84" s="10">
        <v>42.257165</v>
      </c>
      <c r="L84" s="10">
        <v>72.587685</v>
      </c>
      <c r="M84" s="10">
        <v>4598474.0</v>
      </c>
      <c r="N84" s="10">
        <v>483646.0</v>
      </c>
      <c r="O84" s="10">
        <v>160367.0</v>
      </c>
      <c r="P84" s="10">
        <v>35741.0</v>
      </c>
      <c r="Q84" s="10">
        <v>840.0</v>
      </c>
      <c r="R84" s="7"/>
      <c r="S84" s="7"/>
      <c r="T84" s="7"/>
      <c r="U84" s="7"/>
    </row>
    <row r="85">
      <c r="A85" s="45" t="s">
        <v>420</v>
      </c>
      <c r="B85" s="1" t="s">
        <v>318</v>
      </c>
      <c r="C85" s="29" t="s">
        <v>321</v>
      </c>
      <c r="D85" s="29" t="s">
        <v>385</v>
      </c>
      <c r="E85" s="47">
        <v>5.0</v>
      </c>
      <c r="F85" s="47">
        <v>1.0</v>
      </c>
      <c r="G85" s="10">
        <v>22.2216638597052</v>
      </c>
      <c r="H85" s="10">
        <v>17.953128</v>
      </c>
      <c r="I85" s="10">
        <v>18.590659</v>
      </c>
      <c r="J85" s="10">
        <v>32.007989</v>
      </c>
      <c r="K85" s="10">
        <v>43.044308</v>
      </c>
      <c r="L85" s="10">
        <v>69.959544</v>
      </c>
      <c r="M85" s="10">
        <v>4309241.0</v>
      </c>
      <c r="N85" s="10">
        <v>500906.0</v>
      </c>
      <c r="O85" s="10">
        <v>153276.0</v>
      </c>
      <c r="P85" s="10">
        <v>19907.0</v>
      </c>
      <c r="Q85" s="10">
        <v>67.0</v>
      </c>
      <c r="R85" s="7"/>
      <c r="S85" s="7"/>
      <c r="T85" s="7"/>
      <c r="U85" s="7"/>
    </row>
    <row r="86">
      <c r="A86" s="1" t="s">
        <v>421</v>
      </c>
      <c r="B86" s="1" t="s">
        <v>318</v>
      </c>
      <c r="C86" s="1" t="s">
        <v>385</v>
      </c>
      <c r="D86" s="1" t="s">
        <v>422</v>
      </c>
      <c r="E86" s="1" t="s">
        <v>385</v>
      </c>
      <c r="F86" s="1">
        <v>1.0</v>
      </c>
      <c r="G86" s="10">
        <v>21.8340865871849</v>
      </c>
      <c r="H86" s="10">
        <v>18.089239</v>
      </c>
      <c r="I86" s="10">
        <v>18.812036</v>
      </c>
      <c r="J86" s="10">
        <v>27.317772</v>
      </c>
      <c r="K86" s="10">
        <v>39.1321</v>
      </c>
      <c r="L86" s="10">
        <v>73.0544756</v>
      </c>
      <c r="M86" s="10">
        <v>93921.0</v>
      </c>
      <c r="N86" s="10">
        <v>8128.0</v>
      </c>
      <c r="O86" s="10">
        <v>2891.0</v>
      </c>
      <c r="P86" s="10">
        <v>844.0</v>
      </c>
      <c r="Q86" s="10">
        <v>311.0</v>
      </c>
      <c r="R86" s="7"/>
      <c r="S86" s="7"/>
      <c r="T86" s="7"/>
      <c r="U86" s="7"/>
    </row>
    <row r="87">
      <c r="A87" s="1" t="s">
        <v>423</v>
      </c>
      <c r="B87" s="1" t="s">
        <v>318</v>
      </c>
      <c r="C87" s="1" t="s">
        <v>385</v>
      </c>
      <c r="D87" s="1" t="s">
        <v>422</v>
      </c>
      <c r="E87" s="1" t="s">
        <v>385</v>
      </c>
      <c r="F87" s="1">
        <v>5.0</v>
      </c>
      <c r="G87" s="10">
        <v>21.1365894094378</v>
      </c>
      <c r="H87" s="10">
        <v>17.9275975</v>
      </c>
      <c r="I87" s="10">
        <v>18.5705855</v>
      </c>
      <c r="J87" s="10">
        <v>25.8667413</v>
      </c>
      <c r="K87" s="10">
        <v>37.2702509999999</v>
      </c>
      <c r="L87" s="10">
        <v>67.7454876399999</v>
      </c>
      <c r="M87" s="10">
        <v>95128.0</v>
      </c>
      <c r="N87" s="10">
        <v>7573.0</v>
      </c>
      <c r="O87" s="10">
        <v>2486.0</v>
      </c>
      <c r="P87" s="10">
        <v>514.0</v>
      </c>
      <c r="Q87" s="10">
        <v>0.0</v>
      </c>
      <c r="R87" s="7"/>
      <c r="S87" s="7"/>
      <c r="T87" s="7"/>
      <c r="U87" s="7"/>
    </row>
    <row r="88">
      <c r="A88" s="1" t="s">
        <v>424</v>
      </c>
      <c r="B88" s="1" t="s">
        <v>318</v>
      </c>
      <c r="C88" s="1" t="s">
        <v>385</v>
      </c>
      <c r="D88" s="1" t="s">
        <v>422</v>
      </c>
      <c r="E88" s="1" t="s">
        <v>385</v>
      </c>
      <c r="F88" s="1">
        <v>15.0</v>
      </c>
      <c r="G88" s="10">
        <v>21.0954468620277</v>
      </c>
      <c r="H88" s="10">
        <v>17.989004</v>
      </c>
      <c r="I88" s="10">
        <v>18.327982</v>
      </c>
      <c r="J88" s="10">
        <v>21.094795</v>
      </c>
      <c r="K88" s="10">
        <v>34.672995</v>
      </c>
      <c r="L88" s="10">
        <v>72.3099411999999</v>
      </c>
      <c r="M88" s="10">
        <v>92881.0</v>
      </c>
      <c r="N88" s="10">
        <v>6072.0</v>
      </c>
      <c r="O88" s="10">
        <v>2332.0</v>
      </c>
      <c r="P88" s="10">
        <v>811.0</v>
      </c>
      <c r="Q88" s="10">
        <v>338.0</v>
      </c>
      <c r="R88" s="7"/>
      <c r="S88" s="7"/>
      <c r="T88" s="7"/>
      <c r="U88" s="7"/>
    </row>
    <row r="89">
      <c r="A89" s="45" t="s">
        <v>425</v>
      </c>
      <c r="B89" s="1" t="s">
        <v>318</v>
      </c>
      <c r="C89" s="29" t="s">
        <v>321</v>
      </c>
      <c r="D89" s="29" t="s">
        <v>385</v>
      </c>
      <c r="E89" s="47">
        <v>5.0</v>
      </c>
      <c r="F89" s="57">
        <v>15.0</v>
      </c>
      <c r="G89" s="10">
        <v>21.9244109333234</v>
      </c>
      <c r="H89" s="10">
        <v>17.997223</v>
      </c>
      <c r="I89" s="10">
        <v>18.800541</v>
      </c>
      <c r="J89" s="10">
        <v>30.313846</v>
      </c>
      <c r="K89" s="10">
        <v>41.55371</v>
      </c>
      <c r="L89" s="10">
        <v>70.71118155</v>
      </c>
      <c r="M89" s="10">
        <v>4818036.0</v>
      </c>
      <c r="N89" s="10">
        <v>486514.0</v>
      </c>
      <c r="O89" s="10">
        <v>160262.0</v>
      </c>
      <c r="P89" s="10">
        <v>31928.0</v>
      </c>
      <c r="Q89" s="10">
        <v>1620.0</v>
      </c>
      <c r="R89" s="7"/>
      <c r="S89" s="7"/>
      <c r="T89" s="7"/>
      <c r="U89" s="7"/>
    </row>
    <row r="90">
      <c r="A90" s="45" t="s">
        <v>429</v>
      </c>
      <c r="B90" s="1" t="s">
        <v>263</v>
      </c>
      <c r="C90" s="2" t="s">
        <v>319</v>
      </c>
      <c r="D90" s="29" t="s">
        <v>385</v>
      </c>
      <c r="E90" s="57">
        <v>1.0</v>
      </c>
      <c r="F90" s="57">
        <v>10.0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7"/>
      <c r="S90" s="7"/>
      <c r="T90" s="7"/>
      <c r="U90" s="7"/>
    </row>
    <row r="91">
      <c r="A91" s="1" t="s">
        <v>225</v>
      </c>
      <c r="B91" s="1" t="s">
        <v>318</v>
      </c>
      <c r="C91" s="1" t="s">
        <v>359</v>
      </c>
      <c r="D91" s="1" t="s">
        <v>8</v>
      </c>
      <c r="E91" s="1" t="s">
        <v>385</v>
      </c>
      <c r="F91" s="1" t="s">
        <v>385</v>
      </c>
      <c r="G91" s="10">
        <v>19.3136847213472</v>
      </c>
      <c r="H91" s="10">
        <v>17.972539</v>
      </c>
      <c r="I91" s="10">
        <v>18.212545</v>
      </c>
      <c r="J91" s="10">
        <v>19.0362221</v>
      </c>
      <c r="K91" s="10">
        <v>21.7062176999999</v>
      </c>
      <c r="L91" s="10">
        <v>49.77576216</v>
      </c>
      <c r="M91" s="10">
        <v>4139270.0</v>
      </c>
      <c r="N91" s="10">
        <v>130742.0</v>
      </c>
      <c r="O91" s="10">
        <v>41027.0</v>
      </c>
      <c r="P91" s="10">
        <v>9128.0</v>
      </c>
      <c r="Q91" s="10">
        <v>196.0</v>
      </c>
      <c r="R91" s="7"/>
      <c r="S91" s="7"/>
      <c r="T91" s="7"/>
      <c r="U91" s="7"/>
    </row>
    <row r="92">
      <c r="A92" s="1" t="s">
        <v>430</v>
      </c>
      <c r="B92" s="1" t="s">
        <v>318</v>
      </c>
      <c r="C92" s="1" t="s">
        <v>385</v>
      </c>
      <c r="D92" s="1" t="s">
        <v>410</v>
      </c>
      <c r="E92" s="1" t="s">
        <v>385</v>
      </c>
      <c r="F92" s="1">
        <v>5.0</v>
      </c>
      <c r="G92" s="10">
        <v>19.4170073928748</v>
      </c>
      <c r="H92" s="10">
        <v>18.044317</v>
      </c>
      <c r="I92" s="10">
        <v>18.230363</v>
      </c>
      <c r="J92" s="10">
        <v>19.0424192</v>
      </c>
      <c r="K92" s="10">
        <v>22.2971991999999</v>
      </c>
      <c r="L92" s="10">
        <v>51.4971314000001</v>
      </c>
      <c r="M92" s="10">
        <v>171085.0</v>
      </c>
      <c r="N92" s="10">
        <v>5529.0</v>
      </c>
      <c r="O92" s="10">
        <v>1807.0</v>
      </c>
      <c r="P92" s="10">
        <v>482.0</v>
      </c>
      <c r="Q92" s="10">
        <v>63.0</v>
      </c>
      <c r="R92" s="7"/>
      <c r="S92" s="7"/>
      <c r="T92" s="7"/>
      <c r="U92" s="7"/>
    </row>
    <row r="93">
      <c r="A93" s="1" t="s">
        <v>431</v>
      </c>
      <c r="B93" s="1" t="s">
        <v>318</v>
      </c>
      <c r="C93" s="1" t="s">
        <v>321</v>
      </c>
      <c r="D93" s="1" t="s">
        <v>410</v>
      </c>
      <c r="E93" s="1">
        <v>5.0</v>
      </c>
      <c r="F93" s="1">
        <v>5.0</v>
      </c>
      <c r="G93" s="10">
        <v>22.3209811506795</v>
      </c>
      <c r="H93" s="10">
        <v>17.958663</v>
      </c>
      <c r="I93" s="10">
        <v>18.520462</v>
      </c>
      <c r="J93" s="10">
        <v>32.347148</v>
      </c>
      <c r="K93" s="10">
        <v>44.357315</v>
      </c>
      <c r="L93" s="10">
        <v>73.2810077999999</v>
      </c>
      <c r="M93" s="10">
        <v>186661.0</v>
      </c>
      <c r="N93" s="10">
        <v>21439.0</v>
      </c>
      <c r="O93" s="10">
        <v>7388.0</v>
      </c>
      <c r="P93" s="10">
        <v>1612.0</v>
      </c>
      <c r="Q93" s="10">
        <v>136.0</v>
      </c>
      <c r="R93" s="7"/>
      <c r="S93" s="7"/>
      <c r="T93" s="7"/>
      <c r="U93" s="7"/>
    </row>
    <row r="94">
      <c r="A94" s="1" t="s">
        <v>439</v>
      </c>
      <c r="B94" s="1" t="s">
        <v>318</v>
      </c>
      <c r="C94" s="1" t="s">
        <v>385</v>
      </c>
      <c r="D94" s="1" t="s">
        <v>422</v>
      </c>
      <c r="E94" s="1" t="s">
        <v>385</v>
      </c>
      <c r="F94" s="1">
        <v>5.0</v>
      </c>
      <c r="G94" s="10">
        <v>19.4570731352637</v>
      </c>
      <c r="H94" s="10">
        <v>17.9846815</v>
      </c>
      <c r="I94" s="10">
        <v>18.191439</v>
      </c>
      <c r="J94" s="10">
        <v>19.0360081</v>
      </c>
      <c r="K94" s="10">
        <v>23.466057</v>
      </c>
      <c r="L94" s="10">
        <v>53.2591341400003</v>
      </c>
      <c r="M94" s="10">
        <v>85130.0</v>
      </c>
      <c r="N94" s="10">
        <v>2891.0</v>
      </c>
      <c r="O94" s="10">
        <v>962.0</v>
      </c>
      <c r="P94" s="10">
        <v>283.0</v>
      </c>
      <c r="Q94" s="10">
        <v>44.0</v>
      </c>
      <c r="R94" s="7"/>
      <c r="S94" s="7"/>
      <c r="T94" s="7"/>
      <c r="U94" s="7"/>
    </row>
    <row r="95">
      <c r="A95" s="1" t="s">
        <v>432</v>
      </c>
      <c r="B95" s="1" t="s">
        <v>263</v>
      </c>
      <c r="C95" s="1" t="s">
        <v>321</v>
      </c>
      <c r="D95" s="1" t="s">
        <v>385</v>
      </c>
      <c r="E95" s="1">
        <v>5.0</v>
      </c>
      <c r="F95" s="1">
        <v>5.0</v>
      </c>
      <c r="G95" s="10">
        <v>20.4577999112191</v>
      </c>
      <c r="H95" s="10">
        <v>17.9921512</v>
      </c>
      <c r="I95" s="10">
        <v>18.312305</v>
      </c>
      <c r="J95" s="10">
        <v>20.5220187999999</v>
      </c>
      <c r="K95" s="10">
        <v>32.4670686</v>
      </c>
      <c r="L95" s="10">
        <v>66.10008512</v>
      </c>
      <c r="M95" s="10">
        <v>96879.0</v>
      </c>
      <c r="N95" s="10">
        <v>5664.0</v>
      </c>
      <c r="O95" s="10">
        <v>1876.0</v>
      </c>
      <c r="P95" s="10">
        <v>579.0</v>
      </c>
      <c r="Q95" s="10">
        <v>79.0</v>
      </c>
      <c r="R95" s="7"/>
      <c r="S95" s="7"/>
      <c r="T95" s="7"/>
      <c r="U95" s="7"/>
    </row>
    <row r="96">
      <c r="A96" s="1" t="s">
        <v>433</v>
      </c>
      <c r="B96" s="1" t="s">
        <v>263</v>
      </c>
      <c r="C96" s="1" t="s">
        <v>385</v>
      </c>
      <c r="D96" s="1" t="s">
        <v>434</v>
      </c>
      <c r="E96" s="1" t="s">
        <v>385</v>
      </c>
      <c r="F96" s="1">
        <v>5.0</v>
      </c>
      <c r="G96" s="10">
        <v>19.5238521109592</v>
      </c>
      <c r="H96" s="10">
        <v>17.9167402</v>
      </c>
      <c r="I96" s="10">
        <v>18.170171</v>
      </c>
      <c r="J96" s="10">
        <v>19.0700113</v>
      </c>
      <c r="K96" s="10">
        <v>22.3238833999999</v>
      </c>
      <c r="L96" s="10">
        <v>51.9616377999999</v>
      </c>
      <c r="M96" s="10">
        <v>42430.0</v>
      </c>
      <c r="N96" s="10">
        <v>1395.0</v>
      </c>
      <c r="O96" s="10">
        <v>461.0</v>
      </c>
      <c r="P96" s="10">
        <v>135.0</v>
      </c>
      <c r="Q96" s="10">
        <v>65.0</v>
      </c>
      <c r="R96" s="7"/>
      <c r="S96" s="7"/>
      <c r="T96" s="7"/>
      <c r="U96" s="7"/>
    </row>
    <row r="97">
      <c r="A97" s="1" t="s">
        <v>230</v>
      </c>
      <c r="B97" s="1" t="s">
        <v>263</v>
      </c>
      <c r="C97" s="1" t="s">
        <v>359</v>
      </c>
      <c r="D97" s="1" t="s">
        <v>8</v>
      </c>
      <c r="E97" s="1" t="s">
        <v>385</v>
      </c>
      <c r="F97" s="1" t="s">
        <v>385</v>
      </c>
      <c r="G97" s="10">
        <v>21.2328265984156</v>
      </c>
      <c r="H97" s="10">
        <v>17.89554</v>
      </c>
      <c r="I97" s="10">
        <v>18.213783</v>
      </c>
      <c r="J97" s="10">
        <v>27.754658</v>
      </c>
      <c r="K97" s="10">
        <v>39.381354</v>
      </c>
      <c r="L97" s="10">
        <v>69.610904</v>
      </c>
      <c r="M97" s="10">
        <v>3980501.0</v>
      </c>
      <c r="N97" s="10">
        <v>351411.0</v>
      </c>
      <c r="O97" s="10">
        <v>117577.0</v>
      </c>
      <c r="P97" s="10">
        <v>23984.0</v>
      </c>
      <c r="Q97" s="10">
        <v>226.0</v>
      </c>
      <c r="R97" s="7"/>
      <c r="S97" s="7"/>
      <c r="T97" s="7"/>
      <c r="U97" s="7"/>
    </row>
    <row r="98">
      <c r="A98" s="1" t="s">
        <v>435</v>
      </c>
      <c r="B98" s="1" t="s">
        <v>263</v>
      </c>
      <c r="C98" s="1" t="s">
        <v>385</v>
      </c>
      <c r="D98" s="1" t="s">
        <v>436</v>
      </c>
      <c r="E98" s="1" t="s">
        <v>385</v>
      </c>
      <c r="F98" s="1">
        <v>1.0</v>
      </c>
      <c r="G98" s="10">
        <v>20.7979355422548</v>
      </c>
      <c r="H98" s="10">
        <v>18.0524153999999</v>
      </c>
      <c r="I98" s="10">
        <v>18.3056065</v>
      </c>
      <c r="J98" s="10">
        <v>24.3213400999999</v>
      </c>
      <c r="K98" s="10">
        <v>35.6506440999999</v>
      </c>
      <c r="L98" s="10">
        <v>63.8677046899999</v>
      </c>
      <c r="M98" s="10">
        <v>66170.0</v>
      </c>
      <c r="N98" s="10">
        <v>4887.0</v>
      </c>
      <c r="O98" s="10">
        <v>1387.0</v>
      </c>
      <c r="P98" s="10">
        <v>261.0</v>
      </c>
      <c r="Q98" s="10">
        <v>26.0</v>
      </c>
      <c r="R98" s="7"/>
      <c r="S98" s="7"/>
      <c r="T98" s="7"/>
      <c r="U98" s="7"/>
    </row>
    <row r="99">
      <c r="A99" s="1" t="s">
        <v>437</v>
      </c>
      <c r="B99" s="1" t="s">
        <v>263</v>
      </c>
      <c r="C99" s="1" t="s">
        <v>359</v>
      </c>
      <c r="D99" s="1" t="s">
        <v>8</v>
      </c>
      <c r="E99" s="1" t="s">
        <v>385</v>
      </c>
      <c r="F99" s="1" t="s">
        <v>385</v>
      </c>
      <c r="G99" s="10">
        <v>21.4566038655907</v>
      </c>
      <c r="H99" s="10">
        <v>18.043951</v>
      </c>
      <c r="I99" s="10">
        <v>18.316616</v>
      </c>
      <c r="J99" s="10">
        <v>27.6272996</v>
      </c>
      <c r="K99" s="10">
        <v>40.1509003999999</v>
      </c>
      <c r="L99" s="10">
        <v>72.7895506799999</v>
      </c>
      <c r="M99" s="10">
        <v>3975275.0</v>
      </c>
      <c r="N99" s="10">
        <v>351466.0</v>
      </c>
      <c r="O99" s="10">
        <v>128944.0</v>
      </c>
      <c r="P99" s="10">
        <v>33129.0</v>
      </c>
      <c r="Q99" s="10">
        <v>459.0</v>
      </c>
      <c r="R99" s="7"/>
      <c r="S99" s="7"/>
      <c r="T99" s="7"/>
      <c r="U99" s="7"/>
    </row>
    <row r="100">
      <c r="A100" s="1" t="s">
        <v>438</v>
      </c>
      <c r="B100" s="1" t="s">
        <v>263</v>
      </c>
      <c r="C100" s="1" t="s">
        <v>385</v>
      </c>
      <c r="D100" s="1" t="s">
        <v>436</v>
      </c>
      <c r="E100" s="1" t="s">
        <v>385</v>
      </c>
      <c r="F100" s="1">
        <v>1.0</v>
      </c>
      <c r="G100" s="10">
        <v>19.2568128165919</v>
      </c>
      <c r="H100" s="10">
        <v>17.9122008</v>
      </c>
      <c r="I100" s="10">
        <v>18.146394</v>
      </c>
      <c r="J100" s="10">
        <v>19.0084812</v>
      </c>
      <c r="K100" s="10">
        <v>20.4254843999999</v>
      </c>
      <c r="L100" s="10">
        <v>49.15157456</v>
      </c>
      <c r="M100" s="10">
        <v>60897.0</v>
      </c>
      <c r="N100" s="10">
        <v>1792.0</v>
      </c>
      <c r="O100" s="10">
        <v>592.0</v>
      </c>
      <c r="P100" s="10">
        <v>139.0</v>
      </c>
      <c r="Q100" s="10">
        <v>33.0</v>
      </c>
      <c r="R100" s="7"/>
      <c r="S100" s="7"/>
      <c r="T100" s="7"/>
      <c r="U100" s="7"/>
    </row>
    <row r="101">
      <c r="R101" s="7" t="str">
        <f t="shared" ref="R101:R104" si="25">N101/M101</f>
        <v>#DIV/0!</v>
      </c>
      <c r="S101" s="7" t="str">
        <f t="shared" ref="S101:S104" si="26">O101/M101</f>
        <v>#DIV/0!</v>
      </c>
      <c r="T101" s="7" t="str">
        <f t="shared" ref="T101:T104" si="27">P101/M101</f>
        <v>#DIV/0!</v>
      </c>
      <c r="U101" s="7" t="str">
        <f t="shared" ref="U101:U104" si="28">Q101/M101</f>
        <v>#DIV/0!</v>
      </c>
    </row>
    <row r="102">
      <c r="A102" s="1" t="s">
        <v>232</v>
      </c>
      <c r="B102" s="1" t="s">
        <v>263</v>
      </c>
      <c r="C102" s="1" t="s">
        <v>359</v>
      </c>
      <c r="D102" s="1" t="s">
        <v>8</v>
      </c>
      <c r="E102" s="1" t="s">
        <v>385</v>
      </c>
      <c r="F102" s="1" t="s">
        <v>385</v>
      </c>
      <c r="G102" s="10">
        <v>25.1198503613016</v>
      </c>
      <c r="H102" s="10">
        <v>18.159778</v>
      </c>
      <c r="I102" s="10">
        <v>20.1969805</v>
      </c>
      <c r="J102" s="10">
        <v>32.5253438999999</v>
      </c>
      <c r="K102" s="10">
        <v>44.0409084499999</v>
      </c>
      <c r="L102" s="10">
        <v>75.310676</v>
      </c>
      <c r="M102" s="10">
        <v>7708138.0</v>
      </c>
      <c r="N102" s="10">
        <v>1036583.0</v>
      </c>
      <c r="O102" s="10">
        <v>285674.0</v>
      </c>
      <c r="P102" s="10">
        <v>78902.0</v>
      </c>
      <c r="Q102" s="10">
        <v>3569.0</v>
      </c>
      <c r="R102" s="7">
        <f t="shared" si="25"/>
        <v>0.1344790402</v>
      </c>
      <c r="S102" s="7">
        <f t="shared" si="26"/>
        <v>0.03706134997</v>
      </c>
      <c r="T102" s="7">
        <f t="shared" si="27"/>
        <v>0.01023619453</v>
      </c>
      <c r="U102" s="7">
        <f t="shared" si="28"/>
        <v>0.0004630171385</v>
      </c>
    </row>
    <row r="103">
      <c r="A103" s="1" t="s">
        <v>386</v>
      </c>
      <c r="B103" s="1" t="s">
        <v>263</v>
      </c>
      <c r="C103" s="1" t="s">
        <v>321</v>
      </c>
      <c r="D103" s="1" t="s">
        <v>387</v>
      </c>
      <c r="E103" s="1">
        <v>5.0</v>
      </c>
      <c r="F103" s="1">
        <v>5.0</v>
      </c>
      <c r="G103" s="10">
        <v>25.3138843796598</v>
      </c>
      <c r="H103" s="10">
        <v>18.118493</v>
      </c>
      <c r="I103" s="10">
        <v>20.457163</v>
      </c>
      <c r="J103" s="10">
        <v>33.168428</v>
      </c>
      <c r="K103" s="10">
        <v>45.534473</v>
      </c>
      <c r="L103" s="10">
        <v>76.961829</v>
      </c>
      <c r="M103" s="10">
        <v>947701.0</v>
      </c>
      <c r="N103" s="10">
        <v>130736.0</v>
      </c>
      <c r="O103" s="10">
        <v>38855.0</v>
      </c>
      <c r="P103" s="10">
        <v>11042.0</v>
      </c>
      <c r="Q103" s="10">
        <v>945.0</v>
      </c>
      <c r="R103" s="7">
        <f t="shared" si="25"/>
        <v>0.1379506828</v>
      </c>
      <c r="S103" s="7">
        <f t="shared" si="26"/>
        <v>0.04099921811</v>
      </c>
      <c r="T103" s="7">
        <f t="shared" si="27"/>
        <v>0.01165135417</v>
      </c>
      <c r="U103" s="7">
        <f t="shared" si="28"/>
        <v>0.000997149945</v>
      </c>
    </row>
    <row r="104">
      <c r="A104" s="1" t="s">
        <v>388</v>
      </c>
      <c r="B104" s="1" t="s">
        <v>263</v>
      </c>
      <c r="C104" s="1" t="s">
        <v>321</v>
      </c>
      <c r="D104" s="1" t="s">
        <v>387</v>
      </c>
      <c r="E104" s="1">
        <v>5.0</v>
      </c>
      <c r="F104" s="1">
        <v>5.0</v>
      </c>
      <c r="G104" s="10">
        <v>25.2566897424892</v>
      </c>
      <c r="H104" s="10">
        <v>18.1387592</v>
      </c>
      <c r="I104" s="10">
        <v>20.900404</v>
      </c>
      <c r="J104" s="10">
        <v>33.232572</v>
      </c>
      <c r="K104" s="10">
        <v>45.2313463999999</v>
      </c>
      <c r="L104" s="10">
        <v>74.7378736</v>
      </c>
      <c r="M104" s="10">
        <v>947673.0</v>
      </c>
      <c r="N104" s="10">
        <v>131593.0</v>
      </c>
      <c r="O104" s="10">
        <v>37728.0</v>
      </c>
      <c r="P104" s="10">
        <v>9309.0</v>
      </c>
      <c r="Q104" s="10">
        <v>426.0</v>
      </c>
      <c r="R104" s="7">
        <f t="shared" si="25"/>
        <v>0.138859079</v>
      </c>
      <c r="S104" s="7">
        <f t="shared" si="26"/>
        <v>0.0398112007</v>
      </c>
      <c r="T104" s="7">
        <f t="shared" si="27"/>
        <v>0.009823008569</v>
      </c>
      <c r="U104" s="7">
        <f t="shared" si="28"/>
        <v>0.0004495221453</v>
      </c>
    </row>
    <row r="105">
      <c r="A105" s="1" t="s">
        <v>428</v>
      </c>
      <c r="B105" s="1" t="s">
        <v>263</v>
      </c>
      <c r="C105" s="1" t="s">
        <v>321</v>
      </c>
      <c r="D105" s="1" t="s">
        <v>387</v>
      </c>
      <c r="E105" s="1">
        <v>5.0</v>
      </c>
      <c r="F105" s="1">
        <v>5.0</v>
      </c>
      <c r="G105" s="10">
        <v>26.8633813712053</v>
      </c>
      <c r="H105" s="10">
        <v>18.1707554</v>
      </c>
      <c r="I105" s="10">
        <v>26.128864</v>
      </c>
      <c r="J105" s="10">
        <v>39.7175206</v>
      </c>
      <c r="K105" s="10">
        <v>53.3534062999999</v>
      </c>
      <c r="L105" s="10">
        <v>79.7556068599999</v>
      </c>
      <c r="M105" s="10">
        <v>962839.0</v>
      </c>
      <c r="N105" s="10">
        <v>192351.0</v>
      </c>
      <c r="O105" s="10">
        <v>56202.0</v>
      </c>
      <c r="P105" s="10">
        <v>14635.0</v>
      </c>
      <c r="Q105" s="10">
        <v>789.0</v>
      </c>
      <c r="R105" s="7"/>
      <c r="S105" s="7"/>
      <c r="T105" s="7"/>
      <c r="U105" s="7"/>
    </row>
    <row r="106">
      <c r="A106" s="1" t="s">
        <v>389</v>
      </c>
      <c r="B106" s="1" t="s">
        <v>263</v>
      </c>
      <c r="C106" s="1" t="s">
        <v>321</v>
      </c>
      <c r="D106" s="1" t="s">
        <v>387</v>
      </c>
      <c r="E106" s="1">
        <v>5.0</v>
      </c>
      <c r="F106" s="1">
        <v>5.0</v>
      </c>
      <c r="G106" s="10">
        <v>25.6481100887155</v>
      </c>
      <c r="H106" s="10">
        <v>17.9940386</v>
      </c>
      <c r="I106" s="10">
        <v>21.941992</v>
      </c>
      <c r="J106" s="10">
        <v>34.3765346</v>
      </c>
      <c r="K106" s="10">
        <v>48.0798069999999</v>
      </c>
      <c r="L106" s="10">
        <v>79.39393656</v>
      </c>
      <c r="M106" s="10">
        <v>946677.0</v>
      </c>
      <c r="N106" s="10">
        <v>139874.0</v>
      </c>
      <c r="O106" s="10">
        <v>43122.0</v>
      </c>
      <c r="P106" s="10">
        <v>13037.0</v>
      </c>
      <c r="Q106" s="10">
        <v>664.0</v>
      </c>
      <c r="R106" s="7">
        <f t="shared" ref="R106:R111" si="29">N106/M106</f>
        <v>0.1477526126</v>
      </c>
      <c r="S106" s="7">
        <f t="shared" ref="S106:S111" si="30">O106/M106</f>
        <v>0.04555091124</v>
      </c>
      <c r="T106" s="7">
        <f t="shared" ref="T106:T111" si="31">P106/M106</f>
        <v>0.01377132855</v>
      </c>
      <c r="U106" s="7">
        <f t="shared" ref="U106:U111" si="32">Q106/M106</f>
        <v>0.0007014007946</v>
      </c>
    </row>
    <row r="107">
      <c r="A107" s="1" t="s">
        <v>390</v>
      </c>
      <c r="B107" s="1" t="s">
        <v>263</v>
      </c>
      <c r="C107" s="1" t="s">
        <v>321</v>
      </c>
      <c r="D107" s="1" t="s">
        <v>387</v>
      </c>
      <c r="E107" s="1">
        <v>5.0</v>
      </c>
      <c r="F107" s="1">
        <v>5.0</v>
      </c>
      <c r="G107" s="10">
        <v>25.5511084693779</v>
      </c>
      <c r="H107" s="10">
        <v>18.101702</v>
      </c>
      <c r="I107" s="10">
        <v>22.034871</v>
      </c>
      <c r="J107" s="10">
        <v>33.934962</v>
      </c>
      <c r="K107" s="10">
        <v>46.84667875</v>
      </c>
      <c r="L107" s="10">
        <v>77.2261815</v>
      </c>
      <c r="M107" s="10">
        <v>952026.0</v>
      </c>
      <c r="N107" s="10">
        <v>136790.0</v>
      </c>
      <c r="O107" s="10">
        <v>40788.0</v>
      </c>
      <c r="P107" s="10">
        <v>11165.0</v>
      </c>
      <c r="Q107" s="10">
        <v>1546.0</v>
      </c>
      <c r="R107" s="7">
        <f t="shared" si="29"/>
        <v>0.1436830507</v>
      </c>
      <c r="S107" s="7">
        <f t="shared" si="30"/>
        <v>0.04284336772</v>
      </c>
      <c r="T107" s="7">
        <f t="shared" si="31"/>
        <v>0.01172762088</v>
      </c>
      <c r="U107" s="7">
        <f t="shared" si="32"/>
        <v>0.001623905229</v>
      </c>
    </row>
    <row r="108">
      <c r="A108" s="1" t="s">
        <v>391</v>
      </c>
      <c r="B108" s="1" t="s">
        <v>263</v>
      </c>
      <c r="C108" s="1" t="s">
        <v>321</v>
      </c>
      <c r="D108" s="1" t="s">
        <v>387</v>
      </c>
      <c r="E108" s="1">
        <v>5.0</v>
      </c>
      <c r="F108" s="1">
        <v>5.0</v>
      </c>
      <c r="G108" s="10">
        <v>25.1289992029517</v>
      </c>
      <c r="H108" s="10">
        <v>17.9079413</v>
      </c>
      <c r="I108" s="10">
        <v>20.357955</v>
      </c>
      <c r="J108" s="10">
        <v>32.918955</v>
      </c>
      <c r="K108" s="10">
        <v>45.0660222999999</v>
      </c>
      <c r="L108" s="10">
        <v>76.03163918</v>
      </c>
      <c r="M108" s="10">
        <v>942224.0</v>
      </c>
      <c r="N108" s="10">
        <v>128053.0</v>
      </c>
      <c r="O108" s="10">
        <v>37691.0</v>
      </c>
      <c r="P108" s="10">
        <v>10217.0</v>
      </c>
      <c r="Q108" s="10">
        <v>786.0</v>
      </c>
      <c r="R108" s="7">
        <f t="shared" si="29"/>
        <v>0.1359050502</v>
      </c>
      <c r="S108" s="7">
        <f t="shared" si="30"/>
        <v>0.04000216509</v>
      </c>
      <c r="T108" s="7">
        <f t="shared" si="31"/>
        <v>0.01084349369</v>
      </c>
      <c r="U108" s="7">
        <f t="shared" si="32"/>
        <v>0.0008341965393</v>
      </c>
    </row>
    <row r="109">
      <c r="A109" s="45" t="s">
        <v>392</v>
      </c>
      <c r="B109" s="1" t="s">
        <v>263</v>
      </c>
      <c r="C109" s="1" t="s">
        <v>321</v>
      </c>
      <c r="D109" s="1" t="s">
        <v>385</v>
      </c>
      <c r="E109" s="1">
        <v>5.0</v>
      </c>
      <c r="F109" s="1">
        <v>5.0</v>
      </c>
      <c r="G109" s="10">
        <v>24.2605680038655</v>
      </c>
      <c r="H109" s="10">
        <v>18.155063</v>
      </c>
      <c r="I109" s="10">
        <v>19.524011</v>
      </c>
      <c r="J109" s="10">
        <v>30.235533</v>
      </c>
      <c r="K109" s="10">
        <v>38.0620834</v>
      </c>
      <c r="L109" s="10">
        <v>71.8388298000001</v>
      </c>
      <c r="M109" s="10">
        <v>173069.0</v>
      </c>
      <c r="N109" s="10">
        <v>17794.0</v>
      </c>
      <c r="O109" s="10">
        <v>4645.0</v>
      </c>
      <c r="P109" s="10">
        <v>1424.0</v>
      </c>
      <c r="Q109" s="10">
        <v>247.0</v>
      </c>
      <c r="R109" s="7">
        <f t="shared" si="29"/>
        <v>0.1028144844</v>
      </c>
      <c r="S109" s="7">
        <f t="shared" si="30"/>
        <v>0.02683900641</v>
      </c>
      <c r="T109" s="7">
        <f t="shared" si="31"/>
        <v>0.008227932212</v>
      </c>
      <c r="U109" s="7">
        <f t="shared" si="32"/>
        <v>0.001427176444</v>
      </c>
    </row>
    <row r="110">
      <c r="A110" s="36" t="s">
        <v>393</v>
      </c>
      <c r="B110" s="1" t="s">
        <v>263</v>
      </c>
      <c r="C110" s="36" t="s">
        <v>321</v>
      </c>
      <c r="D110" s="36" t="s">
        <v>387</v>
      </c>
      <c r="E110" s="46">
        <v>5.0</v>
      </c>
      <c r="F110" s="46">
        <v>1.0</v>
      </c>
      <c r="G110" s="10">
        <v>25.9491283542459</v>
      </c>
      <c r="H110" s="10">
        <v>18.084605</v>
      </c>
      <c r="I110" s="10">
        <v>26.0045265</v>
      </c>
      <c r="J110" s="10">
        <v>36.0446317999999</v>
      </c>
      <c r="K110" s="10">
        <v>49.3710531499998</v>
      </c>
      <c r="L110" s="10">
        <v>77.42259805</v>
      </c>
      <c r="M110" s="10">
        <v>944200.0</v>
      </c>
      <c r="N110" s="10">
        <v>152595.0</v>
      </c>
      <c r="O110" s="10">
        <v>45833.0</v>
      </c>
      <c r="P110" s="10">
        <v>11541.0</v>
      </c>
      <c r="Q110" s="10">
        <v>558.0</v>
      </c>
      <c r="R110" s="7">
        <f t="shared" si="29"/>
        <v>0.1616130057</v>
      </c>
      <c r="S110" s="7">
        <f t="shared" si="30"/>
        <v>0.04854162254</v>
      </c>
      <c r="T110" s="7">
        <f t="shared" si="31"/>
        <v>0.01222304596</v>
      </c>
      <c r="U110" s="7">
        <f t="shared" si="32"/>
        <v>0.000590976488</v>
      </c>
    </row>
    <row r="111">
      <c r="A111" s="29" t="s">
        <v>394</v>
      </c>
      <c r="B111" s="1" t="s">
        <v>263</v>
      </c>
      <c r="C111" s="29" t="s">
        <v>321</v>
      </c>
      <c r="D111" s="29" t="s">
        <v>387</v>
      </c>
      <c r="E111" s="47">
        <v>5.0</v>
      </c>
      <c r="F111" s="47">
        <v>1.0</v>
      </c>
      <c r="G111" s="10">
        <v>133.903024999215</v>
      </c>
      <c r="H111" s="10">
        <v>18.1013618</v>
      </c>
      <c r="I111" s="10">
        <v>26.159592</v>
      </c>
      <c r="J111" s="10">
        <v>47.0050887999999</v>
      </c>
      <c r="K111" s="10">
        <v>70.3105435999999</v>
      </c>
      <c r="L111" s="10">
        <v>6006.14756545999</v>
      </c>
      <c r="M111" s="10">
        <v>955455.0</v>
      </c>
      <c r="N111" s="10">
        <v>208850.0</v>
      </c>
      <c r="O111" s="10">
        <v>87357.0</v>
      </c>
      <c r="P111" s="10">
        <v>41077.0</v>
      </c>
      <c r="Q111" s="10">
        <v>22201.0</v>
      </c>
      <c r="R111" s="7">
        <f t="shared" si="29"/>
        <v>0.218586956</v>
      </c>
      <c r="S111" s="7">
        <f t="shared" si="30"/>
        <v>0.09142973766</v>
      </c>
      <c r="T111" s="7">
        <f t="shared" si="31"/>
        <v>0.04299208231</v>
      </c>
      <c r="U111" s="7">
        <f t="shared" si="32"/>
        <v>0.02323604984</v>
      </c>
    </row>
    <row r="112">
      <c r="A112" s="2" t="s">
        <v>395</v>
      </c>
      <c r="B112" s="1" t="s">
        <v>263</v>
      </c>
      <c r="C112" s="36" t="s">
        <v>321</v>
      </c>
      <c r="D112" s="36" t="s">
        <v>387</v>
      </c>
      <c r="E112" s="46">
        <v>5.0</v>
      </c>
      <c r="F112" s="46">
        <v>1.0</v>
      </c>
      <c r="G112" s="10">
        <v>31.9631112827935</v>
      </c>
      <c r="H112" s="10">
        <v>18.1175893</v>
      </c>
      <c r="I112" s="10">
        <v>26.1344865</v>
      </c>
      <c r="J112" s="10">
        <v>40.1411705</v>
      </c>
      <c r="K112" s="10">
        <v>54.6756930499999</v>
      </c>
      <c r="L112" s="10">
        <v>81.41321931</v>
      </c>
      <c r="M112" s="10">
        <v>955524.0</v>
      </c>
      <c r="N112" s="10">
        <v>182721.0</v>
      </c>
      <c r="O112" s="10">
        <v>58951.0</v>
      </c>
      <c r="P112" s="10">
        <v>15780.0</v>
      </c>
      <c r="Q112" s="10">
        <v>3576.0</v>
      </c>
      <c r="R112" s="7"/>
      <c r="S112" s="7"/>
      <c r="T112" s="7"/>
      <c r="U112" s="7"/>
    </row>
    <row r="113">
      <c r="A113" s="1" t="s">
        <v>396</v>
      </c>
      <c r="B113" s="1" t="s">
        <v>263</v>
      </c>
      <c r="C113" s="1" t="s">
        <v>321</v>
      </c>
      <c r="D113" s="1" t="s">
        <v>387</v>
      </c>
      <c r="E113" s="1">
        <v>5.0</v>
      </c>
      <c r="F113" s="1">
        <v>1.0</v>
      </c>
      <c r="G113" s="10">
        <v>26.4273234776134</v>
      </c>
      <c r="H113" s="10">
        <v>18.1587346</v>
      </c>
      <c r="I113" s="10">
        <v>26.085539</v>
      </c>
      <c r="J113" s="10">
        <v>37.7628336</v>
      </c>
      <c r="K113" s="10">
        <v>52.4731141</v>
      </c>
      <c r="L113" s="10">
        <v>80.6718089599999</v>
      </c>
      <c r="M113" s="10">
        <v>942419.0</v>
      </c>
      <c r="N113" s="10">
        <v>160865.0</v>
      </c>
      <c r="O113" s="10">
        <v>52194.0</v>
      </c>
      <c r="P113" s="10">
        <v>14769.0</v>
      </c>
      <c r="Q113" s="10">
        <v>1059.0</v>
      </c>
      <c r="R113" s="7">
        <f t="shared" ref="R113:R125" si="33">N113/M113</f>
        <v>0.1706937148</v>
      </c>
      <c r="S113" s="7">
        <f t="shared" ref="S113:S125" si="34">O113/M113</f>
        <v>0.05538300904</v>
      </c>
      <c r="T113" s="7">
        <f t="shared" ref="T113:T125" si="35">P113/M113</f>
        <v>0.01567137335</v>
      </c>
      <c r="U113" s="7">
        <f t="shared" ref="U113:U125" si="36">Q113/M113</f>
        <v>0.001123704</v>
      </c>
    </row>
    <row r="114">
      <c r="A114" s="29" t="s">
        <v>397</v>
      </c>
      <c r="B114" s="1" t="s">
        <v>263</v>
      </c>
      <c r="C114" s="29" t="s">
        <v>321</v>
      </c>
      <c r="D114" s="29" t="s">
        <v>387</v>
      </c>
      <c r="E114" s="47">
        <v>5.0</v>
      </c>
      <c r="F114" s="47">
        <v>1.0</v>
      </c>
      <c r="G114" s="10">
        <v>26.449123966091</v>
      </c>
      <c r="H114" s="10">
        <v>18.1414237</v>
      </c>
      <c r="I114" s="10">
        <v>26.1284764999999</v>
      </c>
      <c r="J114" s="10">
        <v>38.0293568</v>
      </c>
      <c r="K114" s="10">
        <v>52.2390321999998</v>
      </c>
      <c r="L114" s="10">
        <v>79.50263322</v>
      </c>
      <c r="M114" s="10">
        <v>941198.0</v>
      </c>
      <c r="N114" s="10">
        <v>168201.0</v>
      </c>
      <c r="O114" s="10">
        <v>51826.0</v>
      </c>
      <c r="P114" s="10">
        <v>13791.0</v>
      </c>
      <c r="Q114" s="10">
        <v>731.0</v>
      </c>
      <c r="R114" s="7">
        <f t="shared" si="33"/>
        <v>0.1787094745</v>
      </c>
      <c r="S114" s="7">
        <f t="shared" si="34"/>
        <v>0.05506386541</v>
      </c>
      <c r="T114" s="7">
        <f t="shared" si="35"/>
        <v>0.01465260232</v>
      </c>
      <c r="U114" s="7">
        <f t="shared" si="36"/>
        <v>0.0007766697337</v>
      </c>
    </row>
    <row r="115">
      <c r="A115" s="2" t="s">
        <v>398</v>
      </c>
      <c r="B115" s="1" t="s">
        <v>263</v>
      </c>
      <c r="C115" s="29" t="s">
        <v>321</v>
      </c>
      <c r="D115" s="29" t="s">
        <v>385</v>
      </c>
      <c r="E115" s="47">
        <v>5.0</v>
      </c>
      <c r="F115" s="47">
        <v>1.0</v>
      </c>
      <c r="G115" s="10">
        <v>24.2799761621754</v>
      </c>
      <c r="H115" s="10">
        <v>18.049316</v>
      </c>
      <c r="I115" s="10">
        <v>19.115412</v>
      </c>
      <c r="J115" s="10">
        <v>28.7273518</v>
      </c>
      <c r="K115" s="10">
        <v>35.5860594999999</v>
      </c>
      <c r="L115" s="10">
        <v>78.6178168399999</v>
      </c>
      <c r="M115" s="10">
        <v>71287.0</v>
      </c>
      <c r="N115" s="10">
        <v>6150.0</v>
      </c>
      <c r="O115" s="10">
        <v>1960.0</v>
      </c>
      <c r="P115" s="10">
        <v>812.0</v>
      </c>
      <c r="Q115" s="10">
        <v>417.0</v>
      </c>
      <c r="R115" s="7">
        <f t="shared" si="33"/>
        <v>0.0862709891</v>
      </c>
      <c r="S115" s="7">
        <f t="shared" si="34"/>
        <v>0.02749449409</v>
      </c>
      <c r="T115" s="7">
        <f t="shared" si="35"/>
        <v>0.01139057612</v>
      </c>
      <c r="U115" s="7">
        <f t="shared" si="36"/>
        <v>0.005849593895</v>
      </c>
    </row>
    <row r="116">
      <c r="A116" s="45" t="s">
        <v>399</v>
      </c>
      <c r="B116" s="1" t="s">
        <v>263</v>
      </c>
      <c r="C116" s="1" t="s">
        <v>400</v>
      </c>
      <c r="D116" s="1" t="s">
        <v>387</v>
      </c>
      <c r="E116" s="1">
        <v>10.0</v>
      </c>
      <c r="F116" s="1">
        <v>1.0</v>
      </c>
      <c r="G116" s="10">
        <v>24.4668725548904</v>
      </c>
      <c r="H116" s="10">
        <v>17.9887944</v>
      </c>
      <c r="I116" s="10">
        <v>19.548389</v>
      </c>
      <c r="J116" s="10">
        <v>31.1071776</v>
      </c>
      <c r="K116" s="10">
        <v>40.5687614999999</v>
      </c>
      <c r="L116" s="10">
        <v>73.1970092999999</v>
      </c>
      <c r="M116" s="10">
        <v>932083.0</v>
      </c>
      <c r="N116" s="10">
        <v>108465.0</v>
      </c>
      <c r="O116" s="10">
        <v>28864.0</v>
      </c>
      <c r="P116" s="10">
        <v>8242.0</v>
      </c>
      <c r="Q116" s="10">
        <v>1530.0</v>
      </c>
      <c r="R116" s="7">
        <f t="shared" si="33"/>
        <v>0.1163683921</v>
      </c>
      <c r="S116" s="7">
        <f t="shared" si="34"/>
        <v>0.03096719927</v>
      </c>
      <c r="T116" s="7">
        <f t="shared" si="35"/>
        <v>0.008842560158</v>
      </c>
      <c r="U116" s="7">
        <f t="shared" si="36"/>
        <v>0.001641484718</v>
      </c>
    </row>
    <row r="117">
      <c r="A117" s="45" t="s">
        <v>401</v>
      </c>
      <c r="B117" s="1" t="s">
        <v>263</v>
      </c>
      <c r="C117" s="1" t="s">
        <v>400</v>
      </c>
      <c r="D117" s="1" t="s">
        <v>385</v>
      </c>
      <c r="E117" s="1">
        <v>10.0</v>
      </c>
      <c r="F117" s="1">
        <v>1.0</v>
      </c>
      <c r="G117" s="10">
        <v>23.5816809740083</v>
      </c>
      <c r="H117" s="10">
        <v>18.0789872</v>
      </c>
      <c r="I117" s="10">
        <v>18.939491</v>
      </c>
      <c r="J117" s="10">
        <v>28.357611</v>
      </c>
      <c r="K117" s="10">
        <v>33.4838001999999</v>
      </c>
      <c r="L117" s="10">
        <v>68.5394256799999</v>
      </c>
      <c r="M117" s="10">
        <v>149317.0</v>
      </c>
      <c r="N117" s="10">
        <v>11852.0</v>
      </c>
      <c r="O117" s="10">
        <v>3148.0</v>
      </c>
      <c r="P117" s="10">
        <v>1137.0</v>
      </c>
      <c r="Q117" s="10">
        <v>421.0</v>
      </c>
      <c r="R117" s="7">
        <f t="shared" si="33"/>
        <v>0.07937475304</v>
      </c>
      <c r="S117" s="7">
        <f t="shared" si="34"/>
        <v>0.02108266306</v>
      </c>
      <c r="T117" s="7">
        <f t="shared" si="35"/>
        <v>0.00761467214</v>
      </c>
      <c r="U117" s="7">
        <f t="shared" si="36"/>
        <v>0.002819504812</v>
      </c>
    </row>
    <row r="118">
      <c r="A118" s="1" t="s">
        <v>402</v>
      </c>
      <c r="B118" s="1" t="s">
        <v>263</v>
      </c>
      <c r="C118" s="1" t="s">
        <v>321</v>
      </c>
      <c r="D118" s="1" t="s">
        <v>387</v>
      </c>
      <c r="E118" s="1">
        <v>5.0</v>
      </c>
      <c r="F118" s="1">
        <v>15.0</v>
      </c>
      <c r="G118" s="10">
        <v>25.018701646142</v>
      </c>
      <c r="H118" s="10">
        <v>18.1121323</v>
      </c>
      <c r="I118" s="10">
        <v>20.246769</v>
      </c>
      <c r="J118" s="10">
        <v>32.563915</v>
      </c>
      <c r="K118" s="10">
        <v>43.4295004499999</v>
      </c>
      <c r="L118" s="10">
        <v>73.6358087699998</v>
      </c>
      <c r="M118" s="10">
        <v>943794.0</v>
      </c>
      <c r="N118" s="10">
        <v>128724.0</v>
      </c>
      <c r="O118" s="10">
        <v>33707.0</v>
      </c>
      <c r="P118" s="10">
        <v>8470.0</v>
      </c>
      <c r="Q118" s="10">
        <v>248.0</v>
      </c>
      <c r="R118" s="7">
        <f t="shared" si="33"/>
        <v>0.1363899325</v>
      </c>
      <c r="S118" s="7">
        <f t="shared" si="34"/>
        <v>0.0357143614</v>
      </c>
      <c r="T118" s="7">
        <f t="shared" si="35"/>
        <v>0.008974416027</v>
      </c>
      <c r="U118" s="7">
        <f t="shared" si="36"/>
        <v>0.000262769206</v>
      </c>
    </row>
    <row r="119">
      <c r="A119" s="1" t="s">
        <v>403</v>
      </c>
      <c r="B119" s="1" t="s">
        <v>263</v>
      </c>
      <c r="C119" s="29" t="s">
        <v>321</v>
      </c>
      <c r="D119" s="1" t="s">
        <v>387</v>
      </c>
      <c r="E119" s="1">
        <v>5.0</v>
      </c>
      <c r="F119" s="1">
        <v>15.0</v>
      </c>
      <c r="G119" s="10">
        <v>25.056905426122</v>
      </c>
      <c r="H119" s="10">
        <v>18.086787</v>
      </c>
      <c r="I119" s="10">
        <v>20.683657</v>
      </c>
      <c r="J119" s="10">
        <v>32.1481066</v>
      </c>
      <c r="K119" s="10">
        <v>43.4142410999999</v>
      </c>
      <c r="L119" s="10">
        <v>74.68158874</v>
      </c>
      <c r="M119" s="10">
        <v>943847.0</v>
      </c>
      <c r="N119" s="10">
        <v>120224.0</v>
      </c>
      <c r="O119" s="10">
        <v>34356.0</v>
      </c>
      <c r="P119" s="10">
        <v>9192.0</v>
      </c>
      <c r="Q119" s="10">
        <v>481.0</v>
      </c>
      <c r="R119" s="7">
        <f t="shared" si="33"/>
        <v>0.1273765769</v>
      </c>
      <c r="S119" s="7">
        <f t="shared" si="34"/>
        <v>0.03639996737</v>
      </c>
      <c r="T119" s="7">
        <f t="shared" si="35"/>
        <v>0.009738866575</v>
      </c>
      <c r="U119" s="7">
        <f t="shared" si="36"/>
        <v>0.000509616495</v>
      </c>
    </row>
    <row r="120">
      <c r="A120" s="45" t="s">
        <v>404</v>
      </c>
      <c r="B120" s="1" t="s">
        <v>263</v>
      </c>
      <c r="C120" s="1" t="s">
        <v>385</v>
      </c>
      <c r="D120" s="1" t="s">
        <v>387</v>
      </c>
      <c r="E120" s="1" t="s">
        <v>385</v>
      </c>
      <c r="F120" s="1">
        <v>1.0</v>
      </c>
      <c r="G120" s="10">
        <v>25.0954266865023</v>
      </c>
      <c r="H120" s="10">
        <v>18.161677</v>
      </c>
      <c r="I120" s="10">
        <v>20.352882</v>
      </c>
      <c r="J120" s="10">
        <v>32.259424</v>
      </c>
      <c r="K120" s="10">
        <v>43.826722</v>
      </c>
      <c r="L120" s="10">
        <v>74.7530068</v>
      </c>
      <c r="M120" s="10">
        <v>962221.0</v>
      </c>
      <c r="N120" s="10">
        <v>127950.0</v>
      </c>
      <c r="O120" s="10">
        <v>35320.0</v>
      </c>
      <c r="P120" s="10">
        <v>9453.0</v>
      </c>
      <c r="Q120" s="10">
        <v>337.0</v>
      </c>
      <c r="R120" s="7">
        <f t="shared" si="33"/>
        <v>0.13297361</v>
      </c>
      <c r="S120" s="7">
        <f t="shared" si="34"/>
        <v>0.03670674408</v>
      </c>
      <c r="T120" s="7">
        <f t="shared" si="35"/>
        <v>0.009824146428</v>
      </c>
      <c r="U120" s="7">
        <f t="shared" si="36"/>
        <v>0.0003502313917</v>
      </c>
    </row>
    <row r="121">
      <c r="A121" s="45" t="s">
        <v>405</v>
      </c>
      <c r="B121" s="1" t="s">
        <v>263</v>
      </c>
      <c r="C121" s="1" t="s">
        <v>385</v>
      </c>
      <c r="D121" s="1" t="s">
        <v>387</v>
      </c>
      <c r="E121" s="1" t="s">
        <v>385</v>
      </c>
      <c r="F121" s="1">
        <v>5.0</v>
      </c>
      <c r="G121" s="10">
        <v>24.8571036683964</v>
      </c>
      <c r="H121" s="10">
        <v>18.0667508</v>
      </c>
      <c r="I121" s="10">
        <v>20.018622</v>
      </c>
      <c r="J121" s="10">
        <v>31.8172454</v>
      </c>
      <c r="K121" s="10">
        <v>42.8391908</v>
      </c>
      <c r="L121" s="10">
        <v>74.52703904</v>
      </c>
      <c r="M121" s="10">
        <v>966009.0</v>
      </c>
      <c r="N121" s="10">
        <v>119579.0</v>
      </c>
      <c r="O121" s="10">
        <v>33630.0</v>
      </c>
      <c r="P121" s="10">
        <v>9360.0</v>
      </c>
      <c r="Q121" s="10">
        <v>723.0</v>
      </c>
      <c r="R121" s="7">
        <f t="shared" si="33"/>
        <v>0.1237866314</v>
      </c>
      <c r="S121" s="7">
        <f t="shared" si="34"/>
        <v>0.03481334025</v>
      </c>
      <c r="T121" s="7">
        <f t="shared" si="35"/>
        <v>0.00968935072</v>
      </c>
      <c r="U121" s="7">
        <f t="shared" si="36"/>
        <v>0.0007484402319</v>
      </c>
    </row>
    <row r="122">
      <c r="A122" s="45" t="s">
        <v>406</v>
      </c>
      <c r="B122" s="1" t="s">
        <v>263</v>
      </c>
      <c r="C122" s="1" t="s">
        <v>385</v>
      </c>
      <c r="D122" s="1" t="s">
        <v>387</v>
      </c>
      <c r="E122" s="1" t="s">
        <v>385</v>
      </c>
      <c r="F122" s="1">
        <v>15.0</v>
      </c>
      <c r="G122" s="10">
        <v>24.9062649059939</v>
      </c>
      <c r="H122" s="10">
        <v>18.1263693</v>
      </c>
      <c r="I122" s="10">
        <v>19.988611</v>
      </c>
      <c r="J122" s="10">
        <v>32.118089</v>
      </c>
      <c r="K122" s="10">
        <v>42.8829996</v>
      </c>
      <c r="L122" s="10">
        <v>74.8875944500002</v>
      </c>
      <c r="M122" s="10">
        <v>961534.0</v>
      </c>
      <c r="N122" s="10">
        <v>125415.0</v>
      </c>
      <c r="O122" s="10">
        <v>33532.0</v>
      </c>
      <c r="P122" s="10">
        <v>9532.0</v>
      </c>
      <c r="Q122" s="10">
        <v>633.0</v>
      </c>
      <c r="R122" s="7">
        <f t="shared" si="33"/>
        <v>0.1304322052</v>
      </c>
      <c r="S122" s="7">
        <f t="shared" si="34"/>
        <v>0.03487344181</v>
      </c>
      <c r="T122" s="7">
        <f t="shared" si="35"/>
        <v>0.009913325998</v>
      </c>
      <c r="U122" s="7">
        <f t="shared" si="36"/>
        <v>0.0006583230546</v>
      </c>
    </row>
    <row r="123">
      <c r="A123" s="1" t="s">
        <v>407</v>
      </c>
      <c r="B123" s="1" t="s">
        <v>263</v>
      </c>
      <c r="C123" s="1" t="s">
        <v>321</v>
      </c>
      <c r="D123" s="1" t="s">
        <v>387</v>
      </c>
      <c r="E123" s="1">
        <v>5.0</v>
      </c>
      <c r="F123" s="1">
        <v>5.0</v>
      </c>
      <c r="G123" s="10">
        <v>25.6255385056495</v>
      </c>
      <c r="H123" s="10">
        <v>18.1169604</v>
      </c>
      <c r="I123" s="10">
        <v>25.773746</v>
      </c>
      <c r="J123" s="10">
        <v>34.8978274</v>
      </c>
      <c r="K123" s="10">
        <v>47.9960172</v>
      </c>
      <c r="L123" s="10">
        <v>75.60106048</v>
      </c>
      <c r="M123" s="10">
        <v>880873.0</v>
      </c>
      <c r="N123" s="10">
        <v>131613.0</v>
      </c>
      <c r="O123" s="10">
        <v>39755.0</v>
      </c>
      <c r="P123" s="10">
        <v>9349.0</v>
      </c>
      <c r="Q123" s="10">
        <v>276.0</v>
      </c>
      <c r="R123" s="7">
        <f t="shared" si="33"/>
        <v>0.1494120038</v>
      </c>
      <c r="S123" s="7">
        <f t="shared" si="34"/>
        <v>0.045131364</v>
      </c>
      <c r="T123" s="7">
        <f t="shared" si="35"/>
        <v>0.01061333473</v>
      </c>
      <c r="U123" s="7">
        <f t="shared" si="36"/>
        <v>0.0003133255305</v>
      </c>
    </row>
    <row r="124">
      <c r="A124" s="1" t="s">
        <v>408</v>
      </c>
      <c r="B124" s="1" t="s">
        <v>263</v>
      </c>
      <c r="C124" s="1" t="s">
        <v>321</v>
      </c>
      <c r="D124" s="1" t="s">
        <v>387</v>
      </c>
      <c r="E124" s="1">
        <v>5.0</v>
      </c>
      <c r="F124" s="1">
        <v>5.0</v>
      </c>
      <c r="G124" s="10">
        <v>25.5408718301836</v>
      </c>
      <c r="H124" s="10">
        <v>18.109625</v>
      </c>
      <c r="I124" s="10">
        <v>24.792259</v>
      </c>
      <c r="J124" s="10">
        <v>34.183039</v>
      </c>
      <c r="K124" s="10">
        <v>46.614389</v>
      </c>
      <c r="L124" s="10">
        <v>74.6575105999999</v>
      </c>
      <c r="M124" s="10">
        <v>880881.0</v>
      </c>
      <c r="N124" s="10">
        <v>131720.0</v>
      </c>
      <c r="O124" s="10">
        <v>37416.0</v>
      </c>
      <c r="P124" s="10">
        <v>8535.0</v>
      </c>
      <c r="Q124" s="10">
        <v>324.0</v>
      </c>
      <c r="R124" s="7">
        <f t="shared" si="33"/>
        <v>0.1495321161</v>
      </c>
      <c r="S124" s="7">
        <f t="shared" si="34"/>
        <v>0.04247565789</v>
      </c>
      <c r="T124" s="7">
        <f t="shared" si="35"/>
        <v>0.009689163462</v>
      </c>
      <c r="U124" s="7">
        <f t="shared" si="36"/>
        <v>0.0003678135866</v>
      </c>
    </row>
    <row r="125">
      <c r="A125" s="1" t="s">
        <v>409</v>
      </c>
      <c r="B125" s="1" t="s">
        <v>263</v>
      </c>
      <c r="C125" s="1" t="s">
        <v>321</v>
      </c>
      <c r="D125" s="1" t="s">
        <v>410</v>
      </c>
      <c r="E125" s="1">
        <v>5.0</v>
      </c>
      <c r="F125" s="1">
        <v>5.0</v>
      </c>
      <c r="G125" s="10">
        <v>25.1283903191821</v>
      </c>
      <c r="H125" s="10">
        <v>18.092154</v>
      </c>
      <c r="I125" s="10">
        <v>20.22809</v>
      </c>
      <c r="J125" s="10">
        <v>32.648547</v>
      </c>
      <c r="K125" s="10">
        <v>44.6106145</v>
      </c>
      <c r="L125" s="10">
        <v>76.3404672999999</v>
      </c>
      <c r="M125" s="10">
        <v>312671.0</v>
      </c>
      <c r="N125" s="10">
        <v>42018.0</v>
      </c>
      <c r="O125" s="10">
        <v>12023.0</v>
      </c>
      <c r="P125" s="10">
        <v>3463.0</v>
      </c>
      <c r="Q125" s="10">
        <v>310.0</v>
      </c>
      <c r="R125" s="7">
        <f t="shared" si="33"/>
        <v>0.134384065</v>
      </c>
      <c r="S125" s="7">
        <f t="shared" si="34"/>
        <v>0.03845255876</v>
      </c>
      <c r="T125" s="7">
        <f t="shared" si="35"/>
        <v>0.01107553946</v>
      </c>
      <c r="U125" s="7">
        <f t="shared" si="36"/>
        <v>0.0009914574745</v>
      </c>
    </row>
    <row r="126">
      <c r="A126" s="1" t="s">
        <v>411</v>
      </c>
      <c r="B126" s="1" t="s">
        <v>263</v>
      </c>
      <c r="C126" s="1" t="s">
        <v>321</v>
      </c>
      <c r="D126" s="1" t="s">
        <v>410</v>
      </c>
      <c r="E126" s="1">
        <v>5.0</v>
      </c>
      <c r="F126" s="1">
        <v>5.0</v>
      </c>
      <c r="G126" s="10">
        <v>25.4126431677838</v>
      </c>
      <c r="H126" s="10">
        <v>18.0949785</v>
      </c>
      <c r="I126" s="10">
        <v>20.3404834999999</v>
      </c>
      <c r="J126" s="10">
        <v>32.8946012</v>
      </c>
      <c r="K126" s="10">
        <v>46.0833876</v>
      </c>
      <c r="L126" s="10">
        <v>79.60617077</v>
      </c>
      <c r="M126" s="10">
        <v>312682.0</v>
      </c>
      <c r="N126" s="10">
        <v>42449.0</v>
      </c>
      <c r="O126" s="10">
        <v>13309.0</v>
      </c>
      <c r="P126" s="10">
        <v>4296.0</v>
      </c>
      <c r="Q126" s="10">
        <v>757.0</v>
      </c>
      <c r="R126" s="7"/>
      <c r="S126" s="7"/>
      <c r="T126" s="7"/>
      <c r="U126" s="7"/>
    </row>
    <row r="127">
      <c r="A127" s="1" t="s">
        <v>412</v>
      </c>
      <c r="B127" s="1" t="s">
        <v>263</v>
      </c>
      <c r="C127" s="1" t="s">
        <v>321</v>
      </c>
      <c r="D127" s="1" t="s">
        <v>410</v>
      </c>
      <c r="E127" s="1">
        <v>5.0</v>
      </c>
      <c r="F127" s="1">
        <v>5.0</v>
      </c>
      <c r="G127" s="10">
        <v>25.0738190778226</v>
      </c>
      <c r="H127" s="10">
        <v>18.133666</v>
      </c>
      <c r="I127" s="10">
        <v>20.396755</v>
      </c>
      <c r="J127" s="10">
        <v>32.36177</v>
      </c>
      <c r="K127" s="10">
        <v>43.969446</v>
      </c>
      <c r="L127" s="10">
        <v>75.5449756000001</v>
      </c>
      <c r="M127" s="10">
        <v>312711.0</v>
      </c>
      <c r="N127" s="10">
        <v>40731.0</v>
      </c>
      <c r="O127" s="10">
        <v>11729.0</v>
      </c>
      <c r="P127" s="10">
        <v>3272.0</v>
      </c>
      <c r="Q127" s="10">
        <v>180.0</v>
      </c>
    </row>
    <row r="128">
      <c r="A128" s="1" t="s">
        <v>413</v>
      </c>
      <c r="B128" s="1" t="s">
        <v>263</v>
      </c>
      <c r="C128" s="1" t="s">
        <v>321</v>
      </c>
      <c r="D128" s="1" t="s">
        <v>410</v>
      </c>
      <c r="E128" s="1">
        <v>5.0</v>
      </c>
      <c r="F128" s="1">
        <v>5.0</v>
      </c>
      <c r="G128" s="10">
        <v>26.0294960647983</v>
      </c>
      <c r="H128" s="10">
        <v>18.140851</v>
      </c>
      <c r="I128" s="10">
        <v>21.569315</v>
      </c>
      <c r="J128" s="10">
        <v>35.344081</v>
      </c>
      <c r="K128" s="10">
        <v>49.086059</v>
      </c>
      <c r="L128" s="10">
        <v>80.3258046</v>
      </c>
      <c r="M128" s="10">
        <v>313681.0</v>
      </c>
      <c r="N128" s="10">
        <v>48032.0</v>
      </c>
      <c r="O128" s="10">
        <v>15082.0</v>
      </c>
      <c r="P128" s="10">
        <v>4536.0</v>
      </c>
      <c r="Q128" s="10">
        <v>712.0</v>
      </c>
    </row>
    <row r="129">
      <c r="A129" s="2" t="s">
        <v>414</v>
      </c>
      <c r="B129" s="1" t="s">
        <v>263</v>
      </c>
      <c r="C129" s="1" t="s">
        <v>321</v>
      </c>
      <c r="D129" s="1" t="s">
        <v>410</v>
      </c>
      <c r="E129" s="1">
        <v>5.0</v>
      </c>
      <c r="F129" s="1">
        <v>5.0</v>
      </c>
      <c r="G129" s="10">
        <v>29.3405601893662</v>
      </c>
      <c r="H129" s="10">
        <v>18.174208</v>
      </c>
      <c r="I129" s="10">
        <v>21.275491</v>
      </c>
      <c r="J129" s="10">
        <v>35.749211</v>
      </c>
      <c r="K129" s="10">
        <v>51.350431</v>
      </c>
      <c r="L129" s="10">
        <v>96.098439</v>
      </c>
      <c r="M129" s="10">
        <v>311481.0</v>
      </c>
      <c r="N129" s="10">
        <v>48498.0</v>
      </c>
      <c r="O129" s="10">
        <v>16393.0</v>
      </c>
      <c r="P129" s="10">
        <v>6483.0</v>
      </c>
      <c r="Q129" s="10">
        <v>2936.0</v>
      </c>
    </row>
    <row r="130">
      <c r="A130" s="45" t="s">
        <v>415</v>
      </c>
      <c r="B130" s="1" t="s">
        <v>263</v>
      </c>
      <c r="C130" s="1" t="s">
        <v>321</v>
      </c>
      <c r="D130" s="1" t="s">
        <v>410</v>
      </c>
      <c r="E130" s="1">
        <v>5.0</v>
      </c>
      <c r="F130" s="1">
        <v>5.0</v>
      </c>
      <c r="G130" s="10">
        <v>25.0281074407767</v>
      </c>
      <c r="H130" s="10">
        <v>18.065272</v>
      </c>
      <c r="I130" s="10">
        <v>20.170615</v>
      </c>
      <c r="J130" s="10">
        <v>32.253246</v>
      </c>
      <c r="K130" s="10">
        <v>43.880058</v>
      </c>
      <c r="L130" s="10">
        <v>75.046538</v>
      </c>
      <c r="M130" s="10">
        <v>311001.0</v>
      </c>
      <c r="N130" s="10">
        <v>40908.0</v>
      </c>
      <c r="O130" s="10">
        <v>11587.0</v>
      </c>
      <c r="P130" s="10">
        <v>3120.0</v>
      </c>
      <c r="Q130" s="10">
        <v>464.0</v>
      </c>
    </row>
    <row r="131">
      <c r="A131" s="45" t="s">
        <v>416</v>
      </c>
      <c r="B131" s="1" t="s">
        <v>263</v>
      </c>
      <c r="C131" s="1" t="s">
        <v>385</v>
      </c>
      <c r="D131" s="1" t="s">
        <v>410</v>
      </c>
      <c r="E131" s="1" t="s">
        <v>385</v>
      </c>
      <c r="F131" s="1">
        <v>1.0</v>
      </c>
      <c r="G131" s="10">
        <v>25.1995584815706</v>
      </c>
      <c r="H131" s="10">
        <v>18.0931184</v>
      </c>
      <c r="I131" s="10">
        <v>20.231911</v>
      </c>
      <c r="J131" s="10">
        <v>32.3574888</v>
      </c>
      <c r="K131" s="10">
        <v>44.455143</v>
      </c>
      <c r="L131" s="10">
        <v>76.91510076</v>
      </c>
      <c r="M131" s="10">
        <v>320765.0</v>
      </c>
      <c r="N131" s="10">
        <v>42323.0</v>
      </c>
      <c r="O131" s="10">
        <v>12382.0</v>
      </c>
      <c r="P131" s="10">
        <v>3652.0</v>
      </c>
      <c r="Q131" s="10">
        <v>518.0</v>
      </c>
    </row>
    <row r="132">
      <c r="A132" s="45" t="s">
        <v>417</v>
      </c>
      <c r="B132" s="1" t="s">
        <v>263</v>
      </c>
      <c r="C132" s="1" t="s">
        <v>385</v>
      </c>
      <c r="D132" s="1" t="s">
        <v>410</v>
      </c>
      <c r="E132" s="1" t="s">
        <v>385</v>
      </c>
      <c r="F132" s="1">
        <v>5.0</v>
      </c>
      <c r="G132" s="10">
        <v>25.1193974434779</v>
      </c>
      <c r="H132" s="10">
        <v>18.1271134</v>
      </c>
      <c r="I132" s="10">
        <v>20.07409</v>
      </c>
      <c r="J132" s="10">
        <v>31.9395998</v>
      </c>
      <c r="K132" s="10">
        <v>43.5913888</v>
      </c>
      <c r="L132" s="10">
        <v>76.78251772</v>
      </c>
      <c r="M132" s="10">
        <v>320645.0</v>
      </c>
      <c r="N132" s="10">
        <v>40438.0</v>
      </c>
      <c r="O132" s="10">
        <v>11751.0</v>
      </c>
      <c r="P132" s="10">
        <v>3599.0</v>
      </c>
      <c r="Q132" s="10">
        <v>735.0</v>
      </c>
    </row>
    <row r="133">
      <c r="A133" s="45" t="s">
        <v>418</v>
      </c>
      <c r="B133" s="1" t="s">
        <v>263</v>
      </c>
      <c r="C133" s="1" t="s">
        <v>385</v>
      </c>
      <c r="D133" s="1" t="s">
        <v>410</v>
      </c>
      <c r="E133" s="1" t="s">
        <v>385</v>
      </c>
      <c r="F133" s="1">
        <v>15.0</v>
      </c>
      <c r="G133" s="10">
        <v>24.7532844113425</v>
      </c>
      <c r="H133" s="10">
        <v>18.0477496</v>
      </c>
      <c r="I133" s="10">
        <v>19.837261</v>
      </c>
      <c r="J133" s="10">
        <v>31.3141614</v>
      </c>
      <c r="K133" s="10">
        <v>41.9945347999999</v>
      </c>
      <c r="L133" s="10">
        <v>74.7207848</v>
      </c>
      <c r="M133" s="10">
        <v>320069.0</v>
      </c>
      <c r="N133" s="10">
        <v>37652.0</v>
      </c>
      <c r="O133" s="10">
        <v>10672.0</v>
      </c>
      <c r="P133" s="10">
        <v>3131.0</v>
      </c>
      <c r="Q133" s="10">
        <v>506.0</v>
      </c>
    </row>
    <row r="134">
      <c r="A134" s="45" t="s">
        <v>419</v>
      </c>
      <c r="B134" s="1" t="s">
        <v>263</v>
      </c>
      <c r="C134" s="1" t="s">
        <v>321</v>
      </c>
      <c r="D134" s="1" t="s">
        <v>385</v>
      </c>
      <c r="E134" s="1">
        <v>5.0</v>
      </c>
      <c r="F134" s="1">
        <v>5.0</v>
      </c>
      <c r="G134" s="10">
        <v>25.4230136283911</v>
      </c>
      <c r="H134" s="10">
        <v>18.189194</v>
      </c>
      <c r="I134" s="10">
        <v>22.005855</v>
      </c>
      <c r="J134" s="10">
        <v>33.724469</v>
      </c>
      <c r="K134" s="10">
        <v>45.961061</v>
      </c>
      <c r="L134" s="10">
        <v>76.063138</v>
      </c>
      <c r="M134" s="10">
        <v>5458145.0</v>
      </c>
      <c r="N134" s="10">
        <v>778439.0</v>
      </c>
      <c r="O134" s="10">
        <v>227468.0</v>
      </c>
      <c r="P134" s="10">
        <v>59304.0</v>
      </c>
      <c r="Q134" s="10">
        <v>2832.0</v>
      </c>
    </row>
    <row r="135">
      <c r="A135" s="45" t="s">
        <v>420</v>
      </c>
      <c r="B135" s="1" t="s">
        <v>263</v>
      </c>
      <c r="C135" s="29" t="s">
        <v>321</v>
      </c>
      <c r="D135" s="29" t="s">
        <v>385</v>
      </c>
      <c r="E135" s="47">
        <v>5.0</v>
      </c>
      <c r="F135" s="47">
        <v>1.0</v>
      </c>
      <c r="G135" s="10">
        <v>25.1714276227374</v>
      </c>
      <c r="H135" s="10">
        <v>18.021054</v>
      </c>
      <c r="I135" s="10">
        <v>25.613401</v>
      </c>
      <c r="J135" s="10">
        <v>32.9903002000008</v>
      </c>
      <c r="K135" s="10">
        <v>44.138516</v>
      </c>
      <c r="L135" s="10">
        <v>69.959544</v>
      </c>
      <c r="M135" s="10">
        <v>5363837.0</v>
      </c>
      <c r="N135" s="10">
        <v>742492.0</v>
      </c>
      <c r="O135" s="10">
        <v>193493.0</v>
      </c>
      <c r="P135" s="10">
        <v>26670.0</v>
      </c>
      <c r="Q135" s="10">
        <v>702.0</v>
      </c>
    </row>
    <row r="136">
      <c r="A136" s="1" t="s">
        <v>421</v>
      </c>
      <c r="B136" s="1" t="s">
        <v>263</v>
      </c>
      <c r="C136" s="1" t="s">
        <v>385</v>
      </c>
      <c r="D136" s="1" t="s">
        <v>422</v>
      </c>
      <c r="E136" s="1" t="s">
        <v>385</v>
      </c>
      <c r="F136" s="1">
        <v>1.0</v>
      </c>
      <c r="G136" s="10">
        <v>25.970426208542</v>
      </c>
      <c r="H136" s="10">
        <v>18.1704424</v>
      </c>
      <c r="I136" s="10">
        <v>20.580464</v>
      </c>
      <c r="J136" s="10">
        <v>35.0266552</v>
      </c>
      <c r="K136" s="10">
        <v>47.8012593999999</v>
      </c>
      <c r="L136" s="10">
        <v>78.7659625999999</v>
      </c>
      <c r="M136" s="10">
        <v>159493.0</v>
      </c>
      <c r="N136" s="10">
        <v>25630.0</v>
      </c>
      <c r="O136" s="10">
        <v>7140.0</v>
      </c>
      <c r="P136" s="10">
        <v>2073.0</v>
      </c>
      <c r="Q136" s="10">
        <v>40.0</v>
      </c>
    </row>
    <row r="137">
      <c r="A137" s="1" t="s">
        <v>423</v>
      </c>
      <c r="B137" s="1" t="s">
        <v>263</v>
      </c>
      <c r="C137" s="1" t="s">
        <v>385</v>
      </c>
      <c r="D137" s="1" t="s">
        <v>422</v>
      </c>
      <c r="E137" s="1" t="s">
        <v>385</v>
      </c>
      <c r="F137" s="1">
        <v>5.0</v>
      </c>
      <c r="G137" s="10">
        <v>25.156702766912</v>
      </c>
      <c r="H137" s="10">
        <v>18.0157483</v>
      </c>
      <c r="I137" s="10">
        <v>20.2114705</v>
      </c>
      <c r="J137" s="10">
        <v>33.0575043</v>
      </c>
      <c r="K137" s="10">
        <v>44.4267974</v>
      </c>
      <c r="L137" s="10">
        <v>75.36133938</v>
      </c>
      <c r="M137" s="10">
        <v>161394.0</v>
      </c>
      <c r="N137" s="10">
        <v>22689.0</v>
      </c>
      <c r="O137" s="10">
        <v>6103.0</v>
      </c>
      <c r="P137" s="10">
        <v>1660.0</v>
      </c>
      <c r="Q137" s="10">
        <v>111.0</v>
      </c>
    </row>
    <row r="138">
      <c r="A138" s="1" t="s">
        <v>424</v>
      </c>
      <c r="B138" s="1" t="s">
        <v>263</v>
      </c>
      <c r="C138" s="1" t="s">
        <v>385</v>
      </c>
      <c r="D138" s="1" t="s">
        <v>422</v>
      </c>
      <c r="E138" s="1" t="s">
        <v>385</v>
      </c>
      <c r="F138" s="1">
        <v>15.0</v>
      </c>
      <c r="G138" s="10">
        <v>25.1306186189019</v>
      </c>
      <c r="H138" s="10">
        <v>18.0588528999999</v>
      </c>
      <c r="I138" s="10">
        <v>19.8150065</v>
      </c>
      <c r="J138" s="10">
        <v>31.8235646</v>
      </c>
      <c r="K138" s="10">
        <v>43.80536585</v>
      </c>
      <c r="L138" s="10">
        <v>78.26951029</v>
      </c>
      <c r="M138" s="10">
        <v>159804.0</v>
      </c>
      <c r="N138" s="10">
        <v>19940.0</v>
      </c>
      <c r="O138" s="10">
        <v>5973.0</v>
      </c>
      <c r="P138" s="10">
        <v>1927.0</v>
      </c>
      <c r="Q138" s="10">
        <v>552.0</v>
      </c>
    </row>
    <row r="139">
      <c r="A139" s="45" t="s">
        <v>425</v>
      </c>
      <c r="B139" s="1" t="s">
        <v>263</v>
      </c>
      <c r="C139" s="29" t="s">
        <v>321</v>
      </c>
      <c r="D139" s="29" t="s">
        <v>385</v>
      </c>
      <c r="E139" s="47">
        <v>5.0</v>
      </c>
      <c r="F139" s="57">
        <v>15.0</v>
      </c>
      <c r="G139" s="10">
        <v>24.7902267389481</v>
      </c>
      <c r="H139" s="10">
        <v>18.068749</v>
      </c>
      <c r="I139" s="10">
        <v>19.924342</v>
      </c>
      <c r="J139" s="10">
        <v>31.750002</v>
      </c>
      <c r="K139" s="10">
        <v>42.426242</v>
      </c>
      <c r="L139" s="10">
        <v>72.97362</v>
      </c>
      <c r="M139" s="10">
        <v>6965422.0</v>
      </c>
      <c r="N139" s="10">
        <v>847781.0</v>
      </c>
      <c r="O139" s="10">
        <v>236326.0</v>
      </c>
      <c r="P139" s="10">
        <v>59770.0</v>
      </c>
      <c r="Q139" s="10">
        <v>9825.0</v>
      </c>
    </row>
    <row r="140">
      <c r="A140" s="45" t="s">
        <v>429</v>
      </c>
      <c r="B140" s="1" t="s">
        <v>263</v>
      </c>
      <c r="C140" s="2" t="s">
        <v>319</v>
      </c>
      <c r="D140" s="29" t="s">
        <v>385</v>
      </c>
      <c r="E140" s="57">
        <v>1.0</v>
      </c>
      <c r="F140" s="57">
        <v>10.0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>
      <c r="A141" s="1" t="s">
        <v>225</v>
      </c>
      <c r="B141" s="1" t="s">
        <v>263</v>
      </c>
      <c r="C141" s="1" t="s">
        <v>359</v>
      </c>
      <c r="D141" s="1" t="s">
        <v>8</v>
      </c>
      <c r="E141" s="1" t="s">
        <v>385</v>
      </c>
      <c r="F141" s="1" t="s">
        <v>385</v>
      </c>
      <c r="G141" s="10">
        <v>22.6339562382998</v>
      </c>
      <c r="H141" s="10">
        <v>18.030537</v>
      </c>
      <c r="I141" s="10">
        <v>18.727021</v>
      </c>
      <c r="J141" s="10">
        <v>27.21314</v>
      </c>
      <c r="K141" s="10">
        <v>30.6408806</v>
      </c>
      <c r="L141" s="10">
        <v>52.1749818799999</v>
      </c>
      <c r="M141" s="10">
        <v>6810613.0</v>
      </c>
      <c r="N141" s="10">
        <v>380315.0</v>
      </c>
      <c r="O141" s="10">
        <v>76888.0</v>
      </c>
      <c r="P141" s="10">
        <v>19096.0</v>
      </c>
      <c r="Q141" s="10">
        <v>692.0</v>
      </c>
    </row>
    <row r="142">
      <c r="A142" s="1" t="s">
        <v>430</v>
      </c>
      <c r="B142" s="1" t="s">
        <v>263</v>
      </c>
      <c r="C142" s="1" t="s">
        <v>385</v>
      </c>
      <c r="D142" s="1" t="s">
        <v>410</v>
      </c>
      <c r="E142" s="1" t="s">
        <v>385</v>
      </c>
      <c r="F142" s="1">
        <v>5.0</v>
      </c>
      <c r="G142" s="10">
        <v>22.6748284834136</v>
      </c>
      <c r="H142" s="10">
        <v>18.0895826</v>
      </c>
      <c r="I142" s="10">
        <v>18.737415</v>
      </c>
      <c r="J142" s="10">
        <v>27.1422217999999</v>
      </c>
      <c r="K142" s="10">
        <v>30.6782703</v>
      </c>
      <c r="L142" s="10">
        <v>52.64098602</v>
      </c>
      <c r="M142" s="10">
        <v>281467.0</v>
      </c>
      <c r="N142" s="10">
        <v>15579.0</v>
      </c>
      <c r="O142" s="10">
        <v>3227.0</v>
      </c>
      <c r="P142" s="10">
        <v>900.0</v>
      </c>
      <c r="Q142" s="10">
        <v>81.0</v>
      </c>
    </row>
    <row r="143">
      <c r="A143" s="1" t="s">
        <v>431</v>
      </c>
      <c r="B143" s="1" t="s">
        <v>263</v>
      </c>
      <c r="C143" s="1" t="s">
        <v>321</v>
      </c>
      <c r="D143" s="1" t="s">
        <v>410</v>
      </c>
      <c r="E143" s="1">
        <v>5.0</v>
      </c>
      <c r="F143" s="1">
        <v>5.0</v>
      </c>
      <c r="G143" s="10">
        <v>25.2858302001963</v>
      </c>
      <c r="H143" s="10">
        <v>18.0396657</v>
      </c>
      <c r="I143" s="10">
        <v>21.4281175</v>
      </c>
      <c r="J143" s="10">
        <v>33.4488151</v>
      </c>
      <c r="K143" s="10">
        <v>45.8384418499999</v>
      </c>
      <c r="L143" s="10">
        <v>75.7046440399999</v>
      </c>
      <c r="M143" s="10">
        <v>307558.0</v>
      </c>
      <c r="N143" s="10">
        <v>43348.0</v>
      </c>
      <c r="O143" s="10">
        <v>12771.0</v>
      </c>
      <c r="P143" s="10">
        <v>3238.0</v>
      </c>
      <c r="Q143" s="10">
        <v>270.0</v>
      </c>
    </row>
    <row r="144">
      <c r="A144" s="1" t="s">
        <v>439</v>
      </c>
      <c r="B144" s="1" t="s">
        <v>263</v>
      </c>
      <c r="C144" s="1" t="s">
        <v>385</v>
      </c>
      <c r="D144" s="1" t="s">
        <v>422</v>
      </c>
      <c r="E144" s="1" t="s">
        <v>385</v>
      </c>
      <c r="F144" s="1">
        <v>5.0</v>
      </c>
      <c r="G144" s="10">
        <v>22.7476673206441</v>
      </c>
      <c r="H144" s="10">
        <v>18.0478987</v>
      </c>
      <c r="I144" s="10">
        <v>18.7388545</v>
      </c>
      <c r="J144" s="10">
        <v>27.1357923</v>
      </c>
      <c r="K144" s="10">
        <v>30.8962686499999</v>
      </c>
      <c r="L144" s="10">
        <v>55.7810291099997</v>
      </c>
      <c r="M144" s="10">
        <v>139962.0</v>
      </c>
      <c r="N144" s="10">
        <v>8095.0</v>
      </c>
      <c r="O144" s="10">
        <v>1788.0</v>
      </c>
      <c r="P144" s="10">
        <v>570.0</v>
      </c>
      <c r="Q144" s="10">
        <v>85.0</v>
      </c>
    </row>
    <row r="145">
      <c r="A145" s="1" t="s">
        <v>432</v>
      </c>
      <c r="B145" s="1" t="s">
        <v>263</v>
      </c>
      <c r="C145" s="1" t="s">
        <v>321</v>
      </c>
      <c r="D145" s="1" t="s">
        <v>385</v>
      </c>
      <c r="E145" s="1">
        <v>5.0</v>
      </c>
      <c r="F145" s="1">
        <v>5.0</v>
      </c>
      <c r="G145" s="10">
        <v>23.7046205185406</v>
      </c>
      <c r="H145" s="10">
        <v>18.0568845</v>
      </c>
      <c r="I145" s="10">
        <v>19.1605819999999</v>
      </c>
      <c r="J145" s="10">
        <v>28.62225</v>
      </c>
      <c r="K145" s="10">
        <v>34.17769115</v>
      </c>
      <c r="L145" s="10">
        <v>68.1608109699999</v>
      </c>
      <c r="M145" s="10">
        <v>159164.0</v>
      </c>
      <c r="N145" s="10">
        <v>13409.0</v>
      </c>
      <c r="O145" s="10">
        <v>3396.0</v>
      </c>
      <c r="P145" s="10">
        <v>1112.0</v>
      </c>
      <c r="Q145" s="10">
        <v>220.0</v>
      </c>
    </row>
    <row r="146">
      <c r="A146" s="1" t="s">
        <v>433</v>
      </c>
      <c r="B146" s="1" t="s">
        <v>263</v>
      </c>
      <c r="C146" s="1" t="s">
        <v>385</v>
      </c>
      <c r="D146" s="1" t="s">
        <v>434</v>
      </c>
      <c r="E146" s="1" t="s">
        <v>385</v>
      </c>
      <c r="F146" s="1">
        <v>5.0</v>
      </c>
      <c r="G146" s="10">
        <v>22.6866225049053</v>
      </c>
      <c r="H146" s="10">
        <v>17.9630276</v>
      </c>
      <c r="I146" s="10">
        <v>18.739494</v>
      </c>
      <c r="J146" s="10">
        <v>27.1902372</v>
      </c>
      <c r="K146" s="10">
        <v>30.09016935</v>
      </c>
      <c r="L146" s="10">
        <v>51.6263045199999</v>
      </c>
      <c r="M146" s="10">
        <v>69720.0</v>
      </c>
      <c r="N146" s="10">
        <v>3539.0</v>
      </c>
      <c r="O146" s="10">
        <v>760.0</v>
      </c>
      <c r="P146" s="10">
        <v>197.0</v>
      </c>
      <c r="Q146" s="10">
        <v>65.0</v>
      </c>
    </row>
    <row r="147">
      <c r="A147" s="1" t="s">
        <v>230</v>
      </c>
      <c r="B147" s="1" t="s">
        <v>263</v>
      </c>
      <c r="C147" s="1" t="s">
        <v>359</v>
      </c>
      <c r="D147" s="1" t="s">
        <v>8</v>
      </c>
      <c r="E147" s="1" t="s">
        <v>385</v>
      </c>
      <c r="F147" s="1" t="s">
        <v>385</v>
      </c>
      <c r="G147" s="10">
        <v>23.8342654636095</v>
      </c>
      <c r="H147" s="10">
        <v>17.936214</v>
      </c>
      <c r="I147" s="10">
        <v>19.466799</v>
      </c>
      <c r="J147" s="10">
        <v>29.4336605</v>
      </c>
      <c r="K147" s="10">
        <v>36.8977138999999</v>
      </c>
      <c r="L147" s="10">
        <v>67.36665794</v>
      </c>
      <c r="M147" s="10">
        <v>6498260.0</v>
      </c>
      <c r="N147" s="10">
        <v>613542.0</v>
      </c>
      <c r="O147" s="10">
        <v>159921.0</v>
      </c>
      <c r="P147" s="10">
        <v>35349.0</v>
      </c>
      <c r="Q147" s="10">
        <v>782.0</v>
      </c>
    </row>
    <row r="148">
      <c r="A148" s="1" t="s">
        <v>435</v>
      </c>
      <c r="B148" s="1" t="s">
        <v>263</v>
      </c>
      <c r="C148" s="1" t="s">
        <v>385</v>
      </c>
      <c r="D148" s="1" t="s">
        <v>436</v>
      </c>
      <c r="E148" s="1" t="s">
        <v>385</v>
      </c>
      <c r="F148" s="1">
        <v>1.0</v>
      </c>
      <c r="G148" s="10">
        <v>23.5896006474135</v>
      </c>
      <c r="H148" s="10">
        <v>18.1067834</v>
      </c>
      <c r="I148" s="10">
        <v>19.414907</v>
      </c>
      <c r="J148" s="10">
        <v>28.6653018</v>
      </c>
      <c r="K148" s="10">
        <v>34.3142067999999</v>
      </c>
      <c r="L148" s="10">
        <v>62.3726468999999</v>
      </c>
      <c r="M148" s="10">
        <v>107948.0</v>
      </c>
      <c r="N148" s="10">
        <v>9601.0</v>
      </c>
      <c r="O148" s="10">
        <v>2090.0</v>
      </c>
      <c r="P148" s="10">
        <v>411.0</v>
      </c>
      <c r="Q148" s="10">
        <v>27.0</v>
      </c>
    </row>
    <row r="149">
      <c r="A149" s="1" t="s">
        <v>437</v>
      </c>
      <c r="B149" s="1" t="s">
        <v>263</v>
      </c>
      <c r="C149" s="1" t="s">
        <v>359</v>
      </c>
      <c r="D149" s="1" t="s">
        <v>8</v>
      </c>
      <c r="E149" s="1" t="s">
        <v>385</v>
      </c>
      <c r="F149" s="1" t="s">
        <v>385</v>
      </c>
      <c r="G149" s="10">
        <v>24.0007622186814</v>
      </c>
      <c r="H149" s="10">
        <v>18.110195</v>
      </c>
      <c r="I149" s="10">
        <v>19.533538</v>
      </c>
      <c r="J149" s="10">
        <v>29.370572</v>
      </c>
      <c r="K149" s="10">
        <v>37.318326</v>
      </c>
      <c r="L149" s="10">
        <v>70.5532088</v>
      </c>
      <c r="M149" s="10">
        <v>6490181.0</v>
      </c>
      <c r="N149" s="10">
        <v>613394.0</v>
      </c>
      <c r="O149" s="10">
        <v>173106.0</v>
      </c>
      <c r="P149" s="10">
        <v>46927.0</v>
      </c>
      <c r="Q149" s="10">
        <v>1388.0</v>
      </c>
    </row>
    <row r="150">
      <c r="A150" s="1" t="s">
        <v>438</v>
      </c>
      <c r="B150" s="1" t="s">
        <v>263</v>
      </c>
      <c r="C150" s="1" t="s">
        <v>385</v>
      </c>
      <c r="D150" s="1" t="s">
        <v>436</v>
      </c>
      <c r="E150" s="1" t="s">
        <v>385</v>
      </c>
      <c r="F150" s="1">
        <v>1.0</v>
      </c>
      <c r="G150" s="10">
        <v>23.1614827824196</v>
      </c>
      <c r="H150" s="10">
        <v>17.9719244</v>
      </c>
      <c r="I150" s="10">
        <v>18.633059</v>
      </c>
      <c r="J150" s="10">
        <v>29.6032614</v>
      </c>
      <c r="K150" s="10">
        <v>30.9159371999999</v>
      </c>
      <c r="L150" s="10">
        <v>51.23528652</v>
      </c>
      <c r="M150" s="10">
        <v>99793.0</v>
      </c>
      <c r="N150" s="10">
        <v>7124.0</v>
      </c>
      <c r="O150" s="10">
        <v>1056.0</v>
      </c>
      <c r="P150" s="10">
        <v>280.0</v>
      </c>
      <c r="Q150" s="10">
        <v>59.0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</cols>
  <sheetData>
    <row r="1">
      <c r="A1" s="1" t="s">
        <v>10</v>
      </c>
      <c r="B1" s="1" t="s">
        <v>11</v>
      </c>
      <c r="C1" s="1" t="s">
        <v>12</v>
      </c>
      <c r="D1" s="2" t="s">
        <v>2</v>
      </c>
      <c r="E1" s="36" t="s">
        <v>382</v>
      </c>
      <c r="F1" s="36" t="s">
        <v>383</v>
      </c>
      <c r="G1" s="1" t="s">
        <v>440</v>
      </c>
      <c r="H1" s="1" t="s">
        <v>441</v>
      </c>
    </row>
    <row r="2">
      <c r="A2" s="1" t="s">
        <v>232</v>
      </c>
      <c r="B2" s="1" t="s">
        <v>263</v>
      </c>
      <c r="C2" s="1" t="s">
        <v>359</v>
      </c>
      <c r="D2" s="1" t="s">
        <v>8</v>
      </c>
      <c r="E2" s="1" t="s">
        <v>385</v>
      </c>
      <c r="F2" s="1" t="s">
        <v>385</v>
      </c>
      <c r="G2" s="10"/>
    </row>
    <row r="3">
      <c r="A3" s="1" t="s">
        <v>390</v>
      </c>
      <c r="B3" s="1" t="s">
        <v>263</v>
      </c>
      <c r="C3" s="1" t="s">
        <v>321</v>
      </c>
      <c r="D3" s="1" t="s">
        <v>387</v>
      </c>
      <c r="E3" s="1">
        <v>5.0</v>
      </c>
      <c r="F3" s="1">
        <v>5.0</v>
      </c>
      <c r="G3" s="10"/>
      <c r="H3" s="10"/>
    </row>
    <row r="4">
      <c r="A4" s="1" t="s">
        <v>386</v>
      </c>
      <c r="B4" s="1" t="s">
        <v>263</v>
      </c>
      <c r="C4" s="1" t="s">
        <v>321</v>
      </c>
      <c r="D4" s="1" t="s">
        <v>387</v>
      </c>
      <c r="E4" s="1">
        <v>5.0</v>
      </c>
      <c r="F4" s="1">
        <v>5.0</v>
      </c>
      <c r="G4" s="10">
        <v>2597.05094222465</v>
      </c>
      <c r="H4" s="10">
        <v>0.0</v>
      </c>
    </row>
    <row r="5">
      <c r="A5" s="1" t="s">
        <v>388</v>
      </c>
      <c r="B5" s="1" t="s">
        <v>263</v>
      </c>
      <c r="C5" s="1" t="s">
        <v>321</v>
      </c>
      <c r="D5" s="1" t="s">
        <v>387</v>
      </c>
      <c r="E5" s="1">
        <v>5.0</v>
      </c>
      <c r="F5" s="1">
        <v>5.0</v>
      </c>
      <c r="G5" s="10">
        <v>475.349053756235</v>
      </c>
      <c r="H5" s="58">
        <v>4.68912423066687E-86</v>
      </c>
    </row>
    <row r="6">
      <c r="A6" s="1" t="s">
        <v>389</v>
      </c>
      <c r="B6" s="1" t="s">
        <v>263</v>
      </c>
      <c r="C6" s="1" t="s">
        <v>321</v>
      </c>
      <c r="D6" s="1" t="s">
        <v>387</v>
      </c>
      <c r="E6" s="1">
        <v>5.0</v>
      </c>
      <c r="F6" s="1">
        <v>5.0</v>
      </c>
      <c r="G6" s="10">
        <v>2115.10465813009</v>
      </c>
      <c r="H6" s="10">
        <v>0.0</v>
      </c>
    </row>
    <row r="7">
      <c r="A7" s="1" t="s">
        <v>391</v>
      </c>
      <c r="B7" s="1" t="s">
        <v>263</v>
      </c>
      <c r="C7" s="1" t="s">
        <v>321</v>
      </c>
      <c r="D7" s="1" t="s">
        <v>387</v>
      </c>
      <c r="E7" s="1">
        <v>5.0</v>
      </c>
      <c r="F7" s="1">
        <v>5.0</v>
      </c>
      <c r="G7" s="10">
        <v>1517.91011051535</v>
      </c>
      <c r="H7" s="58">
        <v>3.65420078266004E-307</v>
      </c>
    </row>
    <row r="8">
      <c r="A8" s="45" t="s">
        <v>392</v>
      </c>
      <c r="B8" s="1" t="s">
        <v>263</v>
      </c>
      <c r="C8" s="1" t="s">
        <v>321</v>
      </c>
      <c r="D8" s="1" t="s">
        <v>385</v>
      </c>
      <c r="E8" s="1">
        <v>5.0</v>
      </c>
      <c r="F8" s="1">
        <v>5.0</v>
      </c>
      <c r="G8" s="10">
        <v>3529.65034079297</v>
      </c>
      <c r="H8" s="10">
        <v>0.0</v>
      </c>
    </row>
    <row r="9">
      <c r="A9" s="36" t="s">
        <v>393</v>
      </c>
      <c r="B9" s="1" t="s">
        <v>263</v>
      </c>
      <c r="C9" s="36" t="s">
        <v>321</v>
      </c>
      <c r="D9" s="36" t="s">
        <v>387</v>
      </c>
      <c r="E9" s="46">
        <v>5.0</v>
      </c>
      <c r="F9" s="46">
        <v>1.0</v>
      </c>
      <c r="G9" s="10">
        <v>5597.68247369145</v>
      </c>
      <c r="H9" s="10">
        <v>0.0</v>
      </c>
    </row>
    <row r="10">
      <c r="A10" s="29" t="s">
        <v>394</v>
      </c>
      <c r="B10" s="1" t="s">
        <v>263</v>
      </c>
      <c r="C10" s="29" t="s">
        <v>321</v>
      </c>
      <c r="D10" s="29" t="s">
        <v>387</v>
      </c>
      <c r="E10" s="47">
        <v>5.0</v>
      </c>
      <c r="F10" s="47">
        <v>1.0</v>
      </c>
      <c r="G10" s="10"/>
      <c r="H10" s="10"/>
    </row>
    <row r="11">
      <c r="A11" s="1" t="s">
        <v>396</v>
      </c>
      <c r="B11" s="1" t="s">
        <v>263</v>
      </c>
      <c r="C11" s="1" t="s">
        <v>321</v>
      </c>
      <c r="D11" s="1" t="s">
        <v>387</v>
      </c>
      <c r="E11" s="1">
        <v>5.0</v>
      </c>
      <c r="F11" s="1">
        <v>1.0</v>
      </c>
      <c r="G11" s="10">
        <v>75788.566287097</v>
      </c>
      <c r="H11" s="10">
        <v>0.0</v>
      </c>
    </row>
    <row r="12">
      <c r="A12" s="29" t="s">
        <v>397</v>
      </c>
      <c r="B12" s="1" t="s">
        <v>263</v>
      </c>
      <c r="C12" s="29" t="s">
        <v>321</v>
      </c>
      <c r="D12" s="29" t="s">
        <v>387</v>
      </c>
      <c r="E12" s="47">
        <v>5.0</v>
      </c>
      <c r="F12" s="47">
        <v>1.0</v>
      </c>
      <c r="G12" s="15">
        <v>14752.3488043383</v>
      </c>
      <c r="H12" s="10">
        <v>0.0</v>
      </c>
    </row>
    <row r="13">
      <c r="A13" s="2" t="s">
        <v>398</v>
      </c>
      <c r="B13" s="1" t="s">
        <v>263</v>
      </c>
      <c r="C13" s="29" t="s">
        <v>321</v>
      </c>
      <c r="D13" s="29" t="s">
        <v>385</v>
      </c>
      <c r="E13" s="47">
        <v>5.0</v>
      </c>
      <c r="F13" s="47">
        <v>1.0</v>
      </c>
      <c r="G13" s="10">
        <v>22469.0043579298</v>
      </c>
      <c r="H13" s="10">
        <v>0.0</v>
      </c>
    </row>
    <row r="14">
      <c r="A14" s="45" t="s">
        <v>399</v>
      </c>
      <c r="B14" s="1" t="s">
        <v>263</v>
      </c>
      <c r="C14" s="1" t="s">
        <v>400</v>
      </c>
      <c r="D14" s="1" t="s">
        <v>387</v>
      </c>
      <c r="E14" s="1">
        <v>10.0</v>
      </c>
      <c r="F14" s="1">
        <v>1.0</v>
      </c>
      <c r="G14" s="10">
        <v>8483.94640272545</v>
      </c>
      <c r="H14" s="10">
        <v>0.0</v>
      </c>
    </row>
    <row r="15">
      <c r="A15" s="45" t="s">
        <v>401</v>
      </c>
      <c r="B15" s="1" t="s">
        <v>263</v>
      </c>
      <c r="C15" s="1" t="s">
        <v>400</v>
      </c>
      <c r="D15" s="1" t="s">
        <v>385</v>
      </c>
      <c r="E15" s="1">
        <v>10.0</v>
      </c>
      <c r="F15" s="1">
        <v>1.0</v>
      </c>
      <c r="G15" s="10">
        <v>10695.5418591251</v>
      </c>
      <c r="H15" s="10">
        <v>0.0</v>
      </c>
    </row>
    <row r="16">
      <c r="A16" s="1" t="s">
        <v>402</v>
      </c>
      <c r="B16" s="1" t="s">
        <v>263</v>
      </c>
      <c r="C16" s="1" t="s">
        <v>321</v>
      </c>
      <c r="D16" s="1" t="s">
        <v>387</v>
      </c>
      <c r="E16" s="1">
        <v>5.0</v>
      </c>
      <c r="F16" s="1">
        <v>15.0</v>
      </c>
      <c r="G16" s="10">
        <v>329.624466026174</v>
      </c>
      <c r="H16" s="58">
        <v>4.51045263003095E-56</v>
      </c>
    </row>
    <row r="17">
      <c r="A17" s="1" t="s">
        <v>403</v>
      </c>
      <c r="B17" s="1" t="s">
        <v>263</v>
      </c>
      <c r="C17" s="29" t="s">
        <v>321</v>
      </c>
      <c r="D17" s="1" t="s">
        <v>387</v>
      </c>
      <c r="E17" s="1">
        <v>5.0</v>
      </c>
      <c r="F17" s="1">
        <v>15.0</v>
      </c>
      <c r="G17" s="10">
        <v>840.922732412932</v>
      </c>
      <c r="H17" s="58">
        <v>7.59456817952374E-163</v>
      </c>
    </row>
    <row r="18">
      <c r="A18" s="45" t="s">
        <v>404</v>
      </c>
      <c r="B18" s="1" t="s">
        <v>263</v>
      </c>
      <c r="C18" s="1" t="s">
        <v>385</v>
      </c>
      <c r="D18" s="1" t="s">
        <v>387</v>
      </c>
      <c r="E18" s="1" t="s">
        <v>385</v>
      </c>
      <c r="F18" s="1">
        <v>1.0</v>
      </c>
      <c r="G18" s="10">
        <v>119.84564039135</v>
      </c>
      <c r="H18" s="58">
        <v>4.43535943877264E-15</v>
      </c>
    </row>
    <row r="19">
      <c r="A19" s="45" t="s">
        <v>405</v>
      </c>
      <c r="B19" s="1" t="s">
        <v>263</v>
      </c>
      <c r="C19" s="1" t="s">
        <v>385</v>
      </c>
      <c r="D19" s="1" t="s">
        <v>387</v>
      </c>
      <c r="E19" s="1" t="s">
        <v>385</v>
      </c>
      <c r="F19" s="1">
        <v>5.0</v>
      </c>
      <c r="G19" s="10">
        <v>2370.20470877935</v>
      </c>
      <c r="H19" s="10">
        <v>0.0</v>
      </c>
    </row>
    <row r="20">
      <c r="A20" s="45" t="s">
        <v>406</v>
      </c>
      <c r="B20" s="1" t="s">
        <v>263</v>
      </c>
      <c r="C20" s="1" t="s">
        <v>385</v>
      </c>
      <c r="D20" s="1" t="s">
        <v>387</v>
      </c>
      <c r="E20" s="1" t="s">
        <v>385</v>
      </c>
      <c r="F20" s="1">
        <v>15.0</v>
      </c>
      <c r="G20" s="10">
        <v>543.148795924114</v>
      </c>
      <c r="H20" s="58">
        <v>3.5818093766939E-100</v>
      </c>
    </row>
    <row r="21">
      <c r="A21" s="1" t="s">
        <v>407</v>
      </c>
      <c r="B21" s="1" t="s">
        <v>263</v>
      </c>
      <c r="C21" s="1" t="s">
        <v>321</v>
      </c>
      <c r="D21" s="1" t="s">
        <v>387</v>
      </c>
      <c r="E21" s="1">
        <v>5.0</v>
      </c>
      <c r="F21" s="1">
        <v>5.0</v>
      </c>
      <c r="G21" s="10">
        <v>2124.53663448063</v>
      </c>
      <c r="H21" s="10">
        <v>0.0</v>
      </c>
    </row>
    <row r="22">
      <c r="A22" s="1" t="s">
        <v>408</v>
      </c>
      <c r="B22" s="1" t="s">
        <v>263</v>
      </c>
      <c r="C22" s="1" t="s">
        <v>321</v>
      </c>
      <c r="D22" s="1" t="s">
        <v>387</v>
      </c>
      <c r="E22" s="1">
        <v>5.0</v>
      </c>
      <c r="F22" s="1">
        <v>5.0</v>
      </c>
      <c r="G22" s="10">
        <v>1827.24430651665</v>
      </c>
      <c r="H22" s="10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75"/>
    <col customWidth="1" min="3" max="3" width="13.88"/>
    <col customWidth="1" min="4" max="5" width="14.0"/>
  </cols>
  <sheetData>
    <row r="1">
      <c r="A1" s="1" t="s">
        <v>10</v>
      </c>
      <c r="B1" s="1" t="s">
        <v>11</v>
      </c>
      <c r="C1" s="1" t="s">
        <v>12</v>
      </c>
      <c r="D1" s="2" t="s">
        <v>2</v>
      </c>
      <c r="E1" s="36" t="s">
        <v>382</v>
      </c>
      <c r="F1" s="36" t="s">
        <v>383</v>
      </c>
      <c r="G1" s="1" t="s">
        <v>14</v>
      </c>
      <c r="H1" s="1" t="s">
        <v>16</v>
      </c>
      <c r="I1" s="1" t="s">
        <v>3</v>
      </c>
      <c r="J1" s="1" t="s">
        <v>4</v>
      </c>
      <c r="K1" s="1" t="s">
        <v>5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</row>
    <row r="2">
      <c r="A2" s="1" t="s">
        <v>442</v>
      </c>
      <c r="B2" s="15" t="s">
        <v>442</v>
      </c>
      <c r="C2" s="15" t="s">
        <v>7</v>
      </c>
      <c r="D2" s="15" t="s">
        <v>443</v>
      </c>
      <c r="E2" s="15" t="s">
        <v>385</v>
      </c>
      <c r="F2" s="15" t="s">
        <v>385</v>
      </c>
      <c r="G2" s="10">
        <v>18.1896473784472</v>
      </c>
      <c r="H2" s="10">
        <v>13.2491155</v>
      </c>
      <c r="I2" s="10">
        <v>35.5676133</v>
      </c>
      <c r="J2" s="10">
        <v>42.4515741499999</v>
      </c>
      <c r="K2" s="10">
        <v>68.8466707699999</v>
      </c>
      <c r="L2" s="10">
        <v>7531234.0</v>
      </c>
      <c r="M2" s="10">
        <v>1149804.0</v>
      </c>
      <c r="N2" s="10">
        <v>211079.0</v>
      </c>
      <c r="O2" s="10">
        <v>43757.0</v>
      </c>
      <c r="P2" s="10">
        <v>8629.0</v>
      </c>
      <c r="Q2" s="7">
        <f t="shared" ref="Q2:Q31" si="1">M2/L2</f>
        <v>0.1526713949</v>
      </c>
      <c r="R2" s="7">
        <f t="shared" ref="R2:R31" si="2">N2/L2</f>
        <v>0.02802714668</v>
      </c>
      <c r="S2" s="7">
        <f t="shared" ref="S2:S31" si="3">O2/L2</f>
        <v>0.005810070435</v>
      </c>
      <c r="T2" s="7">
        <f t="shared" ref="T2:T31" si="4">P2/L2</f>
        <v>0.00114576177</v>
      </c>
    </row>
    <row r="3">
      <c r="A3" s="1" t="s">
        <v>444</v>
      </c>
      <c r="B3" s="15" t="s">
        <v>442</v>
      </c>
      <c r="C3" s="15" t="s">
        <v>7</v>
      </c>
      <c r="D3" s="15" t="s">
        <v>443</v>
      </c>
      <c r="E3" s="15" t="s">
        <v>385</v>
      </c>
      <c r="F3" s="15" t="s">
        <v>385</v>
      </c>
      <c r="G3" s="10">
        <v>18.1261808764272</v>
      </c>
      <c r="H3" s="10">
        <v>13.30648</v>
      </c>
      <c r="I3" s="10">
        <v>35.1862244</v>
      </c>
      <c r="J3" s="10">
        <v>41.5687022</v>
      </c>
      <c r="K3" s="10">
        <v>67.7890834</v>
      </c>
      <c r="L3" s="10">
        <v>7531229.0</v>
      </c>
      <c r="M3" s="10">
        <v>1126030.0</v>
      </c>
      <c r="N3" s="10">
        <v>200220.0</v>
      </c>
      <c r="O3" s="10">
        <v>38980.0</v>
      </c>
      <c r="P3" s="10">
        <v>7658.0</v>
      </c>
      <c r="Q3" s="7">
        <f t="shared" si="1"/>
        <v>0.1495147738</v>
      </c>
      <c r="R3" s="7">
        <f t="shared" si="2"/>
        <v>0.02658530235</v>
      </c>
      <c r="S3" s="7">
        <f t="shared" si="3"/>
        <v>0.005175782067</v>
      </c>
      <c r="T3" s="7">
        <f t="shared" si="4"/>
        <v>0.001016832711</v>
      </c>
    </row>
    <row r="4">
      <c r="A4" s="1" t="s">
        <v>445</v>
      </c>
      <c r="B4" s="15" t="s">
        <v>442</v>
      </c>
      <c r="C4" s="15" t="s">
        <v>7</v>
      </c>
      <c r="D4" s="15" t="s">
        <v>443</v>
      </c>
      <c r="E4" s="15" t="s">
        <v>385</v>
      </c>
      <c r="F4" s="15" t="s">
        <v>385</v>
      </c>
      <c r="G4" s="10">
        <v>15.861660085683</v>
      </c>
      <c r="H4" s="10">
        <v>13.1036035</v>
      </c>
      <c r="I4" s="10">
        <v>26.8916838</v>
      </c>
      <c r="J4" s="10">
        <v>31.9466839999999</v>
      </c>
      <c r="K4" s="10">
        <v>54.4211469099999</v>
      </c>
      <c r="L4" s="10">
        <v>7531242.0</v>
      </c>
      <c r="M4" s="10">
        <v>498145.0</v>
      </c>
      <c r="N4" s="10">
        <v>96059.0</v>
      </c>
      <c r="O4" s="10">
        <v>22546.0</v>
      </c>
      <c r="P4" s="10">
        <v>4225.0</v>
      </c>
      <c r="Q4" s="7">
        <f t="shared" si="1"/>
        <v>0.0661438047</v>
      </c>
      <c r="R4" s="7">
        <f t="shared" si="2"/>
        <v>0.01275473554</v>
      </c>
      <c r="S4" s="7">
        <f t="shared" si="3"/>
        <v>0.002993662931</v>
      </c>
      <c r="T4" s="7">
        <f t="shared" si="4"/>
        <v>0.0005609964465</v>
      </c>
    </row>
    <row r="5">
      <c r="A5" s="1" t="s">
        <v>446</v>
      </c>
      <c r="B5" s="15" t="s">
        <v>442</v>
      </c>
      <c r="C5" s="15" t="s">
        <v>47</v>
      </c>
      <c r="D5" s="15" t="s">
        <v>443</v>
      </c>
      <c r="E5" s="15">
        <v>5.0</v>
      </c>
      <c r="F5" s="15">
        <v>5.0</v>
      </c>
      <c r="G5" s="10">
        <v>15.7008715379171</v>
      </c>
      <c r="H5" s="10">
        <v>13.201288</v>
      </c>
      <c r="I5" s="10">
        <v>24.56325</v>
      </c>
      <c r="J5" s="10">
        <v>34.1517668999999</v>
      </c>
      <c r="K5" s="10">
        <v>61.5075177699999</v>
      </c>
      <c r="L5" s="10">
        <v>7234400.0</v>
      </c>
      <c r="M5" s="10">
        <v>483573.0</v>
      </c>
      <c r="N5" s="10">
        <v>138470.0</v>
      </c>
      <c r="O5" s="10">
        <v>36940.0</v>
      </c>
      <c r="P5" s="10">
        <v>9694.0</v>
      </c>
      <c r="Q5" s="7">
        <f t="shared" si="1"/>
        <v>0.06684355302</v>
      </c>
      <c r="R5" s="7">
        <f t="shared" si="2"/>
        <v>0.01914049541</v>
      </c>
      <c r="S5" s="7">
        <f t="shared" si="3"/>
        <v>0.00510615946</v>
      </c>
      <c r="T5" s="7">
        <f t="shared" si="4"/>
        <v>0.00133998673</v>
      </c>
    </row>
    <row r="6">
      <c r="A6" s="1" t="s">
        <v>447</v>
      </c>
      <c r="B6" s="15" t="s">
        <v>442</v>
      </c>
      <c r="C6" s="15" t="s">
        <v>47</v>
      </c>
      <c r="D6" s="15" t="s">
        <v>443</v>
      </c>
      <c r="E6" s="15">
        <v>10.0</v>
      </c>
      <c r="F6" s="15">
        <v>15.0</v>
      </c>
      <c r="G6" s="10">
        <v>17.1732802659239</v>
      </c>
      <c r="H6" s="10">
        <v>13.405038</v>
      </c>
      <c r="I6" s="10">
        <v>31.9507218</v>
      </c>
      <c r="J6" s="10">
        <v>39.9433223999999</v>
      </c>
      <c r="K6" s="10">
        <v>65.6006391999998</v>
      </c>
      <c r="L6" s="10">
        <v>7320929.0</v>
      </c>
      <c r="M6" s="10">
        <v>851284.0</v>
      </c>
      <c r="N6" s="10">
        <v>171487.0</v>
      </c>
      <c r="O6" s="10">
        <v>38637.0</v>
      </c>
      <c r="P6" s="10">
        <v>8143.0</v>
      </c>
      <c r="Q6" s="7">
        <f t="shared" si="1"/>
        <v>0.1162808709</v>
      </c>
      <c r="R6" s="7">
        <f t="shared" si="2"/>
        <v>0.02342421297</v>
      </c>
      <c r="S6" s="7">
        <f t="shared" si="3"/>
        <v>0.005277608894</v>
      </c>
      <c r="T6" s="7">
        <f t="shared" si="4"/>
        <v>0.00111229053</v>
      </c>
    </row>
    <row r="7">
      <c r="A7" s="1" t="s">
        <v>448</v>
      </c>
      <c r="B7" s="15" t="s">
        <v>442</v>
      </c>
      <c r="C7" s="15" t="s">
        <v>264</v>
      </c>
      <c r="D7" s="15" t="s">
        <v>449</v>
      </c>
      <c r="E7" s="15">
        <v>10.0</v>
      </c>
      <c r="F7" s="15">
        <v>1.0</v>
      </c>
      <c r="G7" s="10">
        <v>12.5617656481186</v>
      </c>
      <c r="H7" s="10">
        <v>12.622454</v>
      </c>
      <c r="I7" s="10">
        <v>14.0224019</v>
      </c>
      <c r="J7" s="10">
        <v>14.6195516</v>
      </c>
      <c r="K7" s="10">
        <v>30.4796627100001</v>
      </c>
      <c r="L7" s="10">
        <v>1677318.0</v>
      </c>
      <c r="M7" s="10">
        <v>17778.0</v>
      </c>
      <c r="N7" s="10">
        <v>5076.0</v>
      </c>
      <c r="O7" s="10">
        <v>1057.0</v>
      </c>
      <c r="P7" s="10">
        <v>257.0</v>
      </c>
      <c r="Q7" s="7">
        <f t="shared" si="1"/>
        <v>0.0105990635</v>
      </c>
      <c r="R7" s="7">
        <f t="shared" si="2"/>
        <v>0.003026259779</v>
      </c>
      <c r="S7" s="7">
        <f t="shared" si="3"/>
        <v>0.0006301726924</v>
      </c>
      <c r="T7" s="7">
        <f t="shared" si="4"/>
        <v>0.0001532207965</v>
      </c>
    </row>
    <row r="8">
      <c r="A8" s="1" t="s">
        <v>450</v>
      </c>
      <c r="B8" s="15" t="s">
        <v>442</v>
      </c>
      <c r="C8" s="15" t="s">
        <v>264</v>
      </c>
      <c r="D8" s="15" t="s">
        <v>449</v>
      </c>
      <c r="E8" s="15">
        <v>10.0</v>
      </c>
      <c r="F8" s="15">
        <v>1.0</v>
      </c>
      <c r="G8" s="10">
        <v>14.1498026721267</v>
      </c>
      <c r="H8" s="10">
        <v>13.3588534999999</v>
      </c>
      <c r="I8" s="10">
        <v>14.7365971</v>
      </c>
      <c r="J8" s="10">
        <v>17.9719513499999</v>
      </c>
      <c r="K8" s="10">
        <v>37.85345723</v>
      </c>
      <c r="L8" s="10">
        <v>1677270.0</v>
      </c>
      <c r="M8" s="10">
        <v>30487.0</v>
      </c>
      <c r="N8" s="10">
        <v>8648.0</v>
      </c>
      <c r="O8" s="10">
        <v>1756.0</v>
      </c>
      <c r="P8" s="10">
        <v>326.0</v>
      </c>
      <c r="Q8" s="7">
        <f t="shared" si="1"/>
        <v>0.01817656072</v>
      </c>
      <c r="R8" s="7">
        <f t="shared" si="2"/>
        <v>0.005155997544</v>
      </c>
      <c r="S8" s="7">
        <f t="shared" si="3"/>
        <v>0.001046939372</v>
      </c>
      <c r="T8" s="7">
        <f t="shared" si="4"/>
        <v>0.0001943634597</v>
      </c>
    </row>
    <row r="9">
      <c r="A9" s="1" t="s">
        <v>451</v>
      </c>
      <c r="B9" s="15" t="s">
        <v>442</v>
      </c>
      <c r="C9" s="15" t="s">
        <v>47</v>
      </c>
      <c r="D9" s="15" t="s">
        <v>449</v>
      </c>
      <c r="E9" s="15">
        <v>5.0</v>
      </c>
      <c r="F9" s="15">
        <v>1.0</v>
      </c>
      <c r="G9" s="10">
        <v>13.6750547475438</v>
      </c>
      <c r="H9" s="10">
        <v>12.761361</v>
      </c>
      <c r="I9" s="10">
        <v>16.5606982</v>
      </c>
      <c r="J9" s="10">
        <v>25.0388661999999</v>
      </c>
      <c r="K9" s="10">
        <v>38.81489808</v>
      </c>
      <c r="L9" s="10">
        <v>1816945.0</v>
      </c>
      <c r="M9" s="10">
        <v>42731.0</v>
      </c>
      <c r="N9" s="10">
        <v>10490.0</v>
      </c>
      <c r="O9" s="10">
        <v>2076.0</v>
      </c>
      <c r="P9" s="10">
        <v>427.0</v>
      </c>
      <c r="Q9" s="7">
        <f t="shared" si="1"/>
        <v>0.02351804815</v>
      </c>
      <c r="R9" s="7">
        <f t="shared" si="2"/>
        <v>0.005773427374</v>
      </c>
      <c r="S9" s="7">
        <f t="shared" si="3"/>
        <v>0.001142577238</v>
      </c>
      <c r="T9" s="7">
        <f t="shared" si="4"/>
        <v>0.0002350098655</v>
      </c>
    </row>
    <row r="10">
      <c r="A10" s="1" t="s">
        <v>452</v>
      </c>
      <c r="B10" s="15" t="s">
        <v>442</v>
      </c>
      <c r="C10" s="15" t="s">
        <v>47</v>
      </c>
      <c r="D10" s="15" t="s">
        <v>449</v>
      </c>
      <c r="E10" s="15">
        <v>5.0</v>
      </c>
      <c r="F10" s="15">
        <v>1.0</v>
      </c>
      <c r="G10" s="10">
        <v>13.8181181682892</v>
      </c>
      <c r="H10" s="10">
        <v>12.870824</v>
      </c>
      <c r="I10" s="10">
        <v>16.8612395999999</v>
      </c>
      <c r="J10" s="10">
        <v>25.4692523999999</v>
      </c>
      <c r="K10" s="10">
        <v>40.7618253400002</v>
      </c>
      <c r="L10" s="10">
        <v>1816919.0</v>
      </c>
      <c r="M10" s="10">
        <v>46597.0</v>
      </c>
      <c r="N10" s="10">
        <v>11757.0</v>
      </c>
      <c r="O10" s="10">
        <v>2160.0</v>
      </c>
      <c r="P10" s="10">
        <v>258.0</v>
      </c>
      <c r="Q10" s="7">
        <f t="shared" si="1"/>
        <v>0.02564616254</v>
      </c>
      <c r="R10" s="7">
        <f t="shared" si="2"/>
        <v>0.006470844325</v>
      </c>
      <c r="S10" s="7">
        <f t="shared" si="3"/>
        <v>0.001188825699</v>
      </c>
      <c r="T10" s="7">
        <f t="shared" si="4"/>
        <v>0.0001419986251</v>
      </c>
    </row>
    <row r="11">
      <c r="A11" s="1" t="s">
        <v>453</v>
      </c>
      <c r="B11" s="15" t="s">
        <v>442</v>
      </c>
      <c r="C11" s="15" t="s">
        <v>47</v>
      </c>
      <c r="D11" s="15" t="s">
        <v>449</v>
      </c>
      <c r="E11" s="15">
        <v>10.0</v>
      </c>
      <c r="F11" s="15">
        <v>1.0</v>
      </c>
      <c r="G11" s="10">
        <v>14.2872577411949</v>
      </c>
      <c r="H11" s="10">
        <v>13.173026</v>
      </c>
      <c r="I11" s="10">
        <v>19.6881215</v>
      </c>
      <c r="J11" s="10">
        <v>25.6085009999999</v>
      </c>
      <c r="K11" s="10">
        <v>44.5638024</v>
      </c>
      <c r="L11" s="10">
        <v>1837816.0</v>
      </c>
      <c r="M11" s="10">
        <v>47413.0</v>
      </c>
      <c r="N11" s="10">
        <v>14142.0</v>
      </c>
      <c r="O11" s="10">
        <v>3380.0</v>
      </c>
      <c r="P11" s="10">
        <v>398.0</v>
      </c>
      <c r="Q11" s="7">
        <f t="shared" si="1"/>
        <v>0.02579855655</v>
      </c>
      <c r="R11" s="7">
        <f t="shared" si="2"/>
        <v>0.007695003199</v>
      </c>
      <c r="S11" s="7">
        <f t="shared" si="3"/>
        <v>0.0018391395</v>
      </c>
      <c r="T11" s="7">
        <f t="shared" si="4"/>
        <v>0.0002165613968</v>
      </c>
    </row>
    <row r="12" ht="15.0" customHeight="1">
      <c r="A12" s="1" t="s">
        <v>454</v>
      </c>
      <c r="B12" s="15" t="s">
        <v>442</v>
      </c>
      <c r="C12" s="15" t="s">
        <v>47</v>
      </c>
      <c r="D12" s="15" t="s">
        <v>449</v>
      </c>
      <c r="E12" s="15">
        <v>10.0</v>
      </c>
      <c r="F12" s="15">
        <v>1.0</v>
      </c>
      <c r="G12" s="10">
        <v>14.6529208671669</v>
      </c>
      <c r="H12" s="10">
        <v>13.196143</v>
      </c>
      <c r="I12" s="10">
        <v>20.93845</v>
      </c>
      <c r="J12" s="10">
        <v>27.677409</v>
      </c>
      <c r="K12" s="10">
        <v>54.3214212</v>
      </c>
      <c r="L12" s="10">
        <v>1837841.0</v>
      </c>
      <c r="M12" s="10">
        <v>70667.0</v>
      </c>
      <c r="N12" s="10">
        <v>23740.0</v>
      </c>
      <c r="O12" s="10">
        <v>6189.0</v>
      </c>
      <c r="P12" s="10">
        <v>1470.0</v>
      </c>
      <c r="Q12" s="7">
        <f t="shared" si="1"/>
        <v>0.03845109561</v>
      </c>
      <c r="R12" s="7">
        <f t="shared" si="2"/>
        <v>0.01291733072</v>
      </c>
      <c r="S12" s="7">
        <f t="shared" si="3"/>
        <v>0.003367538324</v>
      </c>
      <c r="T12" s="7">
        <f t="shared" si="4"/>
        <v>0.000799851565</v>
      </c>
    </row>
    <row r="13" ht="15.0" customHeight="1">
      <c r="A13" s="1" t="s">
        <v>455</v>
      </c>
      <c r="B13" s="15" t="s">
        <v>442</v>
      </c>
      <c r="C13" s="15" t="s">
        <v>47</v>
      </c>
      <c r="D13" s="15" t="s">
        <v>456</v>
      </c>
      <c r="E13" s="15">
        <v>5.0</v>
      </c>
      <c r="F13" s="15">
        <v>5.0</v>
      </c>
      <c r="G13" s="10">
        <v>13.4392139015116</v>
      </c>
      <c r="H13" s="10">
        <v>12.749398</v>
      </c>
      <c r="I13" s="10">
        <v>14.661335</v>
      </c>
      <c r="J13" s="10">
        <v>18.7005974499999</v>
      </c>
      <c r="K13" s="10">
        <v>38.7756565099999</v>
      </c>
      <c r="L13" s="10">
        <v>906970.0</v>
      </c>
      <c r="M13" s="10">
        <v>17675.0</v>
      </c>
      <c r="N13" s="10">
        <v>5055.0</v>
      </c>
      <c r="O13" s="10">
        <v>890.0</v>
      </c>
      <c r="P13" s="10">
        <v>240.0</v>
      </c>
      <c r="Q13" s="7">
        <f t="shared" si="1"/>
        <v>0.01948796542</v>
      </c>
      <c r="R13" s="7">
        <f t="shared" si="2"/>
        <v>0.005573502982</v>
      </c>
      <c r="S13" s="7">
        <f t="shared" si="3"/>
        <v>0.000981289348</v>
      </c>
      <c r="T13" s="7">
        <f t="shared" si="4"/>
        <v>0.0002646173523</v>
      </c>
    </row>
    <row r="14">
      <c r="A14" s="1" t="s">
        <v>457</v>
      </c>
      <c r="B14" s="15" t="s">
        <v>442</v>
      </c>
      <c r="C14" s="15" t="s">
        <v>47</v>
      </c>
      <c r="D14" s="15" t="s">
        <v>449</v>
      </c>
      <c r="E14" s="15">
        <v>5.0</v>
      </c>
      <c r="F14" s="15">
        <v>5.0</v>
      </c>
      <c r="G14" s="10">
        <v>16.0640542380741</v>
      </c>
      <c r="H14" s="10">
        <v>13.739058</v>
      </c>
      <c r="I14" s="10">
        <v>26.7650147999999</v>
      </c>
      <c r="J14" s="10">
        <v>35.9352046999999</v>
      </c>
      <c r="K14" s="10">
        <v>55.9946578299998</v>
      </c>
      <c r="L14" s="10">
        <v>1812284.0</v>
      </c>
      <c r="M14" s="10">
        <v>140912.0</v>
      </c>
      <c r="N14" s="10">
        <v>30655.0</v>
      </c>
      <c r="O14" s="10">
        <v>6752.0</v>
      </c>
      <c r="P14" s="10">
        <v>845.0</v>
      </c>
      <c r="Q14" s="7">
        <f t="shared" si="1"/>
        <v>0.07775381783</v>
      </c>
      <c r="R14" s="7">
        <f t="shared" si="2"/>
        <v>0.01691511926</v>
      </c>
      <c r="S14" s="7">
        <f t="shared" si="3"/>
        <v>0.003725685378</v>
      </c>
      <c r="T14" s="7">
        <f t="shared" si="4"/>
        <v>0.0004662624622</v>
      </c>
    </row>
    <row r="15">
      <c r="A15" s="1" t="s">
        <v>458</v>
      </c>
      <c r="B15" s="15" t="s">
        <v>442</v>
      </c>
      <c r="C15" s="15" t="s">
        <v>47</v>
      </c>
      <c r="D15" s="15" t="s">
        <v>449</v>
      </c>
      <c r="E15" s="15">
        <v>5.0</v>
      </c>
      <c r="F15" s="15">
        <v>5.0</v>
      </c>
      <c r="G15" s="10">
        <v>13.5305617167685</v>
      </c>
      <c r="H15" s="10">
        <v>12.9674075</v>
      </c>
      <c r="I15" s="10">
        <v>15.0041672999999</v>
      </c>
      <c r="J15" s="10">
        <v>21.7359503499999</v>
      </c>
      <c r="K15" s="10">
        <v>37.93884696</v>
      </c>
      <c r="L15" s="10">
        <v>1812274.0</v>
      </c>
      <c r="M15" s="10">
        <v>32552.0</v>
      </c>
      <c r="N15" s="10">
        <v>10220.0</v>
      </c>
      <c r="O15" s="10">
        <v>2411.0</v>
      </c>
      <c r="P15" s="10">
        <v>406.0</v>
      </c>
      <c r="Q15" s="7">
        <f t="shared" si="1"/>
        <v>0.01796196381</v>
      </c>
      <c r="R15" s="7">
        <f t="shared" si="2"/>
        <v>0.005639323855</v>
      </c>
      <c r="S15" s="7">
        <f t="shared" si="3"/>
        <v>0.00133037278</v>
      </c>
      <c r="T15" s="7">
        <f t="shared" si="4"/>
        <v>0.000224027934</v>
      </c>
    </row>
    <row r="16">
      <c r="A16" s="1" t="s">
        <v>459</v>
      </c>
      <c r="B16" s="15" t="s">
        <v>442</v>
      </c>
      <c r="C16" s="15" t="s">
        <v>47</v>
      </c>
      <c r="D16" s="15" t="s">
        <v>449</v>
      </c>
      <c r="E16" s="15">
        <v>10.0</v>
      </c>
      <c r="F16" s="15">
        <v>5.0</v>
      </c>
      <c r="G16" s="10">
        <v>14.1626101734657</v>
      </c>
      <c r="H16" s="10">
        <v>13.256459</v>
      </c>
      <c r="I16" s="10">
        <v>17.5690783999999</v>
      </c>
      <c r="J16" s="10">
        <v>23.1467468999999</v>
      </c>
      <c r="K16" s="10">
        <v>43.3419691999999</v>
      </c>
      <c r="L16" s="10">
        <v>1770984.0</v>
      </c>
      <c r="M16" s="10">
        <v>43734.0</v>
      </c>
      <c r="N16" s="10">
        <v>11563.0</v>
      </c>
      <c r="O16" s="10">
        <v>2507.0</v>
      </c>
      <c r="P16" s="10">
        <v>642.0</v>
      </c>
      <c r="Q16" s="7">
        <f t="shared" si="1"/>
        <v>0.02469474597</v>
      </c>
      <c r="R16" s="7">
        <f t="shared" si="2"/>
        <v>0.006529138603</v>
      </c>
      <c r="S16" s="7">
        <f t="shared" si="3"/>
        <v>0.001415597205</v>
      </c>
      <c r="T16" s="7">
        <f t="shared" si="4"/>
        <v>0.0003625103332</v>
      </c>
    </row>
    <row r="17">
      <c r="A17" s="1" t="s">
        <v>460</v>
      </c>
      <c r="B17" s="15" t="s">
        <v>442</v>
      </c>
      <c r="C17" s="15" t="s">
        <v>47</v>
      </c>
      <c r="D17" s="15" t="s">
        <v>449</v>
      </c>
      <c r="E17" s="15">
        <v>10.0</v>
      </c>
      <c r="F17" s="15">
        <v>5.0</v>
      </c>
      <c r="G17" s="10">
        <v>13.7687546551936</v>
      </c>
      <c r="H17" s="10">
        <v>13.275552</v>
      </c>
      <c r="I17" s="10">
        <v>15.871484</v>
      </c>
      <c r="J17" s="10">
        <v>20.6635155</v>
      </c>
      <c r="K17" s="10">
        <v>39.3652195</v>
      </c>
      <c r="L17" s="10">
        <v>1770971.0</v>
      </c>
      <c r="M17" s="10">
        <v>31682.0</v>
      </c>
      <c r="N17" s="10">
        <v>10046.0</v>
      </c>
      <c r="O17" s="10">
        <v>1698.0</v>
      </c>
      <c r="P17" s="10">
        <v>249.0</v>
      </c>
      <c r="Q17" s="7">
        <f t="shared" si="1"/>
        <v>0.017889621</v>
      </c>
      <c r="R17" s="7">
        <f t="shared" si="2"/>
        <v>0.0056725943</v>
      </c>
      <c r="S17" s="7">
        <f t="shared" si="3"/>
        <v>0.0009587960503</v>
      </c>
      <c r="T17" s="7">
        <f t="shared" si="4"/>
        <v>0.0001406008342</v>
      </c>
    </row>
    <row r="18">
      <c r="A18" s="1" t="s">
        <v>461</v>
      </c>
      <c r="B18" s="15" t="s">
        <v>442</v>
      </c>
      <c r="C18" s="15" t="s">
        <v>47</v>
      </c>
      <c r="D18" s="15" t="s">
        <v>449</v>
      </c>
      <c r="E18" s="15">
        <v>5.0</v>
      </c>
      <c r="F18" s="15">
        <v>15.0</v>
      </c>
      <c r="G18" s="10">
        <v>16.4952438839813</v>
      </c>
      <c r="H18" s="10">
        <v>13.69836</v>
      </c>
      <c r="I18" s="10">
        <v>27.3787885</v>
      </c>
      <c r="J18" s="10">
        <v>36.9780578999999</v>
      </c>
      <c r="K18" s="10">
        <v>67.63232807</v>
      </c>
      <c r="L18" s="10">
        <v>1768974.0</v>
      </c>
      <c r="M18" s="10">
        <v>146995.0</v>
      </c>
      <c r="N18" s="10">
        <v>42010.0</v>
      </c>
      <c r="O18" s="10">
        <v>12184.0</v>
      </c>
      <c r="P18" s="10">
        <v>3516.0</v>
      </c>
      <c r="Q18" s="7">
        <f t="shared" si="1"/>
        <v>0.08309619022</v>
      </c>
      <c r="R18" s="7">
        <f t="shared" si="2"/>
        <v>0.0237482292</v>
      </c>
      <c r="S18" s="7">
        <f t="shared" si="3"/>
        <v>0.006887608297</v>
      </c>
      <c r="T18" s="7">
        <f t="shared" si="4"/>
        <v>0.001987592808</v>
      </c>
    </row>
    <row r="19">
      <c r="A19" s="1" t="s">
        <v>462</v>
      </c>
      <c r="B19" s="15" t="s">
        <v>442</v>
      </c>
      <c r="C19" s="15" t="s">
        <v>47</v>
      </c>
      <c r="D19" s="15" t="s">
        <v>449</v>
      </c>
      <c r="E19" s="15">
        <v>5.0</v>
      </c>
      <c r="F19" s="15">
        <v>15.0</v>
      </c>
      <c r="G19" s="10">
        <v>14.0648783992625</v>
      </c>
      <c r="H19" s="10">
        <v>13.256038</v>
      </c>
      <c r="I19" s="10">
        <v>15.3500842</v>
      </c>
      <c r="J19" s="10">
        <v>22.3477313499999</v>
      </c>
      <c r="K19" s="10">
        <v>37.19997683</v>
      </c>
      <c r="L19" s="10">
        <v>1768964.0</v>
      </c>
      <c r="M19" s="10">
        <v>42665.0</v>
      </c>
      <c r="N19" s="10">
        <v>5367.0</v>
      </c>
      <c r="O19" s="10">
        <v>855.0</v>
      </c>
      <c r="P19" s="10">
        <v>438.0</v>
      </c>
      <c r="Q19" s="7">
        <f t="shared" si="1"/>
        <v>0.02411863667</v>
      </c>
      <c r="R19" s="7">
        <f t="shared" si="2"/>
        <v>0.00303397921</v>
      </c>
      <c r="S19" s="7">
        <f t="shared" si="3"/>
        <v>0.0004833337479</v>
      </c>
      <c r="T19" s="7">
        <f t="shared" si="4"/>
        <v>0.0002476025515</v>
      </c>
    </row>
    <row r="20">
      <c r="A20" s="1" t="s">
        <v>463</v>
      </c>
      <c r="B20" s="15" t="s">
        <v>442</v>
      </c>
      <c r="C20" s="15" t="s">
        <v>47</v>
      </c>
      <c r="D20" s="15" t="s">
        <v>449</v>
      </c>
      <c r="E20" s="15">
        <v>10.0</v>
      </c>
      <c r="F20" s="15">
        <v>15.0</v>
      </c>
      <c r="G20" s="10">
        <v>16.511057069018</v>
      </c>
      <c r="H20" s="10">
        <v>13.8240644999999</v>
      </c>
      <c r="I20" s="10">
        <v>28.2588923999999</v>
      </c>
      <c r="J20" s="10">
        <v>36.1824125</v>
      </c>
      <c r="K20" s="10">
        <v>61.05960414</v>
      </c>
      <c r="L20" s="10">
        <v>1774274.0</v>
      </c>
      <c r="M20" s="10">
        <v>153704.0</v>
      </c>
      <c r="N20" s="10">
        <v>32517.0</v>
      </c>
      <c r="O20" s="10">
        <v>6508.0</v>
      </c>
      <c r="P20" s="10">
        <v>1279.0</v>
      </c>
      <c r="Q20" s="7">
        <f t="shared" si="1"/>
        <v>0.08662923539</v>
      </c>
      <c r="R20" s="7">
        <f t="shared" si="2"/>
        <v>0.01832693259</v>
      </c>
      <c r="S20" s="7">
        <f t="shared" si="3"/>
        <v>0.003667979128</v>
      </c>
      <c r="T20" s="7">
        <f t="shared" si="4"/>
        <v>0.0007208582214</v>
      </c>
    </row>
    <row r="21">
      <c r="A21" s="1" t="s">
        <v>464</v>
      </c>
      <c r="B21" s="15" t="s">
        <v>442</v>
      </c>
      <c r="C21" s="15" t="s">
        <v>47</v>
      </c>
      <c r="D21" s="15" t="s">
        <v>449</v>
      </c>
      <c r="E21" s="15">
        <v>10.0</v>
      </c>
      <c r="F21" s="15">
        <v>15.0</v>
      </c>
      <c r="G21" s="10">
        <v>13.9299399919187</v>
      </c>
      <c r="H21" s="10">
        <v>13.217781</v>
      </c>
      <c r="I21" s="10">
        <v>14.951248</v>
      </c>
      <c r="J21" s="10">
        <v>17.862836</v>
      </c>
      <c r="K21" s="10">
        <v>44.4542582999999</v>
      </c>
      <c r="L21" s="10">
        <v>1774231.0</v>
      </c>
      <c r="M21" s="10">
        <v>35341.0</v>
      </c>
      <c r="N21" s="10">
        <v>12865.0</v>
      </c>
      <c r="O21" s="10">
        <v>3044.0</v>
      </c>
      <c r="P21" s="10">
        <v>821.0</v>
      </c>
      <c r="Q21" s="7">
        <f t="shared" si="1"/>
        <v>0.01991905225</v>
      </c>
      <c r="R21" s="7">
        <f t="shared" si="2"/>
        <v>0.007251028756</v>
      </c>
      <c r="S21" s="7">
        <f t="shared" si="3"/>
        <v>0.001715672875</v>
      </c>
      <c r="T21" s="7">
        <f t="shared" si="4"/>
        <v>0.0004627356866</v>
      </c>
    </row>
    <row r="22">
      <c r="A22" s="1" t="s">
        <v>465</v>
      </c>
      <c r="B22" s="15" t="s">
        <v>442</v>
      </c>
      <c r="C22" s="15" t="s">
        <v>466</v>
      </c>
      <c r="D22" s="15" t="s">
        <v>449</v>
      </c>
      <c r="E22" s="15">
        <v>5.0</v>
      </c>
      <c r="F22" s="15">
        <v>5.0</v>
      </c>
      <c r="G22" s="10">
        <v>14.1015443557807</v>
      </c>
      <c r="H22" s="10">
        <v>13.3080365</v>
      </c>
      <c r="I22" s="10">
        <v>15.3591159</v>
      </c>
      <c r="J22" s="10">
        <v>20.8768648</v>
      </c>
      <c r="K22" s="10">
        <v>41.19361579</v>
      </c>
      <c r="L22" s="10">
        <v>1710798.0</v>
      </c>
      <c r="M22" s="10">
        <v>40447.0</v>
      </c>
      <c r="N22" s="10">
        <v>10551.0</v>
      </c>
      <c r="O22" s="10">
        <v>1666.0</v>
      </c>
      <c r="P22" s="10">
        <v>277.0</v>
      </c>
      <c r="Q22" s="7">
        <f t="shared" si="1"/>
        <v>0.02364218336</v>
      </c>
      <c r="R22" s="7">
        <f t="shared" si="2"/>
        <v>0.006167297366</v>
      </c>
      <c r="S22" s="7">
        <f t="shared" si="3"/>
        <v>0.0009738145591</v>
      </c>
      <c r="T22" s="7">
        <f t="shared" si="4"/>
        <v>0.0001619127448</v>
      </c>
    </row>
    <row r="23">
      <c r="A23" s="1" t="s">
        <v>467</v>
      </c>
      <c r="B23" s="15" t="s">
        <v>442</v>
      </c>
      <c r="C23" s="15" t="s">
        <v>466</v>
      </c>
      <c r="D23" s="15" t="s">
        <v>449</v>
      </c>
      <c r="E23" s="15">
        <v>5.0</v>
      </c>
      <c r="F23" s="15">
        <v>5.0</v>
      </c>
      <c r="G23" s="10">
        <v>15.1760847347855</v>
      </c>
      <c r="H23" s="10">
        <v>13.303689</v>
      </c>
      <c r="I23" s="10">
        <v>23.621287</v>
      </c>
      <c r="J23" s="10">
        <v>29.4037787999999</v>
      </c>
      <c r="K23" s="10">
        <v>49.9277291999999</v>
      </c>
      <c r="L23" s="10">
        <v>1744053.0</v>
      </c>
      <c r="M23" s="10">
        <v>80773.0</v>
      </c>
      <c r="N23" s="10">
        <v>17352.0</v>
      </c>
      <c r="O23" s="10">
        <v>3408.0</v>
      </c>
      <c r="P23" s="10">
        <v>573.0</v>
      </c>
      <c r="Q23" s="7">
        <f t="shared" si="1"/>
        <v>0.04631338612</v>
      </c>
      <c r="R23" s="7">
        <f t="shared" si="2"/>
        <v>0.009949238928</v>
      </c>
      <c r="S23" s="7">
        <f t="shared" si="3"/>
        <v>0.001954069056</v>
      </c>
      <c r="T23" s="7">
        <f t="shared" si="4"/>
        <v>0.0003285450614</v>
      </c>
    </row>
    <row r="24">
      <c r="A24" s="1" t="s">
        <v>468</v>
      </c>
      <c r="B24" s="15" t="s">
        <v>442</v>
      </c>
      <c r="C24" s="15" t="s">
        <v>466</v>
      </c>
      <c r="D24" s="15" t="s">
        <v>449</v>
      </c>
      <c r="E24" s="15">
        <v>5.0</v>
      </c>
      <c r="F24" s="15">
        <v>5.0</v>
      </c>
      <c r="G24" s="10">
        <v>13.7528138461676</v>
      </c>
      <c r="H24" s="10">
        <v>12.449525</v>
      </c>
      <c r="I24" s="10">
        <v>17.0874394</v>
      </c>
      <c r="J24" s="10">
        <v>25.3303705999999</v>
      </c>
      <c r="K24" s="10">
        <v>40.9188920799999</v>
      </c>
      <c r="L24" s="10">
        <v>1744015.0</v>
      </c>
      <c r="M24" s="10">
        <v>51283.0</v>
      </c>
      <c r="N24" s="10">
        <v>10650.0</v>
      </c>
      <c r="O24" s="10">
        <v>2028.0</v>
      </c>
      <c r="P24" s="10">
        <v>523.0</v>
      </c>
      <c r="Q24" s="7">
        <f t="shared" si="1"/>
        <v>0.029405137</v>
      </c>
      <c r="R24" s="7">
        <f t="shared" si="2"/>
        <v>0.006106598854</v>
      </c>
      <c r="S24" s="7">
        <f t="shared" si="3"/>
        <v>0.001162834035</v>
      </c>
      <c r="T24" s="7">
        <f t="shared" si="4"/>
        <v>0.0002998827418</v>
      </c>
    </row>
    <row r="25">
      <c r="A25" s="1" t="s">
        <v>469</v>
      </c>
      <c r="B25" s="15" t="s">
        <v>442</v>
      </c>
      <c r="C25" s="15" t="s">
        <v>470</v>
      </c>
      <c r="D25" s="15" t="s">
        <v>449</v>
      </c>
      <c r="E25" s="15">
        <v>5.0</v>
      </c>
      <c r="F25" s="15">
        <v>5.0</v>
      </c>
      <c r="G25" s="10">
        <v>13.9217111779192</v>
      </c>
      <c r="H25" s="10">
        <v>13.293681</v>
      </c>
      <c r="I25" s="10">
        <v>14.7903538</v>
      </c>
      <c r="J25" s="10">
        <v>19.2012706999999</v>
      </c>
      <c r="K25" s="10">
        <v>37.2972140299999</v>
      </c>
      <c r="L25" s="10">
        <v>1703228.0</v>
      </c>
      <c r="M25" s="10">
        <v>30606.0</v>
      </c>
      <c r="N25" s="10">
        <v>7401.0</v>
      </c>
      <c r="O25" s="10">
        <v>1337.0</v>
      </c>
      <c r="P25" s="10">
        <v>205.0</v>
      </c>
      <c r="Q25" s="7">
        <f t="shared" si="1"/>
        <v>0.01796940868</v>
      </c>
      <c r="R25" s="7">
        <f t="shared" si="2"/>
        <v>0.004345278495</v>
      </c>
      <c r="S25" s="7">
        <f t="shared" si="3"/>
        <v>0.0007849800496</v>
      </c>
      <c r="T25" s="7">
        <f t="shared" si="4"/>
        <v>0.0001203596935</v>
      </c>
    </row>
    <row r="26">
      <c r="A26" s="1" t="s">
        <v>471</v>
      </c>
      <c r="B26" s="15" t="s">
        <v>442</v>
      </c>
      <c r="C26" s="15" t="s">
        <v>470</v>
      </c>
      <c r="D26" s="15" t="s">
        <v>449</v>
      </c>
      <c r="E26" s="15">
        <v>5.0</v>
      </c>
      <c r="F26" s="15">
        <v>5.0</v>
      </c>
      <c r="G26" s="10">
        <v>13.6533391270891</v>
      </c>
      <c r="H26" s="10">
        <v>13.211363</v>
      </c>
      <c r="I26" s="10">
        <v>14.5474344</v>
      </c>
      <c r="J26" s="10">
        <v>20.9698773999999</v>
      </c>
      <c r="K26" s="10">
        <v>33.8389696600001</v>
      </c>
      <c r="L26" s="10">
        <v>1644743.0</v>
      </c>
      <c r="M26" s="10">
        <v>28568.0</v>
      </c>
      <c r="N26" s="10">
        <v>6635.0</v>
      </c>
      <c r="O26" s="10">
        <v>1188.0</v>
      </c>
      <c r="P26" s="10">
        <v>142.0</v>
      </c>
      <c r="Q26" s="7">
        <f t="shared" si="1"/>
        <v>0.01736927897</v>
      </c>
      <c r="R26" s="7">
        <f t="shared" si="2"/>
        <v>0.004034064896</v>
      </c>
      <c r="S26" s="7">
        <f t="shared" si="3"/>
        <v>0.0007223012957</v>
      </c>
      <c r="T26" s="7">
        <f t="shared" si="4"/>
        <v>0.00008633567676</v>
      </c>
    </row>
    <row r="27">
      <c r="A27" s="1" t="s">
        <v>472</v>
      </c>
      <c r="B27" s="15" t="s">
        <v>442</v>
      </c>
      <c r="C27" s="15" t="s">
        <v>470</v>
      </c>
      <c r="D27" s="15" t="s">
        <v>449</v>
      </c>
      <c r="E27" s="15">
        <v>5.0</v>
      </c>
      <c r="F27" s="15">
        <v>15.0</v>
      </c>
      <c r="G27" s="10">
        <v>12.3339205749612</v>
      </c>
      <c r="H27" s="10">
        <v>12.3049609999999</v>
      </c>
      <c r="I27" s="10">
        <v>13.987437</v>
      </c>
      <c r="J27" s="10">
        <v>14.40493785</v>
      </c>
      <c r="K27" s="10">
        <v>27.53173111</v>
      </c>
      <c r="L27" s="10">
        <v>1681122.0</v>
      </c>
      <c r="M27" s="10">
        <v>14452.0</v>
      </c>
      <c r="N27" s="10">
        <v>4141.0</v>
      </c>
      <c r="O27" s="10">
        <v>699.0</v>
      </c>
      <c r="P27" s="10">
        <v>146.0</v>
      </c>
      <c r="Q27" s="7">
        <f t="shared" si="1"/>
        <v>0.008596639625</v>
      </c>
      <c r="R27" s="7">
        <f t="shared" si="2"/>
        <v>0.002463235863</v>
      </c>
      <c r="S27" s="7">
        <f t="shared" si="3"/>
        <v>0.0004157937378</v>
      </c>
      <c r="T27" s="7">
        <f t="shared" si="4"/>
        <v>0.00008684676068</v>
      </c>
    </row>
    <row r="28">
      <c r="A28" s="1" t="s">
        <v>473</v>
      </c>
      <c r="B28" s="15" t="s">
        <v>442</v>
      </c>
      <c r="C28" s="15" t="s">
        <v>470</v>
      </c>
      <c r="D28" s="15" t="s">
        <v>449</v>
      </c>
      <c r="E28" s="15">
        <v>5.0</v>
      </c>
      <c r="F28" s="15">
        <v>5.0</v>
      </c>
      <c r="G28" s="10">
        <v>13.7988675524757</v>
      </c>
      <c r="H28" s="10">
        <v>12.388045</v>
      </c>
      <c r="I28" s="10">
        <v>19.8019812</v>
      </c>
      <c r="J28" s="10">
        <v>25.8239257999999</v>
      </c>
      <c r="K28" s="10">
        <v>45.16311301</v>
      </c>
      <c r="L28" s="10">
        <v>1910750.0</v>
      </c>
      <c r="M28" s="10">
        <v>47276.0</v>
      </c>
      <c r="N28" s="10">
        <v>15244.0</v>
      </c>
      <c r="O28" s="10">
        <v>3713.0</v>
      </c>
      <c r="P28" s="10">
        <v>480.0</v>
      </c>
      <c r="Q28" s="7">
        <f t="shared" si="1"/>
        <v>0.02474211697</v>
      </c>
      <c r="R28" s="7">
        <f t="shared" si="2"/>
        <v>0.007978019102</v>
      </c>
      <c r="S28" s="7">
        <f t="shared" si="3"/>
        <v>0.001943216015</v>
      </c>
      <c r="T28" s="7">
        <f t="shared" si="4"/>
        <v>0.0002512102578</v>
      </c>
    </row>
    <row r="29">
      <c r="A29" s="1" t="s">
        <v>474</v>
      </c>
      <c r="B29" s="15" t="s">
        <v>442</v>
      </c>
      <c r="C29" s="15" t="s">
        <v>470</v>
      </c>
      <c r="D29" s="15" t="s">
        <v>449</v>
      </c>
      <c r="E29" s="15">
        <v>5.0</v>
      </c>
      <c r="F29" s="15">
        <v>5.0</v>
      </c>
      <c r="G29" s="10">
        <v>13.0105633311176</v>
      </c>
      <c r="H29" s="10">
        <v>12.400661</v>
      </c>
      <c r="I29" s="10">
        <v>14.5361193</v>
      </c>
      <c r="J29" s="10">
        <v>17.3165849</v>
      </c>
      <c r="K29" s="10">
        <v>36.46502371</v>
      </c>
      <c r="L29" s="10">
        <v>1910768.0</v>
      </c>
      <c r="M29" s="10">
        <v>27628.0</v>
      </c>
      <c r="N29" s="10">
        <v>8236.0</v>
      </c>
      <c r="O29" s="10">
        <v>1212.0</v>
      </c>
      <c r="P29" s="10">
        <v>365.0</v>
      </c>
      <c r="Q29" s="7">
        <f t="shared" si="1"/>
        <v>0.01445910754</v>
      </c>
      <c r="R29" s="7">
        <f t="shared" si="2"/>
        <v>0.004310308734</v>
      </c>
      <c r="S29" s="7">
        <f t="shared" si="3"/>
        <v>0.0006342999255</v>
      </c>
      <c r="T29" s="7">
        <f t="shared" si="4"/>
        <v>0.0001910226673</v>
      </c>
    </row>
    <row r="30">
      <c r="A30" s="1" t="s">
        <v>475</v>
      </c>
      <c r="B30" s="15" t="s">
        <v>442</v>
      </c>
      <c r="C30" s="15" t="s">
        <v>7</v>
      </c>
      <c r="D30" s="15" t="s">
        <v>443</v>
      </c>
      <c r="E30" s="15" t="s">
        <v>385</v>
      </c>
      <c r="F30" s="15" t="s">
        <v>385</v>
      </c>
      <c r="G30" s="10">
        <v>14.3546317547126</v>
      </c>
      <c r="H30" s="10">
        <v>14.192968</v>
      </c>
      <c r="I30" s="10">
        <v>15.1462537</v>
      </c>
      <c r="J30" s="10">
        <v>15.55137785</v>
      </c>
      <c r="K30" s="10">
        <v>20.5689812799999</v>
      </c>
      <c r="L30" s="10">
        <v>6494884.0</v>
      </c>
      <c r="M30" s="10">
        <v>25648.0</v>
      </c>
      <c r="N30" s="10">
        <v>2333.0</v>
      </c>
      <c r="O30" s="10">
        <v>777.0</v>
      </c>
      <c r="P30" s="10">
        <v>370.0</v>
      </c>
      <c r="Q30" s="7">
        <f t="shared" si="1"/>
        <v>0.003948954285</v>
      </c>
      <c r="R30" s="7">
        <f t="shared" si="2"/>
        <v>0.0003592057995</v>
      </c>
      <c r="S30" s="7">
        <f t="shared" si="3"/>
        <v>0.0001196326216</v>
      </c>
      <c r="T30" s="7">
        <f t="shared" si="4"/>
        <v>0.00005696791505</v>
      </c>
    </row>
    <row r="31">
      <c r="A31" s="1" t="s">
        <v>476</v>
      </c>
      <c r="B31" s="15" t="s">
        <v>442</v>
      </c>
      <c r="C31" s="15" t="s">
        <v>7</v>
      </c>
      <c r="D31" s="15" t="s">
        <v>443</v>
      </c>
      <c r="E31" s="15" t="s">
        <v>385</v>
      </c>
      <c r="F31" s="15" t="s">
        <v>385</v>
      </c>
      <c r="G31" s="10">
        <v>14.8090760365749</v>
      </c>
      <c r="H31" s="10">
        <v>13.859682</v>
      </c>
      <c r="I31" s="10">
        <v>19.3609805</v>
      </c>
      <c r="J31" s="10">
        <v>24.9247865</v>
      </c>
      <c r="K31" s="10">
        <v>38.7474937</v>
      </c>
      <c r="L31" s="10">
        <v>6187456.0</v>
      </c>
      <c r="M31" s="10">
        <v>122235.0</v>
      </c>
      <c r="N31" s="10">
        <v>31085.0</v>
      </c>
      <c r="O31" s="10">
        <v>2748.0</v>
      </c>
      <c r="P31" s="10">
        <v>202.0</v>
      </c>
      <c r="Q31" s="7">
        <f t="shared" si="1"/>
        <v>0.019755292</v>
      </c>
      <c r="R31" s="7">
        <f t="shared" si="2"/>
        <v>0.005023874109</v>
      </c>
      <c r="S31" s="7">
        <f t="shared" si="3"/>
        <v>0.0004441243703</v>
      </c>
      <c r="T31" s="7">
        <f t="shared" si="4"/>
        <v>0.0000326466968</v>
      </c>
    </row>
    <row r="33">
      <c r="A33" s="1" t="s">
        <v>477</v>
      </c>
      <c r="B33" s="15" t="s">
        <v>477</v>
      </c>
      <c r="C33" s="15" t="s">
        <v>7</v>
      </c>
      <c r="D33" s="15" t="s">
        <v>443</v>
      </c>
      <c r="E33" s="15" t="s">
        <v>385</v>
      </c>
      <c r="F33" s="15" t="s">
        <v>385</v>
      </c>
      <c r="G33" s="10">
        <v>19.4940251403678</v>
      </c>
      <c r="H33" s="10">
        <v>18.058189</v>
      </c>
      <c r="I33" s="10">
        <v>28.7588840999999</v>
      </c>
      <c r="J33" s="10">
        <v>36.2290701999999</v>
      </c>
      <c r="K33" s="10">
        <v>56.1980809099999</v>
      </c>
      <c r="L33" s="10">
        <v>5155028.0</v>
      </c>
      <c r="M33" s="10">
        <v>461554.0</v>
      </c>
      <c r="N33" s="10">
        <v>74031.0</v>
      </c>
      <c r="O33" s="10">
        <v>12603.0</v>
      </c>
      <c r="P33" s="10">
        <v>1933.0</v>
      </c>
      <c r="Q33" s="7">
        <f t="shared" ref="Q33:Q62" si="5">M33/L33</f>
        <v>0.08953472222</v>
      </c>
      <c r="R33" s="7">
        <f t="shared" ref="R33:R62" si="6">N33/L33</f>
        <v>0.01436093073</v>
      </c>
      <c r="S33" s="7">
        <f t="shared" ref="S33:S62" si="7">O33/L33</f>
        <v>0.002444797584</v>
      </c>
      <c r="T33" s="7">
        <f t="shared" ref="T33:T62" si="8">P33/L33</f>
        <v>0.000374973715</v>
      </c>
    </row>
    <row r="34">
      <c r="A34" s="1" t="s">
        <v>478</v>
      </c>
      <c r="B34" s="15" t="s">
        <v>477</v>
      </c>
      <c r="C34" s="15" t="s">
        <v>7</v>
      </c>
      <c r="D34" s="15" t="s">
        <v>443</v>
      </c>
      <c r="E34" s="15" t="s">
        <v>385</v>
      </c>
      <c r="F34" s="15" t="s">
        <v>385</v>
      </c>
      <c r="G34" s="10">
        <v>19.302494747536</v>
      </c>
      <c r="H34" s="10">
        <v>17.995595</v>
      </c>
      <c r="I34" s="10">
        <v>27.8272711999999</v>
      </c>
      <c r="J34" s="10">
        <v>35.2330171999999</v>
      </c>
      <c r="K34" s="10">
        <v>54.5555988999999</v>
      </c>
      <c r="L34" s="10">
        <v>5155088.0</v>
      </c>
      <c r="M34" s="10">
        <v>424393.0</v>
      </c>
      <c r="N34" s="10">
        <v>66995.0</v>
      </c>
      <c r="O34" s="10">
        <v>12065.0</v>
      </c>
      <c r="P34" s="10">
        <v>2193.0</v>
      </c>
      <c r="Q34" s="7">
        <f t="shared" si="5"/>
        <v>0.08232507379</v>
      </c>
      <c r="R34" s="7">
        <f t="shared" si="6"/>
        <v>0.01299589842</v>
      </c>
      <c r="S34" s="7">
        <f t="shared" si="7"/>
        <v>0.002340406216</v>
      </c>
      <c r="T34" s="7">
        <f t="shared" si="8"/>
        <v>0.0004254049591</v>
      </c>
    </row>
    <row r="35">
      <c r="A35" s="1" t="s">
        <v>479</v>
      </c>
      <c r="B35" s="15" t="s">
        <v>477</v>
      </c>
      <c r="C35" s="15" t="s">
        <v>7</v>
      </c>
      <c r="D35" s="15" t="s">
        <v>443</v>
      </c>
      <c r="E35" s="15" t="s">
        <v>385</v>
      </c>
      <c r="F35" s="15" t="s">
        <v>385</v>
      </c>
      <c r="G35" s="10">
        <v>17.8427293414965</v>
      </c>
      <c r="H35" s="10">
        <v>16.8651084999999</v>
      </c>
      <c r="I35" s="10">
        <v>24.314</v>
      </c>
      <c r="J35" s="10">
        <v>30.6104609999999</v>
      </c>
      <c r="K35" s="10">
        <v>45.0214472699999</v>
      </c>
      <c r="L35" s="10">
        <v>5155034.0</v>
      </c>
      <c r="M35" s="10">
        <v>276597.0</v>
      </c>
      <c r="N35" s="10">
        <v>39383.0</v>
      </c>
      <c r="O35" s="10">
        <v>9211.0</v>
      </c>
      <c r="P35" s="10">
        <v>1318.0</v>
      </c>
      <c r="Q35" s="7">
        <f t="shared" si="5"/>
        <v>0.05365570819</v>
      </c>
      <c r="R35" s="7">
        <f t="shared" si="6"/>
        <v>0.007639716828</v>
      </c>
      <c r="S35" s="7">
        <f t="shared" si="7"/>
        <v>0.001786797138</v>
      </c>
      <c r="T35" s="7">
        <f t="shared" si="8"/>
        <v>0.0002556724165</v>
      </c>
    </row>
    <row r="36">
      <c r="A36" s="1" t="s">
        <v>480</v>
      </c>
      <c r="B36" s="15" t="s">
        <v>477</v>
      </c>
      <c r="C36" s="15" t="s">
        <v>47</v>
      </c>
      <c r="D36" s="15" t="s">
        <v>443</v>
      </c>
      <c r="E36" s="15">
        <v>5.0</v>
      </c>
      <c r="F36" s="15">
        <v>5.0</v>
      </c>
      <c r="G36" s="10">
        <v>19.4656057111491</v>
      </c>
      <c r="H36" s="10">
        <v>18.090762</v>
      </c>
      <c r="I36" s="10">
        <v>28.2511104</v>
      </c>
      <c r="J36" s="10">
        <v>36.9003533999999</v>
      </c>
      <c r="K36" s="10">
        <v>55.83517232</v>
      </c>
      <c r="L36" s="10">
        <v>5165059.0</v>
      </c>
      <c r="M36" s="10">
        <v>432569.0</v>
      </c>
      <c r="N36" s="10">
        <v>94713.0</v>
      </c>
      <c r="O36" s="10">
        <v>18650.0</v>
      </c>
      <c r="P36" s="10">
        <v>2892.0</v>
      </c>
      <c r="Q36" s="7">
        <f t="shared" si="5"/>
        <v>0.08374909173</v>
      </c>
      <c r="R36" s="7">
        <f t="shared" si="6"/>
        <v>0.01833725423</v>
      </c>
      <c r="S36" s="7">
        <f t="shared" si="7"/>
        <v>0.003610800961</v>
      </c>
      <c r="T36" s="7">
        <f t="shared" si="8"/>
        <v>0.0005599161597</v>
      </c>
    </row>
    <row r="37">
      <c r="A37" s="1" t="s">
        <v>481</v>
      </c>
      <c r="B37" s="15" t="s">
        <v>477</v>
      </c>
      <c r="C37" s="15" t="s">
        <v>47</v>
      </c>
      <c r="D37" s="15" t="s">
        <v>443</v>
      </c>
      <c r="E37" s="15">
        <v>10.0</v>
      </c>
      <c r="F37" s="15">
        <v>15.0</v>
      </c>
      <c r="G37" s="10">
        <v>20.0261846804337</v>
      </c>
      <c r="H37" s="10">
        <v>17.898314</v>
      </c>
      <c r="I37" s="10">
        <v>32.2695036999999</v>
      </c>
      <c r="J37" s="10">
        <v>40.0710348999999</v>
      </c>
      <c r="K37" s="10">
        <v>62.3666279600001</v>
      </c>
      <c r="L37" s="10">
        <v>5234048.0</v>
      </c>
      <c r="M37" s="10">
        <v>610139.0</v>
      </c>
      <c r="N37" s="10">
        <v>97118.0</v>
      </c>
      <c r="O37" s="10">
        <v>22571.0</v>
      </c>
      <c r="P37" s="10">
        <v>4666.0</v>
      </c>
      <c r="Q37" s="7">
        <f t="shared" si="5"/>
        <v>0.116571151</v>
      </c>
      <c r="R37" s="7">
        <f t="shared" si="6"/>
        <v>0.01855504573</v>
      </c>
      <c r="S37" s="7">
        <f t="shared" si="7"/>
        <v>0.004312341041</v>
      </c>
      <c r="T37" s="7">
        <f t="shared" si="8"/>
        <v>0.000891470617</v>
      </c>
    </row>
    <row r="38">
      <c r="A38" s="1" t="s">
        <v>482</v>
      </c>
      <c r="B38" s="15" t="s">
        <v>477</v>
      </c>
      <c r="C38" s="15" t="s">
        <v>264</v>
      </c>
      <c r="D38" s="15" t="s">
        <v>449</v>
      </c>
      <c r="E38" s="15">
        <v>10.0</v>
      </c>
      <c r="F38" s="15">
        <v>1.0</v>
      </c>
      <c r="G38" s="10">
        <v>21.1351669685879</v>
      </c>
      <c r="H38" s="10">
        <v>17.2511255</v>
      </c>
      <c r="I38" s="10">
        <v>38.3904394</v>
      </c>
      <c r="J38" s="10">
        <v>44.8073928999999</v>
      </c>
      <c r="K38" s="10">
        <v>70.4143975099999</v>
      </c>
      <c r="L38" s="10">
        <v>1355912.0</v>
      </c>
      <c r="M38" s="10">
        <v>224824.0</v>
      </c>
      <c r="N38" s="10">
        <v>36979.0</v>
      </c>
      <c r="O38" s="10">
        <v>8533.0</v>
      </c>
      <c r="P38" s="10">
        <v>2222.0</v>
      </c>
      <c r="Q38" s="7">
        <f t="shared" si="5"/>
        <v>0.1658101706</v>
      </c>
      <c r="R38" s="7">
        <f t="shared" si="6"/>
        <v>0.02727241886</v>
      </c>
      <c r="S38" s="7">
        <f t="shared" si="7"/>
        <v>0.006293181268</v>
      </c>
      <c r="T38" s="7">
        <f t="shared" si="8"/>
        <v>0.001638749417</v>
      </c>
    </row>
    <row r="39">
      <c r="A39" s="1" t="s">
        <v>483</v>
      </c>
      <c r="B39" s="15" t="s">
        <v>477</v>
      </c>
      <c r="C39" s="15" t="s">
        <v>264</v>
      </c>
      <c r="D39" s="15" t="s">
        <v>449</v>
      </c>
      <c r="E39" s="15">
        <v>10.0</v>
      </c>
      <c r="F39" s="15">
        <v>1.0</v>
      </c>
      <c r="G39" s="10">
        <v>21.1820157289103</v>
      </c>
      <c r="H39" s="10">
        <v>17.016474</v>
      </c>
      <c r="I39" s="10">
        <v>39.1257968</v>
      </c>
      <c r="J39" s="10">
        <v>48.1121058</v>
      </c>
      <c r="K39" s="10">
        <v>75.0811059799999</v>
      </c>
      <c r="L39" s="10">
        <v>1355939.0</v>
      </c>
      <c r="M39" s="10">
        <v>207227.0</v>
      </c>
      <c r="N39" s="10">
        <v>53789.0</v>
      </c>
      <c r="O39" s="10">
        <v>13653.0</v>
      </c>
      <c r="P39" s="10">
        <v>3414.0</v>
      </c>
      <c r="Q39" s="7">
        <f t="shared" si="5"/>
        <v>0.1528291464</v>
      </c>
      <c r="R39" s="7">
        <f t="shared" si="6"/>
        <v>0.03966918866</v>
      </c>
      <c r="S39" s="7">
        <f t="shared" si="7"/>
        <v>0.01006903703</v>
      </c>
      <c r="T39" s="7">
        <f t="shared" si="8"/>
        <v>0.002517812379</v>
      </c>
    </row>
    <row r="40">
      <c r="A40" s="1" t="s">
        <v>484</v>
      </c>
      <c r="B40" s="15" t="s">
        <v>477</v>
      </c>
      <c r="C40" s="15" t="s">
        <v>47</v>
      </c>
      <c r="D40" s="15" t="s">
        <v>449</v>
      </c>
      <c r="E40" s="15">
        <v>5.0</v>
      </c>
      <c r="F40" s="15">
        <v>1.0</v>
      </c>
      <c r="G40" s="10">
        <v>17.646789532192</v>
      </c>
      <c r="H40" s="10">
        <v>16.914805</v>
      </c>
      <c r="I40" s="10">
        <v>19.801687</v>
      </c>
      <c r="J40" s="10">
        <v>22.1845765</v>
      </c>
      <c r="K40" s="10">
        <v>49.9993145</v>
      </c>
      <c r="L40" s="10">
        <v>1291451.0</v>
      </c>
      <c r="M40" s="10">
        <v>43063.0</v>
      </c>
      <c r="N40" s="10">
        <v>12915.0</v>
      </c>
      <c r="O40" s="10">
        <v>2192.0</v>
      </c>
      <c r="P40" s="10">
        <v>491.0</v>
      </c>
      <c r="Q40" s="7">
        <f t="shared" si="5"/>
        <v>0.03334466426</v>
      </c>
      <c r="R40" s="7">
        <f t="shared" si="6"/>
        <v>0.01000037942</v>
      </c>
      <c r="S40" s="7">
        <f t="shared" si="7"/>
        <v>0.001697315655</v>
      </c>
      <c r="T40" s="7">
        <f t="shared" si="8"/>
        <v>0.0003801925121</v>
      </c>
    </row>
    <row r="41">
      <c r="A41" s="1" t="s">
        <v>485</v>
      </c>
      <c r="B41" s="15" t="s">
        <v>477</v>
      </c>
      <c r="C41" s="15" t="s">
        <v>47</v>
      </c>
      <c r="D41" s="15" t="s">
        <v>449</v>
      </c>
      <c r="E41" s="15">
        <v>5.0</v>
      </c>
      <c r="F41" s="15">
        <v>1.0</v>
      </c>
      <c r="G41" s="10">
        <v>17.8458419520145</v>
      </c>
      <c r="H41" s="10">
        <v>17.0037655</v>
      </c>
      <c r="I41" s="10">
        <v>19.7244963</v>
      </c>
      <c r="J41" s="10">
        <v>22.9935736499999</v>
      </c>
      <c r="K41" s="10">
        <v>51.3642038399999</v>
      </c>
      <c r="L41" s="10">
        <v>1291432.0</v>
      </c>
      <c r="M41" s="10">
        <v>47991.0</v>
      </c>
      <c r="N41" s="10">
        <v>14930.0</v>
      </c>
      <c r="O41" s="10">
        <v>2793.0</v>
      </c>
      <c r="P41" s="10">
        <v>669.0</v>
      </c>
      <c r="Q41" s="7">
        <f t="shared" si="5"/>
        <v>0.03716107391</v>
      </c>
      <c r="R41" s="7">
        <f t="shared" si="6"/>
        <v>0.01156081002</v>
      </c>
      <c r="S41" s="7">
        <f t="shared" si="7"/>
        <v>0.002162715497</v>
      </c>
      <c r="T41" s="7">
        <f t="shared" si="8"/>
        <v>0.0005180295982</v>
      </c>
    </row>
    <row r="42">
      <c r="A42" s="1" t="s">
        <v>486</v>
      </c>
      <c r="B42" s="15" t="s">
        <v>477</v>
      </c>
      <c r="C42" s="15" t="s">
        <v>47</v>
      </c>
      <c r="D42" s="15" t="s">
        <v>449</v>
      </c>
      <c r="E42" s="15">
        <v>10.0</v>
      </c>
      <c r="F42" s="15">
        <v>1.0</v>
      </c>
      <c r="G42" s="10">
        <v>18.1238034360749</v>
      </c>
      <c r="H42" s="10">
        <v>17.491403</v>
      </c>
      <c r="I42" s="10">
        <v>22.2374104</v>
      </c>
      <c r="J42" s="10">
        <v>27.9186939999999</v>
      </c>
      <c r="K42" s="10">
        <v>48.46286908</v>
      </c>
      <c r="L42" s="10">
        <v>1277473.0</v>
      </c>
      <c r="M42" s="10">
        <v>49521.0</v>
      </c>
      <c r="N42" s="10">
        <v>11536.0</v>
      </c>
      <c r="O42" s="10">
        <v>2690.0</v>
      </c>
      <c r="P42" s="10">
        <v>457.0</v>
      </c>
      <c r="Q42" s="7">
        <f t="shared" si="5"/>
        <v>0.03876481147</v>
      </c>
      <c r="R42" s="7">
        <f t="shared" si="6"/>
        <v>0.009030327843</v>
      </c>
      <c r="S42" s="7">
        <f t="shared" si="7"/>
        <v>0.002105719651</v>
      </c>
      <c r="T42" s="7">
        <f t="shared" si="8"/>
        <v>0.0003577375021</v>
      </c>
    </row>
    <row r="43">
      <c r="A43" s="1" t="s">
        <v>487</v>
      </c>
      <c r="B43" s="15" t="s">
        <v>477</v>
      </c>
      <c r="C43" s="15" t="s">
        <v>47</v>
      </c>
      <c r="D43" s="15" t="s">
        <v>449</v>
      </c>
      <c r="E43" s="15">
        <v>10.0</v>
      </c>
      <c r="F43" s="15">
        <v>1.0</v>
      </c>
      <c r="G43" s="10">
        <v>19.121488969833</v>
      </c>
      <c r="H43" s="10">
        <v>18.013438</v>
      </c>
      <c r="I43" s="10">
        <v>26.0129455</v>
      </c>
      <c r="J43" s="10">
        <v>33.5120745</v>
      </c>
      <c r="K43" s="10">
        <v>54.98660325</v>
      </c>
      <c r="L43" s="10">
        <v>1277426.0</v>
      </c>
      <c r="M43" s="10">
        <v>89522.0</v>
      </c>
      <c r="N43" s="10">
        <v>19280.0</v>
      </c>
      <c r="O43" s="10">
        <v>4209.0</v>
      </c>
      <c r="P43" s="10">
        <v>799.0</v>
      </c>
      <c r="Q43" s="7">
        <f t="shared" si="5"/>
        <v>0.07007998898</v>
      </c>
      <c r="R43" s="7">
        <f t="shared" si="6"/>
        <v>0.01509285078</v>
      </c>
      <c r="S43" s="7">
        <f t="shared" si="7"/>
        <v>0.003294907102</v>
      </c>
      <c r="T43" s="7">
        <f t="shared" si="8"/>
        <v>0.0006254765442</v>
      </c>
    </row>
    <row r="44">
      <c r="A44" s="1" t="s">
        <v>488</v>
      </c>
      <c r="B44" s="15" t="s">
        <v>477</v>
      </c>
      <c r="C44" s="15" t="s">
        <v>47</v>
      </c>
      <c r="D44" s="15" t="s">
        <v>456</v>
      </c>
      <c r="E44" s="15">
        <v>5.0</v>
      </c>
      <c r="F44" s="15">
        <v>5.0</v>
      </c>
      <c r="G44" s="10">
        <v>18.3650314026874</v>
      </c>
      <c r="H44" s="10">
        <v>16.9815699999999</v>
      </c>
      <c r="I44" s="10">
        <v>21.6819028999999</v>
      </c>
      <c r="J44" s="10">
        <v>29.5714964999999</v>
      </c>
      <c r="K44" s="10">
        <v>52.0881064899999</v>
      </c>
      <c r="L44" s="10">
        <v>650070.0</v>
      </c>
      <c r="M44" s="10">
        <v>31367.0</v>
      </c>
      <c r="N44" s="10">
        <v>7554.0</v>
      </c>
      <c r="O44" s="10">
        <v>1684.0</v>
      </c>
      <c r="P44" s="10">
        <v>382.0</v>
      </c>
      <c r="Q44" s="7">
        <f t="shared" si="5"/>
        <v>0.04825172674</v>
      </c>
      <c r="R44" s="7">
        <f t="shared" si="6"/>
        <v>0.01162028705</v>
      </c>
      <c r="S44" s="7">
        <f t="shared" si="7"/>
        <v>0.002590490255</v>
      </c>
      <c r="T44" s="7">
        <f t="shared" si="8"/>
        <v>0.0005876290246</v>
      </c>
    </row>
    <row r="45">
      <c r="A45" s="1" t="s">
        <v>489</v>
      </c>
      <c r="B45" s="15" t="s">
        <v>477</v>
      </c>
      <c r="C45" s="15" t="s">
        <v>47</v>
      </c>
      <c r="D45" s="15" t="s">
        <v>449</v>
      </c>
      <c r="E45" s="15">
        <v>5.0</v>
      </c>
      <c r="F45" s="15">
        <v>5.0</v>
      </c>
      <c r="G45" s="10">
        <v>18.9807522178888</v>
      </c>
      <c r="H45" s="10">
        <v>17.798489</v>
      </c>
      <c r="I45" s="10">
        <v>26.4410801999999</v>
      </c>
      <c r="J45" s="10">
        <v>34.0845884999999</v>
      </c>
      <c r="K45" s="10">
        <v>54.94438644</v>
      </c>
      <c r="L45" s="10">
        <v>1293719.0</v>
      </c>
      <c r="M45" s="10">
        <v>90745.0</v>
      </c>
      <c r="N45" s="10">
        <v>19446.0</v>
      </c>
      <c r="O45" s="10">
        <v>4163.0</v>
      </c>
      <c r="P45" s="10">
        <v>843.0</v>
      </c>
      <c r="Q45" s="7">
        <f t="shared" si="5"/>
        <v>0.07014274352</v>
      </c>
      <c r="R45" s="7">
        <f t="shared" si="6"/>
        <v>0.0150310848</v>
      </c>
      <c r="S45" s="7">
        <f t="shared" si="7"/>
        <v>0.003217854882</v>
      </c>
      <c r="T45" s="7">
        <f t="shared" si="8"/>
        <v>0.0006516098164</v>
      </c>
    </row>
    <row r="46">
      <c r="A46" s="1" t="s">
        <v>490</v>
      </c>
      <c r="B46" s="15" t="s">
        <v>477</v>
      </c>
      <c r="C46" s="15" t="s">
        <v>47</v>
      </c>
      <c r="D46" s="15" t="s">
        <v>449</v>
      </c>
      <c r="E46" s="15">
        <v>5.0</v>
      </c>
      <c r="F46" s="15">
        <v>5.0</v>
      </c>
      <c r="G46" s="10">
        <v>18.676034242054</v>
      </c>
      <c r="H46" s="10">
        <v>17.424208</v>
      </c>
      <c r="I46" s="10">
        <v>24.03749</v>
      </c>
      <c r="J46" s="10">
        <v>31.8366855</v>
      </c>
      <c r="K46" s="10">
        <v>50.8678964999999</v>
      </c>
      <c r="L46" s="10">
        <v>1293711.0</v>
      </c>
      <c r="M46" s="10">
        <v>72875.0</v>
      </c>
      <c r="N46" s="10">
        <v>14047.0</v>
      </c>
      <c r="O46" s="10">
        <v>3131.0</v>
      </c>
      <c r="P46" s="10">
        <v>602.0</v>
      </c>
      <c r="Q46" s="7">
        <f t="shared" si="5"/>
        <v>0.05633020049</v>
      </c>
      <c r="R46" s="7">
        <f t="shared" si="6"/>
        <v>0.01085791185</v>
      </c>
      <c r="S46" s="7">
        <f t="shared" si="7"/>
        <v>0.002420169574</v>
      </c>
      <c r="T46" s="7">
        <f t="shared" si="8"/>
        <v>0.0004653280369</v>
      </c>
    </row>
    <row r="47">
      <c r="A47" s="1" t="s">
        <v>491</v>
      </c>
      <c r="B47" s="15" t="s">
        <v>477</v>
      </c>
      <c r="C47" s="15" t="s">
        <v>47</v>
      </c>
      <c r="D47" s="15" t="s">
        <v>449</v>
      </c>
      <c r="E47" s="15">
        <v>10.0</v>
      </c>
      <c r="F47" s="15">
        <v>5.0</v>
      </c>
      <c r="G47" s="10">
        <v>19.4971635316019</v>
      </c>
      <c r="H47" s="10">
        <v>17.958215</v>
      </c>
      <c r="I47" s="10">
        <v>27.9645604</v>
      </c>
      <c r="J47" s="10">
        <v>36.3910188999999</v>
      </c>
      <c r="K47" s="10">
        <v>59.7333397099999</v>
      </c>
      <c r="L47" s="10">
        <v>1276504.0</v>
      </c>
      <c r="M47" s="10">
        <v>110358.0</v>
      </c>
      <c r="N47" s="10">
        <v>21094.0</v>
      </c>
      <c r="O47" s="10">
        <v>5579.0</v>
      </c>
      <c r="P47" s="10">
        <v>1330.0</v>
      </c>
      <c r="Q47" s="7">
        <f t="shared" si="5"/>
        <v>0.08645331311</v>
      </c>
      <c r="R47" s="7">
        <f t="shared" si="6"/>
        <v>0.01652482092</v>
      </c>
      <c r="S47" s="7">
        <f t="shared" si="7"/>
        <v>0.004370530762</v>
      </c>
      <c r="T47" s="7">
        <f t="shared" si="8"/>
        <v>0.001041908212</v>
      </c>
    </row>
    <row r="48">
      <c r="A48" s="1" t="s">
        <v>492</v>
      </c>
      <c r="B48" s="15" t="s">
        <v>477</v>
      </c>
      <c r="C48" s="15" t="s">
        <v>47</v>
      </c>
      <c r="D48" s="15" t="s">
        <v>449</v>
      </c>
      <c r="E48" s="15">
        <v>10.0</v>
      </c>
      <c r="F48" s="15">
        <v>5.0</v>
      </c>
      <c r="G48" s="10">
        <v>18.952967497253</v>
      </c>
      <c r="H48" s="10">
        <v>17.781539</v>
      </c>
      <c r="I48" s="10">
        <v>24.9572692</v>
      </c>
      <c r="J48" s="10">
        <v>33.6181852</v>
      </c>
      <c r="K48" s="10">
        <v>51.6432948400002</v>
      </c>
      <c r="L48" s="10">
        <v>1276495.0</v>
      </c>
      <c r="M48" s="10">
        <v>87312.0</v>
      </c>
      <c r="N48" s="10">
        <v>14667.0</v>
      </c>
      <c r="O48" s="10">
        <v>3384.0</v>
      </c>
      <c r="P48" s="10">
        <v>834.0</v>
      </c>
      <c r="Q48" s="7">
        <f t="shared" si="5"/>
        <v>0.06839979788</v>
      </c>
      <c r="R48" s="7">
        <f t="shared" si="6"/>
        <v>0.01149005676</v>
      </c>
      <c r="S48" s="7">
        <f t="shared" si="7"/>
        <v>0.002651009209</v>
      </c>
      <c r="T48" s="7">
        <f t="shared" si="8"/>
        <v>0.0006533515603</v>
      </c>
    </row>
    <row r="49">
      <c r="A49" s="1" t="s">
        <v>493</v>
      </c>
      <c r="B49" s="15" t="s">
        <v>477</v>
      </c>
      <c r="C49" s="15" t="s">
        <v>47</v>
      </c>
      <c r="D49" s="15" t="s">
        <v>449</v>
      </c>
      <c r="E49" s="15">
        <v>5.0</v>
      </c>
      <c r="F49" s="15">
        <v>15.0</v>
      </c>
      <c r="G49" s="10">
        <v>20.9058646637625</v>
      </c>
      <c r="H49" s="10">
        <v>18.256811</v>
      </c>
      <c r="I49" s="10">
        <v>35.427867</v>
      </c>
      <c r="J49" s="10">
        <v>42.8591329999999</v>
      </c>
      <c r="K49" s="10">
        <v>65.5971994399998</v>
      </c>
      <c r="L49" s="10">
        <v>1283233.0</v>
      </c>
      <c r="M49" s="10">
        <v>182261.0</v>
      </c>
      <c r="N49" s="10">
        <v>30550.0</v>
      </c>
      <c r="O49" s="10">
        <v>6354.0</v>
      </c>
      <c r="P49" s="10">
        <v>1318.0</v>
      </c>
      <c r="Q49" s="7">
        <f t="shared" si="5"/>
        <v>0.1420326628</v>
      </c>
      <c r="R49" s="7">
        <f t="shared" si="6"/>
        <v>0.02380705608</v>
      </c>
      <c r="S49" s="7">
        <f t="shared" si="7"/>
        <v>0.004951555953</v>
      </c>
      <c r="T49" s="7">
        <f t="shared" si="8"/>
        <v>0.001027093287</v>
      </c>
    </row>
    <row r="50">
      <c r="A50" s="1" t="s">
        <v>494</v>
      </c>
      <c r="B50" s="15" t="s">
        <v>477</v>
      </c>
      <c r="C50" s="15" t="s">
        <v>47</v>
      </c>
      <c r="D50" s="15" t="s">
        <v>449</v>
      </c>
      <c r="E50" s="15">
        <v>5.0</v>
      </c>
      <c r="F50" s="15">
        <v>15.0</v>
      </c>
      <c r="G50" s="10">
        <v>17.9071810691967</v>
      </c>
      <c r="H50" s="10">
        <v>17.041505</v>
      </c>
      <c r="I50" s="10">
        <v>19.3372466</v>
      </c>
      <c r="J50" s="10">
        <v>27.6451918</v>
      </c>
      <c r="K50" s="10">
        <v>43.94403016</v>
      </c>
      <c r="L50" s="10">
        <v>1283225.0</v>
      </c>
      <c r="M50" s="10">
        <v>54435.0</v>
      </c>
      <c r="N50" s="10">
        <v>5333.0</v>
      </c>
      <c r="O50" s="10">
        <v>703.0</v>
      </c>
      <c r="P50" s="10">
        <v>104.0</v>
      </c>
      <c r="Q50" s="7">
        <f t="shared" si="5"/>
        <v>0.04242046407</v>
      </c>
      <c r="R50" s="7">
        <f t="shared" si="6"/>
        <v>0.004155935241</v>
      </c>
      <c r="S50" s="7">
        <f t="shared" si="7"/>
        <v>0.0005478384539</v>
      </c>
      <c r="T50" s="7">
        <f t="shared" si="8"/>
        <v>0.00008104580257</v>
      </c>
    </row>
    <row r="51">
      <c r="A51" s="1" t="s">
        <v>495</v>
      </c>
      <c r="B51" s="15" t="s">
        <v>477</v>
      </c>
      <c r="C51" s="15" t="s">
        <v>47</v>
      </c>
      <c r="D51" s="15" t="s">
        <v>449</v>
      </c>
      <c r="E51" s="15">
        <v>10.0</v>
      </c>
      <c r="F51" s="15">
        <v>15.0</v>
      </c>
      <c r="G51" s="10">
        <v>19.2243622625205</v>
      </c>
      <c r="H51" s="10">
        <v>18.1493614999999</v>
      </c>
      <c r="I51" s="10">
        <v>26.6077627</v>
      </c>
      <c r="J51" s="10">
        <v>33.9734631999999</v>
      </c>
      <c r="K51" s="10">
        <v>51.65797635</v>
      </c>
      <c r="L51" s="10">
        <v>1264598.0</v>
      </c>
      <c r="M51" s="10">
        <v>91193.0</v>
      </c>
      <c r="N51" s="10">
        <v>14098.0</v>
      </c>
      <c r="O51" s="10">
        <v>2687.0</v>
      </c>
      <c r="P51" s="10">
        <v>498.0</v>
      </c>
      <c r="Q51" s="7">
        <f t="shared" si="5"/>
        <v>0.07211224437</v>
      </c>
      <c r="R51" s="7">
        <f t="shared" si="6"/>
        <v>0.01114820678</v>
      </c>
      <c r="S51" s="7">
        <f t="shared" si="7"/>
        <v>0.0021247859</v>
      </c>
      <c r="T51" s="7">
        <f t="shared" si="8"/>
        <v>0.000393801034</v>
      </c>
    </row>
    <row r="52">
      <c r="A52" s="1" t="s">
        <v>496</v>
      </c>
      <c r="B52" s="15" t="s">
        <v>477</v>
      </c>
      <c r="C52" s="15" t="s">
        <v>47</v>
      </c>
      <c r="D52" s="15" t="s">
        <v>449</v>
      </c>
      <c r="E52" s="15">
        <v>10.0</v>
      </c>
      <c r="F52" s="15">
        <v>15.0</v>
      </c>
      <c r="G52" s="10">
        <v>19.8813746333254</v>
      </c>
      <c r="H52" s="10">
        <v>18.229944</v>
      </c>
      <c r="I52" s="10">
        <v>28.488038</v>
      </c>
      <c r="J52" s="10">
        <v>37.117072</v>
      </c>
      <c r="K52" s="10">
        <v>59.4394018999998</v>
      </c>
      <c r="L52" s="10">
        <v>1264631.0</v>
      </c>
      <c r="M52" s="10">
        <v>111378.0</v>
      </c>
      <c r="N52" s="10">
        <v>22061.0</v>
      </c>
      <c r="O52" s="10">
        <v>4689.0</v>
      </c>
      <c r="P52" s="10">
        <v>907.0</v>
      </c>
      <c r="Q52" s="7">
        <f t="shared" si="5"/>
        <v>0.08807154024</v>
      </c>
      <c r="R52" s="7">
        <f t="shared" si="6"/>
        <v>0.01744461428</v>
      </c>
      <c r="S52" s="7">
        <f t="shared" si="7"/>
        <v>0.003707800932</v>
      </c>
      <c r="T52" s="7">
        <f t="shared" si="8"/>
        <v>0.0007172052559</v>
      </c>
    </row>
    <row r="53">
      <c r="A53" s="1" t="s">
        <v>497</v>
      </c>
      <c r="B53" s="15" t="s">
        <v>477</v>
      </c>
      <c r="C53" s="15" t="s">
        <v>466</v>
      </c>
      <c r="D53" s="15" t="s">
        <v>449</v>
      </c>
      <c r="E53" s="15">
        <v>5.0</v>
      </c>
      <c r="F53" s="15">
        <v>5.0</v>
      </c>
      <c r="G53" s="10">
        <v>19.4485594585766</v>
      </c>
      <c r="H53" s="10">
        <v>17.479474</v>
      </c>
      <c r="I53" s="10">
        <v>28.6526194</v>
      </c>
      <c r="J53" s="10">
        <v>36.4322987999999</v>
      </c>
      <c r="K53" s="10">
        <v>59.73853592</v>
      </c>
      <c r="L53" s="10">
        <v>1312749.0</v>
      </c>
      <c r="M53" s="10">
        <v>116320.0</v>
      </c>
      <c r="N53" s="10">
        <v>21957.0</v>
      </c>
      <c r="O53" s="10">
        <v>5690.0</v>
      </c>
      <c r="P53" s="10">
        <v>1483.0</v>
      </c>
      <c r="Q53" s="7">
        <f t="shared" si="5"/>
        <v>0.08860795171</v>
      </c>
      <c r="R53" s="7">
        <f t="shared" si="6"/>
        <v>0.0167259697</v>
      </c>
      <c r="S53" s="7">
        <f t="shared" si="7"/>
        <v>0.004334415795</v>
      </c>
      <c r="T53" s="7">
        <f t="shared" si="8"/>
        <v>0.001129690443</v>
      </c>
    </row>
    <row r="54">
      <c r="A54" s="1" t="s">
        <v>498</v>
      </c>
      <c r="B54" s="15" t="s">
        <v>477</v>
      </c>
      <c r="C54" s="15" t="s">
        <v>466</v>
      </c>
      <c r="D54" s="15" t="s">
        <v>449</v>
      </c>
      <c r="E54" s="15">
        <v>5.0</v>
      </c>
      <c r="F54" s="15">
        <v>5.0</v>
      </c>
      <c r="G54" s="10">
        <v>18.7031223003239</v>
      </c>
      <c r="H54" s="10">
        <v>17.159858</v>
      </c>
      <c r="I54" s="10">
        <v>22.5281804999999</v>
      </c>
      <c r="J54" s="10">
        <v>32.054565</v>
      </c>
      <c r="K54" s="10">
        <v>59.4488699499998</v>
      </c>
      <c r="L54" s="10">
        <v>1288086.0</v>
      </c>
      <c r="M54" s="10">
        <v>71295.0</v>
      </c>
      <c r="N54" s="10">
        <v>25918.0</v>
      </c>
      <c r="O54" s="10">
        <v>6718.0</v>
      </c>
      <c r="P54" s="10">
        <v>1776.0</v>
      </c>
      <c r="Q54" s="7">
        <f t="shared" si="5"/>
        <v>0.05534956517</v>
      </c>
      <c r="R54" s="7">
        <f t="shared" si="6"/>
        <v>0.0201213273</v>
      </c>
      <c r="S54" s="7">
        <f t="shared" si="7"/>
        <v>0.00521549027</v>
      </c>
      <c r="T54" s="7">
        <f t="shared" si="8"/>
        <v>0.001378789926</v>
      </c>
    </row>
    <row r="55">
      <c r="A55" s="1" t="s">
        <v>499</v>
      </c>
      <c r="B55" s="15" t="s">
        <v>477</v>
      </c>
      <c r="C55" s="15" t="s">
        <v>466</v>
      </c>
      <c r="D55" s="15" t="s">
        <v>449</v>
      </c>
      <c r="E55" s="15">
        <v>5.0</v>
      </c>
      <c r="F55" s="15">
        <v>5.0</v>
      </c>
      <c r="G55" s="10">
        <v>17.7498711340395</v>
      </c>
      <c r="H55" s="10">
        <v>16.855469</v>
      </c>
      <c r="I55" s="10">
        <v>19.6907182</v>
      </c>
      <c r="J55" s="10">
        <v>23.86735495</v>
      </c>
      <c r="K55" s="10">
        <v>51.4033638300002</v>
      </c>
      <c r="L55" s="10">
        <v>1288120.0</v>
      </c>
      <c r="M55" s="10">
        <v>39516.0</v>
      </c>
      <c r="N55" s="10">
        <v>14305.0</v>
      </c>
      <c r="O55" s="10">
        <v>3139.0</v>
      </c>
      <c r="P55" s="10">
        <v>529.0</v>
      </c>
      <c r="Q55" s="7">
        <f t="shared" si="5"/>
        <v>0.03067726609</v>
      </c>
      <c r="R55" s="7">
        <f t="shared" si="6"/>
        <v>0.0111053318</v>
      </c>
      <c r="S55" s="7">
        <f t="shared" si="7"/>
        <v>0.002436884762</v>
      </c>
      <c r="T55" s="7">
        <f t="shared" si="8"/>
        <v>0.000410676024</v>
      </c>
    </row>
    <row r="56">
      <c r="A56" s="1" t="s">
        <v>500</v>
      </c>
      <c r="B56" s="15" t="s">
        <v>477</v>
      </c>
      <c r="C56" s="15" t="s">
        <v>470</v>
      </c>
      <c r="D56" s="15" t="s">
        <v>449</v>
      </c>
      <c r="E56" s="15">
        <v>5.0</v>
      </c>
      <c r="F56" s="15">
        <v>5.0</v>
      </c>
      <c r="G56" s="10">
        <v>19.2516720356957</v>
      </c>
      <c r="H56" s="10">
        <v>17.438141</v>
      </c>
      <c r="I56" s="10">
        <v>27.586815</v>
      </c>
      <c r="J56" s="10">
        <v>35.374332</v>
      </c>
      <c r="K56" s="10">
        <v>58.153119</v>
      </c>
      <c r="L56" s="10">
        <v>1307801.0</v>
      </c>
      <c r="M56" s="10">
        <v>107210.0</v>
      </c>
      <c r="N56" s="10">
        <v>20484.0</v>
      </c>
      <c r="O56" s="10">
        <v>4411.0</v>
      </c>
      <c r="P56" s="10">
        <v>1056.0</v>
      </c>
      <c r="Q56" s="7">
        <f t="shared" si="5"/>
        <v>0.08197730389</v>
      </c>
      <c r="R56" s="7">
        <f t="shared" si="6"/>
        <v>0.01566293343</v>
      </c>
      <c r="S56" s="7">
        <f t="shared" si="7"/>
        <v>0.003372837305</v>
      </c>
      <c r="T56" s="7">
        <f t="shared" si="8"/>
        <v>0.0008074622974</v>
      </c>
    </row>
    <row r="57">
      <c r="A57" s="1" t="s">
        <v>501</v>
      </c>
      <c r="B57" s="15" t="s">
        <v>477</v>
      </c>
      <c r="C57" s="15" t="s">
        <v>470</v>
      </c>
      <c r="D57" s="15" t="s">
        <v>449</v>
      </c>
      <c r="E57" s="15">
        <v>5.0</v>
      </c>
      <c r="F57" s="15">
        <v>5.0</v>
      </c>
      <c r="G57" s="10">
        <v>19.0600952985554</v>
      </c>
      <c r="H57" s="10">
        <v>18.1253745</v>
      </c>
      <c r="I57" s="10">
        <v>22.6691281</v>
      </c>
      <c r="J57" s="10">
        <v>34.35247075</v>
      </c>
      <c r="K57" s="10">
        <v>49.0727191999999</v>
      </c>
      <c r="L57" s="10">
        <v>1242560.0</v>
      </c>
      <c r="M57" s="10">
        <v>83678.0</v>
      </c>
      <c r="N57" s="10">
        <v>11362.0</v>
      </c>
      <c r="O57" s="10">
        <v>2497.0</v>
      </c>
      <c r="P57" s="10">
        <v>629.0</v>
      </c>
      <c r="Q57" s="7">
        <f t="shared" si="5"/>
        <v>0.06734322689</v>
      </c>
      <c r="R57" s="7">
        <f t="shared" si="6"/>
        <v>0.009144025238</v>
      </c>
      <c r="S57" s="7">
        <f t="shared" si="7"/>
        <v>0.002009560907</v>
      </c>
      <c r="T57" s="7">
        <f t="shared" si="8"/>
        <v>0.0005062129797</v>
      </c>
    </row>
    <row r="58">
      <c r="A58" s="1" t="s">
        <v>502</v>
      </c>
      <c r="B58" s="15" t="s">
        <v>477</v>
      </c>
      <c r="C58" s="15" t="s">
        <v>470</v>
      </c>
      <c r="D58" s="15" t="s">
        <v>449</v>
      </c>
      <c r="E58" s="15">
        <v>5.0</v>
      </c>
      <c r="F58" s="15">
        <v>15.0</v>
      </c>
      <c r="G58" s="10">
        <v>19.5019809569342</v>
      </c>
      <c r="H58" s="10">
        <v>17.021187</v>
      </c>
      <c r="I58" s="10">
        <v>30.200836</v>
      </c>
      <c r="J58" s="10">
        <v>37.9973196</v>
      </c>
      <c r="K58" s="10">
        <v>60.3439056</v>
      </c>
      <c r="L58" s="10">
        <v>1348425.0</v>
      </c>
      <c r="M58" s="10">
        <v>136718.0</v>
      </c>
      <c r="N58" s="10">
        <v>24661.0</v>
      </c>
      <c r="O58" s="10">
        <v>5796.0</v>
      </c>
      <c r="P58" s="10">
        <v>1337.0</v>
      </c>
      <c r="Q58" s="7">
        <f t="shared" si="5"/>
        <v>0.101390882</v>
      </c>
      <c r="R58" s="7">
        <f t="shared" si="6"/>
        <v>0.01828874428</v>
      </c>
      <c r="S58" s="7">
        <f t="shared" si="7"/>
        <v>0.004298348073</v>
      </c>
      <c r="T58" s="7">
        <f t="shared" si="8"/>
        <v>0.000991527152</v>
      </c>
    </row>
    <row r="59">
      <c r="A59" s="1" t="s">
        <v>503</v>
      </c>
      <c r="B59" s="15" t="s">
        <v>477</v>
      </c>
      <c r="C59" s="15" t="s">
        <v>470</v>
      </c>
      <c r="D59" s="15" t="s">
        <v>449</v>
      </c>
      <c r="E59" s="15">
        <v>5.0</v>
      </c>
      <c r="F59" s="15">
        <v>5.0</v>
      </c>
      <c r="G59" s="10">
        <v>18.3859446662791</v>
      </c>
      <c r="H59" s="10">
        <v>16.635805</v>
      </c>
      <c r="I59" s="10">
        <v>25.2386770999999</v>
      </c>
      <c r="J59" s="10">
        <v>31.8401149499999</v>
      </c>
      <c r="K59" s="10">
        <v>51.93573559</v>
      </c>
      <c r="L59" s="10">
        <v>1359094.0</v>
      </c>
      <c r="M59" s="10">
        <v>77242.0</v>
      </c>
      <c r="N59" s="10">
        <v>15744.0</v>
      </c>
      <c r="O59" s="10">
        <v>3840.0</v>
      </c>
      <c r="P59" s="10">
        <v>729.0</v>
      </c>
      <c r="Q59" s="7">
        <f t="shared" si="5"/>
        <v>0.05683344934</v>
      </c>
      <c r="R59" s="7">
        <f t="shared" si="6"/>
        <v>0.0115841877</v>
      </c>
      <c r="S59" s="7">
        <f t="shared" si="7"/>
        <v>0.002825411635</v>
      </c>
      <c r="T59" s="7">
        <f t="shared" si="8"/>
        <v>0.00053638674</v>
      </c>
    </row>
    <row r="60">
      <c r="A60" s="1" t="s">
        <v>504</v>
      </c>
      <c r="B60" s="15" t="s">
        <v>477</v>
      </c>
      <c r="C60" s="15" t="s">
        <v>470</v>
      </c>
      <c r="D60" s="15" t="s">
        <v>449</v>
      </c>
      <c r="E60" s="15">
        <v>5.0</v>
      </c>
      <c r="F60" s="15">
        <v>5.0</v>
      </c>
      <c r="G60" s="10">
        <v>18.9626372222958</v>
      </c>
      <c r="H60" s="10">
        <v>16.613413</v>
      </c>
      <c r="I60" s="10">
        <v>27.4748561</v>
      </c>
      <c r="J60" s="10">
        <v>36.4335776999999</v>
      </c>
      <c r="K60" s="10">
        <v>60.6435483399996</v>
      </c>
      <c r="L60" s="10">
        <v>1359108.0</v>
      </c>
      <c r="M60" s="10">
        <v>105801.0</v>
      </c>
      <c r="N60" s="10">
        <v>25288.0</v>
      </c>
      <c r="O60" s="10">
        <v>6126.0</v>
      </c>
      <c r="P60" s="10">
        <v>1034.0</v>
      </c>
      <c r="Q60" s="7">
        <f t="shared" si="5"/>
        <v>0.0778459107</v>
      </c>
      <c r="R60" s="7">
        <f t="shared" si="6"/>
        <v>0.0186063212</v>
      </c>
      <c r="S60" s="7">
        <f t="shared" si="7"/>
        <v>0.004507368068</v>
      </c>
      <c r="T60" s="7">
        <f t="shared" si="8"/>
        <v>0.0007607931084</v>
      </c>
    </row>
    <row r="61">
      <c r="A61" s="1" t="s">
        <v>505</v>
      </c>
      <c r="B61" s="15" t="s">
        <v>477</v>
      </c>
      <c r="C61" s="15" t="s">
        <v>7</v>
      </c>
      <c r="D61" s="15" t="s">
        <v>443</v>
      </c>
      <c r="E61" s="15" t="s">
        <v>385</v>
      </c>
      <c r="F61" s="15" t="s">
        <v>385</v>
      </c>
      <c r="G61" s="10">
        <v>18.6571649079801</v>
      </c>
      <c r="H61" s="10">
        <v>18.578025</v>
      </c>
      <c r="I61" s="10">
        <v>19.6921309</v>
      </c>
      <c r="J61" s="10">
        <v>20.05953785</v>
      </c>
      <c r="K61" s="10">
        <v>23.8909273</v>
      </c>
      <c r="L61" s="10">
        <v>4810182.0</v>
      </c>
      <c r="M61" s="10">
        <v>26306.0</v>
      </c>
      <c r="N61" s="10">
        <v>1400.0</v>
      </c>
      <c r="O61" s="10">
        <v>189.0</v>
      </c>
      <c r="P61" s="10">
        <v>67.0</v>
      </c>
      <c r="Q61" s="7">
        <f t="shared" si="5"/>
        <v>0.005468815941</v>
      </c>
      <c r="R61" s="7">
        <f t="shared" si="6"/>
        <v>0.0002910492784</v>
      </c>
      <c r="S61" s="7">
        <f t="shared" si="7"/>
        <v>0.00003929165258</v>
      </c>
      <c r="T61" s="7">
        <f t="shared" si="8"/>
        <v>0.00001392878689</v>
      </c>
    </row>
    <row r="62">
      <c r="A62" s="1" t="s">
        <v>506</v>
      </c>
      <c r="B62" s="15" t="s">
        <v>477</v>
      </c>
      <c r="C62" s="15" t="s">
        <v>7</v>
      </c>
      <c r="D62" s="15" t="s">
        <v>443</v>
      </c>
      <c r="E62" s="15" t="s">
        <v>385</v>
      </c>
      <c r="F62" s="15" t="s">
        <v>385</v>
      </c>
      <c r="G62" s="10">
        <v>18.5397789876758</v>
      </c>
      <c r="H62" s="10">
        <v>18.252934</v>
      </c>
      <c r="I62" s="10">
        <v>19.0584215</v>
      </c>
      <c r="J62" s="10">
        <v>19.81656725</v>
      </c>
      <c r="K62" s="10">
        <v>50.0288495999999</v>
      </c>
      <c r="L62" s="10">
        <v>4665946.0</v>
      </c>
      <c r="M62" s="10">
        <v>148968.0</v>
      </c>
      <c r="N62" s="10">
        <v>46786.0</v>
      </c>
      <c r="O62" s="10">
        <v>12054.0</v>
      </c>
      <c r="P62" s="10">
        <v>2955.0</v>
      </c>
      <c r="Q62" s="7">
        <f t="shared" si="5"/>
        <v>0.03192664467</v>
      </c>
      <c r="R62" s="7">
        <f t="shared" si="6"/>
        <v>0.0100271199</v>
      </c>
      <c r="S62" s="7">
        <f t="shared" si="7"/>
        <v>0.002583398951</v>
      </c>
      <c r="T62" s="7">
        <f t="shared" si="8"/>
        <v>0.0006333120872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7.75"/>
    <col customWidth="1" min="3" max="3" width="8.0"/>
    <col customWidth="1" min="4" max="4" width="11.13"/>
    <col customWidth="1" min="5" max="5" width="14.0"/>
    <col customWidth="1" min="6" max="6" width="10.88"/>
    <col customWidth="1" min="21" max="21" width="63.75"/>
  </cols>
  <sheetData>
    <row r="1">
      <c r="A1" s="1" t="s">
        <v>10</v>
      </c>
      <c r="B1" s="1" t="s">
        <v>11</v>
      </c>
      <c r="C1" s="1" t="s">
        <v>12</v>
      </c>
      <c r="D1" s="2" t="s">
        <v>2</v>
      </c>
      <c r="E1" s="36" t="s">
        <v>382</v>
      </c>
      <c r="F1" s="36" t="s">
        <v>383</v>
      </c>
      <c r="G1" s="1" t="s">
        <v>14</v>
      </c>
      <c r="H1" s="1" t="s">
        <v>16</v>
      </c>
      <c r="I1" s="1" t="s">
        <v>3</v>
      </c>
      <c r="J1" s="1" t="s">
        <v>4</v>
      </c>
      <c r="K1" s="1" t="s">
        <v>5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</row>
    <row r="2">
      <c r="A2" s="1" t="s">
        <v>442</v>
      </c>
      <c r="B2" s="15" t="s">
        <v>442</v>
      </c>
      <c r="C2" s="15" t="s">
        <v>7</v>
      </c>
      <c r="D2" s="15" t="s">
        <v>443</v>
      </c>
      <c r="E2" s="15" t="s">
        <v>385</v>
      </c>
      <c r="F2" s="15" t="s">
        <v>385</v>
      </c>
      <c r="G2" s="15">
        <v>18.1896473784472</v>
      </c>
      <c r="H2" s="15">
        <v>13.2491155</v>
      </c>
      <c r="I2" s="15">
        <v>35.5676133</v>
      </c>
      <c r="J2" s="15">
        <v>42.4515741499999</v>
      </c>
      <c r="K2" s="15">
        <v>68.8466707699999</v>
      </c>
      <c r="L2" s="15">
        <v>7531234.0</v>
      </c>
      <c r="M2" s="15">
        <v>1149804.0</v>
      </c>
      <c r="N2" s="15">
        <v>211079.0</v>
      </c>
      <c r="O2" s="15">
        <v>43757.0</v>
      </c>
      <c r="P2" s="15">
        <v>8629.0</v>
      </c>
      <c r="Q2" s="7">
        <f t="shared" ref="Q2:Q12" si="1">M2/L2</f>
        <v>0.1526713949</v>
      </c>
      <c r="R2" s="7">
        <f t="shared" ref="R2:R12" si="2">N2/L2</f>
        <v>0.02802714668</v>
      </c>
      <c r="S2" s="7">
        <f t="shared" ref="S2:S12" si="3">O2/L2</f>
        <v>0.005810070435</v>
      </c>
      <c r="T2" s="7">
        <f t="shared" ref="T2:T12" si="4">P2/L2</f>
        <v>0.00114576177</v>
      </c>
    </row>
    <row r="3">
      <c r="A3" s="1" t="s">
        <v>444</v>
      </c>
      <c r="B3" s="15" t="s">
        <v>442</v>
      </c>
      <c r="C3" s="15" t="s">
        <v>7</v>
      </c>
      <c r="D3" s="15" t="s">
        <v>443</v>
      </c>
      <c r="E3" s="15" t="s">
        <v>385</v>
      </c>
      <c r="F3" s="15" t="s">
        <v>385</v>
      </c>
      <c r="G3" s="15">
        <v>18.1261808764272</v>
      </c>
      <c r="H3" s="15">
        <v>13.30648</v>
      </c>
      <c r="I3" s="15">
        <v>35.1862244</v>
      </c>
      <c r="J3" s="15">
        <v>41.5687022</v>
      </c>
      <c r="K3" s="15">
        <v>67.7890834</v>
      </c>
      <c r="L3" s="15">
        <v>7531229.0</v>
      </c>
      <c r="M3" s="15">
        <v>1126030.0</v>
      </c>
      <c r="N3" s="15">
        <v>200220.0</v>
      </c>
      <c r="O3" s="15">
        <v>38980.0</v>
      </c>
      <c r="P3" s="15">
        <v>7658.0</v>
      </c>
      <c r="Q3" s="7">
        <f t="shared" si="1"/>
        <v>0.1495147738</v>
      </c>
      <c r="R3" s="7">
        <f t="shared" si="2"/>
        <v>0.02658530235</v>
      </c>
      <c r="S3" s="7">
        <f t="shared" si="3"/>
        <v>0.005175782067</v>
      </c>
      <c r="T3" s="7">
        <f t="shared" si="4"/>
        <v>0.001016832711</v>
      </c>
    </row>
    <row r="4">
      <c r="A4" s="29" t="s">
        <v>507</v>
      </c>
      <c r="B4" s="15" t="s">
        <v>442</v>
      </c>
      <c r="C4" s="15" t="s">
        <v>264</v>
      </c>
      <c r="D4" s="15" t="s">
        <v>508</v>
      </c>
      <c r="E4" s="15">
        <v>10.0</v>
      </c>
      <c r="F4" s="15">
        <v>1.0</v>
      </c>
      <c r="G4" s="15">
        <v>14.5932180250174</v>
      </c>
      <c r="H4" s="15">
        <v>13.923605</v>
      </c>
      <c r="I4" s="15">
        <v>15.462569</v>
      </c>
      <c r="J4" s="15">
        <v>19.292029</v>
      </c>
      <c r="K4" s="15">
        <v>53.7721675</v>
      </c>
      <c r="L4" s="15">
        <v>41451.0</v>
      </c>
      <c r="M4" s="15">
        <v>1358.0</v>
      </c>
      <c r="N4" s="15">
        <v>572.0</v>
      </c>
      <c r="O4" s="15">
        <v>155.0</v>
      </c>
      <c r="P4" s="15">
        <v>34.0</v>
      </c>
      <c r="Q4" s="7">
        <f t="shared" si="1"/>
        <v>0.03276157391</v>
      </c>
      <c r="R4" s="7">
        <f t="shared" si="2"/>
        <v>0.01379942583</v>
      </c>
      <c r="S4" s="7">
        <f t="shared" si="3"/>
        <v>0.003739354901</v>
      </c>
      <c r="T4" s="7">
        <f t="shared" si="4"/>
        <v>0.0008202455912</v>
      </c>
    </row>
    <row r="5">
      <c r="A5" s="29" t="s">
        <v>509</v>
      </c>
      <c r="B5" s="15" t="s">
        <v>442</v>
      </c>
      <c r="C5" s="15" t="s">
        <v>47</v>
      </c>
      <c r="D5" s="15" t="s">
        <v>508</v>
      </c>
      <c r="E5" s="15">
        <v>10.0</v>
      </c>
      <c r="F5" s="15">
        <v>1.0</v>
      </c>
      <c r="G5" s="15">
        <v>14.9926377681618</v>
      </c>
      <c r="H5" s="15">
        <v>13.1620014999999</v>
      </c>
      <c r="I5" s="15">
        <v>17.6810948</v>
      </c>
      <c r="J5" s="15">
        <v>30.9552125499999</v>
      </c>
      <c r="K5" s="15">
        <v>58.6095125799998</v>
      </c>
      <c r="L5" s="15">
        <v>42892.0</v>
      </c>
      <c r="M5" s="15">
        <v>2307.0</v>
      </c>
      <c r="N5" s="15">
        <v>616.0</v>
      </c>
      <c r="O5" s="15">
        <v>191.0</v>
      </c>
      <c r="P5" s="15">
        <v>29.0</v>
      </c>
      <c r="Q5" s="7">
        <f t="shared" si="1"/>
        <v>0.05378625385</v>
      </c>
      <c r="R5" s="7">
        <f t="shared" si="2"/>
        <v>0.01436165252</v>
      </c>
      <c r="S5" s="7">
        <f t="shared" si="3"/>
        <v>0.004453044857</v>
      </c>
      <c r="T5" s="7">
        <f t="shared" si="4"/>
        <v>0.0006761167584</v>
      </c>
    </row>
    <row r="6">
      <c r="A6" s="29" t="s">
        <v>510</v>
      </c>
      <c r="B6" s="15" t="s">
        <v>442</v>
      </c>
      <c r="C6" s="15" t="s">
        <v>47</v>
      </c>
      <c r="D6" s="15" t="s">
        <v>508</v>
      </c>
      <c r="E6" s="15">
        <v>5.0</v>
      </c>
      <c r="F6" s="15">
        <v>1.0</v>
      </c>
      <c r="G6" s="15">
        <v>17.0986861083705</v>
      </c>
      <c r="H6" s="15">
        <v>12.832874</v>
      </c>
      <c r="I6" s="15">
        <v>31.9469244</v>
      </c>
      <c r="J6" s="15">
        <v>40.8329479999999</v>
      </c>
      <c r="K6" s="15">
        <v>73.8324106799999</v>
      </c>
      <c r="L6" s="15">
        <v>19055.0</v>
      </c>
      <c r="M6" s="15">
        <v>2176.0</v>
      </c>
      <c r="N6" s="15">
        <v>578.0</v>
      </c>
      <c r="O6" s="15">
        <v>177.0</v>
      </c>
      <c r="P6" s="15">
        <v>6.0</v>
      </c>
      <c r="Q6" s="7">
        <f t="shared" si="1"/>
        <v>0.1141957491</v>
      </c>
      <c r="R6" s="7">
        <f t="shared" si="2"/>
        <v>0.03033324587</v>
      </c>
      <c r="S6" s="7">
        <f t="shared" si="3"/>
        <v>0.009288900551</v>
      </c>
      <c r="T6" s="7">
        <f t="shared" si="4"/>
        <v>0.0003148779848</v>
      </c>
    </row>
    <row r="7">
      <c r="A7" s="29" t="s">
        <v>511</v>
      </c>
      <c r="B7" s="15" t="s">
        <v>442</v>
      </c>
      <c r="C7" s="15" t="s">
        <v>47</v>
      </c>
      <c r="D7" s="15" t="s">
        <v>508</v>
      </c>
      <c r="E7" s="15">
        <v>5.0</v>
      </c>
      <c r="F7" s="15">
        <v>5.0</v>
      </c>
      <c r="G7" s="15">
        <v>15.0914320631955</v>
      </c>
      <c r="H7" s="15">
        <v>13.908325</v>
      </c>
      <c r="I7" s="15">
        <v>21.401303</v>
      </c>
      <c r="J7" s="15">
        <v>28.563288</v>
      </c>
      <c r="K7" s="15">
        <v>41.126093</v>
      </c>
      <c r="L7" s="15">
        <v>96051.0</v>
      </c>
      <c r="M7" s="15">
        <v>3968.0</v>
      </c>
      <c r="N7" s="15">
        <v>370.0</v>
      </c>
      <c r="O7" s="15">
        <v>8.0</v>
      </c>
      <c r="P7" s="15">
        <v>0.0</v>
      </c>
      <c r="Q7" s="7">
        <f t="shared" si="1"/>
        <v>0.04131138666</v>
      </c>
      <c r="R7" s="7">
        <f t="shared" si="2"/>
        <v>0.003852120228</v>
      </c>
      <c r="S7" s="7">
        <f t="shared" si="3"/>
        <v>0.00008328908601</v>
      </c>
      <c r="T7" s="7">
        <f t="shared" si="4"/>
        <v>0</v>
      </c>
    </row>
    <row r="8">
      <c r="A8" s="29" t="s">
        <v>512</v>
      </c>
      <c r="B8" s="15" t="s">
        <v>442</v>
      </c>
      <c r="C8" s="15" t="s">
        <v>47</v>
      </c>
      <c r="D8" s="15" t="s">
        <v>508</v>
      </c>
      <c r="E8" s="15">
        <v>10.0</v>
      </c>
      <c r="F8" s="15">
        <v>5.0</v>
      </c>
      <c r="G8" s="15">
        <v>14.9377018864396</v>
      </c>
      <c r="H8" s="15">
        <v>13.389455</v>
      </c>
      <c r="I8" s="15">
        <v>21.7014014</v>
      </c>
      <c r="J8" s="15">
        <v>28.9397496999999</v>
      </c>
      <c r="K8" s="15">
        <v>47.4411040999999</v>
      </c>
      <c r="L8" s="15">
        <v>222243.0</v>
      </c>
      <c r="M8" s="15">
        <v>10019.0</v>
      </c>
      <c r="N8" s="15">
        <v>1887.0</v>
      </c>
      <c r="O8" s="15">
        <v>274.0</v>
      </c>
      <c r="P8" s="15">
        <v>133.0</v>
      </c>
      <c r="Q8" s="7">
        <f t="shared" si="1"/>
        <v>0.0450812849</v>
      </c>
      <c r="R8" s="7">
        <f t="shared" si="2"/>
        <v>0.008490706119</v>
      </c>
      <c r="S8" s="7">
        <f t="shared" si="3"/>
        <v>0.001232884725</v>
      </c>
      <c r="T8" s="7">
        <f t="shared" si="4"/>
        <v>0.0005984440455</v>
      </c>
    </row>
    <row r="9">
      <c r="A9" s="29" t="s">
        <v>513</v>
      </c>
      <c r="B9" s="15" t="s">
        <v>442</v>
      </c>
      <c r="C9" s="15" t="s">
        <v>47</v>
      </c>
      <c r="D9" s="15" t="s">
        <v>508</v>
      </c>
      <c r="E9" s="15">
        <v>5.0</v>
      </c>
      <c r="F9" s="15">
        <v>15.0</v>
      </c>
      <c r="G9" s="15">
        <v>14.8314765319333</v>
      </c>
      <c r="H9" s="15">
        <v>13.381006</v>
      </c>
      <c r="I9" s="15">
        <v>20.6407704</v>
      </c>
      <c r="J9" s="15">
        <v>28.1873032999999</v>
      </c>
      <c r="K9" s="15">
        <v>47.4491177400001</v>
      </c>
      <c r="L9" s="15">
        <v>346299.0</v>
      </c>
      <c r="M9" s="15">
        <v>14678.0</v>
      </c>
      <c r="N9" s="15">
        <v>2869.0</v>
      </c>
      <c r="O9" s="15">
        <v>423.0</v>
      </c>
      <c r="P9" s="15">
        <v>57.0</v>
      </c>
      <c r="Q9" s="7">
        <f t="shared" si="1"/>
        <v>0.04238533753</v>
      </c>
      <c r="R9" s="7">
        <f t="shared" si="2"/>
        <v>0.008284748151</v>
      </c>
      <c r="S9" s="7">
        <f t="shared" si="3"/>
        <v>0.001221487789</v>
      </c>
      <c r="T9" s="7">
        <f t="shared" si="4"/>
        <v>0.0001645976454</v>
      </c>
    </row>
    <row r="10">
      <c r="A10" s="29" t="s">
        <v>514</v>
      </c>
      <c r="B10" s="15" t="s">
        <v>442</v>
      </c>
      <c r="C10" s="15" t="s">
        <v>47</v>
      </c>
      <c r="D10" s="15" t="s">
        <v>508</v>
      </c>
      <c r="E10" s="15">
        <v>5.0</v>
      </c>
      <c r="F10" s="15">
        <v>15.0</v>
      </c>
      <c r="G10" s="15">
        <v>15.7873979128301</v>
      </c>
      <c r="H10" s="15">
        <v>13.703557</v>
      </c>
      <c r="I10" s="15">
        <v>25.2706861999999</v>
      </c>
      <c r="J10" s="15">
        <v>32.2630181999999</v>
      </c>
      <c r="K10" s="15">
        <v>56.7354435199998</v>
      </c>
      <c r="L10" s="15">
        <v>346473.0</v>
      </c>
      <c r="M10" s="15">
        <v>21858.0</v>
      </c>
      <c r="N10" s="15">
        <v>5075.0</v>
      </c>
      <c r="O10" s="15">
        <v>1046.0</v>
      </c>
      <c r="P10" s="15">
        <v>43.0</v>
      </c>
      <c r="Q10" s="7">
        <f t="shared" si="1"/>
        <v>0.06308716697</v>
      </c>
      <c r="R10" s="7">
        <f t="shared" si="2"/>
        <v>0.01464760602</v>
      </c>
      <c r="S10" s="7">
        <f t="shared" si="3"/>
        <v>0.003018994265</v>
      </c>
      <c r="T10" s="7">
        <f t="shared" si="4"/>
        <v>0.0001241077948</v>
      </c>
    </row>
    <row r="11">
      <c r="A11" s="29" t="s">
        <v>515</v>
      </c>
      <c r="B11" s="15" t="s">
        <v>442</v>
      </c>
      <c r="C11" s="15" t="s">
        <v>47</v>
      </c>
      <c r="D11" s="15" t="s">
        <v>508</v>
      </c>
      <c r="E11" s="15">
        <v>10.0</v>
      </c>
      <c r="F11" s="15">
        <v>15.0</v>
      </c>
      <c r="G11" s="15">
        <v>15.3738707478273</v>
      </c>
      <c r="H11" s="15">
        <v>12.289269</v>
      </c>
      <c r="I11" s="15">
        <v>25.1255278</v>
      </c>
      <c r="J11" s="15">
        <v>35.3873441999999</v>
      </c>
      <c r="K11" s="15">
        <v>55.0343678899999</v>
      </c>
      <c r="L11" s="15">
        <v>760602.0</v>
      </c>
      <c r="M11" s="15">
        <v>54200.0</v>
      </c>
      <c r="N11" s="15">
        <v>10892.0</v>
      </c>
      <c r="O11" s="15">
        <v>2548.0</v>
      </c>
      <c r="P11" s="15">
        <v>627.0</v>
      </c>
      <c r="Q11" s="7">
        <f t="shared" si="1"/>
        <v>0.07125934457</v>
      </c>
      <c r="R11" s="7">
        <f t="shared" si="2"/>
        <v>0.01432023581</v>
      </c>
      <c r="S11" s="7">
        <f t="shared" si="3"/>
        <v>0.003349978044</v>
      </c>
      <c r="T11" s="7">
        <f t="shared" si="4"/>
        <v>0.0008243470304</v>
      </c>
    </row>
    <row r="12">
      <c r="A12" s="59" t="s">
        <v>516</v>
      </c>
      <c r="B12" s="60" t="s">
        <v>442</v>
      </c>
      <c r="C12" s="60" t="s">
        <v>47</v>
      </c>
      <c r="D12" s="60" t="s">
        <v>508</v>
      </c>
      <c r="E12" s="60">
        <v>5.0</v>
      </c>
      <c r="F12" s="60">
        <v>30.0</v>
      </c>
      <c r="G12" s="60">
        <v>22.5996039138635</v>
      </c>
      <c r="H12" s="60">
        <v>10.762628</v>
      </c>
      <c r="I12" s="60">
        <v>61.8705014</v>
      </c>
      <c r="J12" s="60">
        <v>100.182435599999</v>
      </c>
      <c r="K12" s="60">
        <v>156.002065119999</v>
      </c>
      <c r="L12" s="60">
        <v>944977.0</v>
      </c>
      <c r="M12" s="60">
        <v>140640.0</v>
      </c>
      <c r="N12" s="60">
        <v>110648.0</v>
      </c>
      <c r="O12" s="60">
        <v>77320.0</v>
      </c>
      <c r="P12" s="60">
        <v>47417.0</v>
      </c>
      <c r="Q12" s="61">
        <f t="shared" si="1"/>
        <v>0.1488290191</v>
      </c>
      <c r="R12" s="61">
        <f t="shared" si="2"/>
        <v>0.1170906805</v>
      </c>
      <c r="S12" s="61">
        <f t="shared" si="3"/>
        <v>0.08182209726</v>
      </c>
      <c r="T12" s="61">
        <f t="shared" si="4"/>
        <v>0.05017794084</v>
      </c>
      <c r="U12" s="1" t="s">
        <v>517</v>
      </c>
    </row>
    <row r="13">
      <c r="A13" s="1"/>
      <c r="B13" s="62"/>
      <c r="C13" s="62"/>
      <c r="D13" s="62"/>
      <c r="E13" s="62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7"/>
      <c r="R13" s="7"/>
      <c r="S13" s="7"/>
      <c r="T13" s="7"/>
    </row>
    <row r="14">
      <c r="A14" s="1" t="s">
        <v>477</v>
      </c>
      <c r="B14" s="15" t="s">
        <v>477</v>
      </c>
      <c r="C14" s="15" t="s">
        <v>7</v>
      </c>
      <c r="D14" s="15" t="s">
        <v>443</v>
      </c>
      <c r="E14" s="15" t="s">
        <v>385</v>
      </c>
      <c r="F14" s="15" t="s">
        <v>385</v>
      </c>
      <c r="G14" s="10">
        <v>19.4940251403678</v>
      </c>
      <c r="H14" s="10">
        <v>18.058189</v>
      </c>
      <c r="I14" s="10">
        <v>28.7588840999999</v>
      </c>
      <c r="J14" s="10">
        <v>36.2290701999999</v>
      </c>
      <c r="K14" s="10">
        <v>56.1980809099999</v>
      </c>
      <c r="L14" s="10">
        <v>5155028.0</v>
      </c>
      <c r="M14" s="10">
        <v>461554.0</v>
      </c>
      <c r="N14" s="10">
        <v>74031.0</v>
      </c>
      <c r="O14" s="10">
        <v>12603.0</v>
      </c>
      <c r="P14" s="10">
        <v>1933.0</v>
      </c>
      <c r="Q14" s="7">
        <f t="shared" ref="Q14:Q24" si="5">M14/L14</f>
        <v>0.08953472222</v>
      </c>
      <c r="R14" s="7">
        <f t="shared" ref="R14:R24" si="6">N14/L14</f>
        <v>0.01436093073</v>
      </c>
      <c r="S14" s="7">
        <f t="shared" ref="S14:S24" si="7">O14/L14</f>
        <v>0.002444797584</v>
      </c>
      <c r="T14" s="7">
        <f t="shared" ref="T14:T24" si="8">P14/L14</f>
        <v>0.000374973715</v>
      </c>
    </row>
    <row r="15">
      <c r="A15" s="1" t="s">
        <v>478</v>
      </c>
      <c r="B15" s="15" t="s">
        <v>477</v>
      </c>
      <c r="C15" s="15" t="s">
        <v>7</v>
      </c>
      <c r="D15" s="15" t="s">
        <v>443</v>
      </c>
      <c r="E15" s="15" t="s">
        <v>385</v>
      </c>
      <c r="F15" s="15" t="s">
        <v>385</v>
      </c>
      <c r="G15" s="10">
        <v>19.302494747536</v>
      </c>
      <c r="H15" s="10">
        <v>17.995595</v>
      </c>
      <c r="I15" s="10">
        <v>27.8272711999999</v>
      </c>
      <c r="J15" s="10">
        <v>35.2330171999999</v>
      </c>
      <c r="K15" s="10">
        <v>54.5555988999999</v>
      </c>
      <c r="L15" s="10">
        <v>5155088.0</v>
      </c>
      <c r="M15" s="10">
        <v>424393.0</v>
      </c>
      <c r="N15" s="10">
        <v>66995.0</v>
      </c>
      <c r="O15" s="10">
        <v>12065.0</v>
      </c>
      <c r="P15" s="10">
        <v>2193.0</v>
      </c>
      <c r="Q15" s="7">
        <f t="shared" si="5"/>
        <v>0.08232507379</v>
      </c>
      <c r="R15" s="7">
        <f t="shared" si="6"/>
        <v>0.01299589842</v>
      </c>
      <c r="S15" s="7">
        <f t="shared" si="7"/>
        <v>0.002340406216</v>
      </c>
      <c r="T15" s="7">
        <f t="shared" si="8"/>
        <v>0.0004254049591</v>
      </c>
    </row>
    <row r="16">
      <c r="A16" s="29" t="s">
        <v>507</v>
      </c>
      <c r="B16" s="15" t="s">
        <v>477</v>
      </c>
      <c r="C16" s="15" t="s">
        <v>264</v>
      </c>
      <c r="D16" s="15" t="s">
        <v>508</v>
      </c>
      <c r="E16" s="15">
        <v>10.0</v>
      </c>
      <c r="F16" s="15">
        <v>1.0</v>
      </c>
      <c r="G16" s="15">
        <v>19.0751679999703</v>
      </c>
      <c r="H16" s="15">
        <v>18.113556</v>
      </c>
      <c r="I16" s="15">
        <v>22.3141338</v>
      </c>
      <c r="J16" s="15">
        <v>38.0521713499999</v>
      </c>
      <c r="K16" s="15">
        <v>55.2738133799996</v>
      </c>
      <c r="L16" s="15">
        <v>33710.0</v>
      </c>
      <c r="M16" s="15">
        <v>2455.0</v>
      </c>
      <c r="N16" s="15">
        <v>634.0</v>
      </c>
      <c r="O16" s="15">
        <v>181.0</v>
      </c>
      <c r="P16" s="15">
        <v>43.0</v>
      </c>
      <c r="Q16" s="7">
        <f t="shared" si="5"/>
        <v>0.07282705429</v>
      </c>
      <c r="R16" s="7">
        <f t="shared" si="6"/>
        <v>0.01880747553</v>
      </c>
      <c r="S16" s="7">
        <f t="shared" si="7"/>
        <v>0.005369326609</v>
      </c>
      <c r="T16" s="7">
        <f t="shared" si="8"/>
        <v>0.00127558588</v>
      </c>
    </row>
    <row r="17">
      <c r="A17" s="29" t="s">
        <v>510</v>
      </c>
      <c r="B17" s="15" t="s">
        <v>477</v>
      </c>
      <c r="C17" s="15" t="s">
        <v>47</v>
      </c>
      <c r="D17" s="15" t="s">
        <v>508</v>
      </c>
      <c r="E17" s="15">
        <v>5.0</v>
      </c>
      <c r="F17" s="15">
        <v>1.0</v>
      </c>
      <c r="G17" s="15">
        <v>17.9233217874062</v>
      </c>
      <c r="H17" s="15">
        <v>17.66632</v>
      </c>
      <c r="I17" s="15">
        <v>19.351536</v>
      </c>
      <c r="J17" s="15">
        <v>22.2565090999999</v>
      </c>
      <c r="K17" s="15">
        <v>46.3989113199999</v>
      </c>
      <c r="L17" s="15">
        <v>16675.0</v>
      </c>
      <c r="M17" s="15">
        <v>409.0</v>
      </c>
      <c r="N17" s="15">
        <v>119.0</v>
      </c>
      <c r="O17" s="15">
        <v>10.0</v>
      </c>
      <c r="P17" s="15">
        <v>0.0</v>
      </c>
      <c r="Q17" s="7">
        <f t="shared" si="5"/>
        <v>0.02452773613</v>
      </c>
      <c r="R17" s="7">
        <f t="shared" si="6"/>
        <v>0.007136431784</v>
      </c>
      <c r="S17" s="7">
        <f t="shared" si="7"/>
        <v>0.0005997001499</v>
      </c>
      <c r="T17" s="7">
        <f t="shared" si="8"/>
        <v>0</v>
      </c>
    </row>
    <row r="18">
      <c r="A18" s="29" t="s">
        <v>509</v>
      </c>
      <c r="B18" s="15" t="s">
        <v>477</v>
      </c>
      <c r="C18" s="15" t="s">
        <v>47</v>
      </c>
      <c r="D18" s="15" t="s">
        <v>508</v>
      </c>
      <c r="E18" s="15">
        <v>10.0</v>
      </c>
      <c r="F18" s="15">
        <v>1.0</v>
      </c>
      <c r="G18" s="15">
        <v>17.2608246879987</v>
      </c>
      <c r="H18" s="15">
        <v>16.9055125</v>
      </c>
      <c r="I18" s="15">
        <v>19.1276515</v>
      </c>
      <c r="J18" s="15">
        <v>19.89813535</v>
      </c>
      <c r="K18" s="15">
        <v>36.5417605599999</v>
      </c>
      <c r="L18" s="15">
        <v>33080.0</v>
      </c>
      <c r="M18" s="15">
        <v>543.0</v>
      </c>
      <c r="N18" s="15">
        <v>90.0</v>
      </c>
      <c r="O18" s="15">
        <v>0.0</v>
      </c>
      <c r="P18" s="15">
        <v>0.0</v>
      </c>
      <c r="Q18" s="7">
        <f t="shared" si="5"/>
        <v>0.01641475212</v>
      </c>
      <c r="R18" s="7">
        <f t="shared" si="6"/>
        <v>0.002720677146</v>
      </c>
      <c r="S18" s="7">
        <f t="shared" si="7"/>
        <v>0</v>
      </c>
      <c r="T18" s="7">
        <f t="shared" si="8"/>
        <v>0</v>
      </c>
    </row>
    <row r="19">
      <c r="A19" s="29" t="s">
        <v>512</v>
      </c>
      <c r="B19" s="15" t="s">
        <v>477</v>
      </c>
      <c r="C19" s="15" t="s">
        <v>47</v>
      </c>
      <c r="D19" s="15" t="s">
        <v>508</v>
      </c>
      <c r="E19" s="15">
        <v>10.0</v>
      </c>
      <c r="F19" s="15">
        <v>5.0</v>
      </c>
      <c r="G19" s="15">
        <v>18.3787608722625</v>
      </c>
      <c r="H19" s="15">
        <v>17.147345</v>
      </c>
      <c r="I19" s="15">
        <v>23.783849</v>
      </c>
      <c r="J19" s="15">
        <v>32.66191</v>
      </c>
      <c r="K19" s="15">
        <v>48.1697791999999</v>
      </c>
      <c r="L19" s="15">
        <v>176761.0</v>
      </c>
      <c r="M19" s="15">
        <v>10829.0</v>
      </c>
      <c r="N19" s="15">
        <v>1494.0</v>
      </c>
      <c r="O19" s="15">
        <v>112.0</v>
      </c>
      <c r="P19" s="15">
        <v>0.0</v>
      </c>
      <c r="Q19" s="7">
        <f t="shared" si="5"/>
        <v>0.06126351401</v>
      </c>
      <c r="R19" s="7">
        <f t="shared" si="6"/>
        <v>0.008452090676</v>
      </c>
      <c r="S19" s="7">
        <f t="shared" si="7"/>
        <v>0.0006336239329</v>
      </c>
      <c r="T19" s="7">
        <f t="shared" si="8"/>
        <v>0</v>
      </c>
    </row>
    <row r="20">
      <c r="A20" s="29" t="s">
        <v>511</v>
      </c>
      <c r="B20" s="15" t="s">
        <v>477</v>
      </c>
      <c r="C20" s="15" t="s">
        <v>47</v>
      </c>
      <c r="D20" s="15" t="s">
        <v>508</v>
      </c>
      <c r="E20" s="15">
        <v>5.0</v>
      </c>
      <c r="F20" s="15">
        <v>5.0</v>
      </c>
      <c r="G20" s="15">
        <v>18.3959923570616</v>
      </c>
      <c r="H20" s="15">
        <v>18.0362765</v>
      </c>
      <c r="I20" s="15">
        <v>22.6957931</v>
      </c>
      <c r="J20" s="15">
        <v>29.6410532999999</v>
      </c>
      <c r="K20" s="15">
        <v>51.1070852099999</v>
      </c>
      <c r="L20" s="15">
        <v>86198.0</v>
      </c>
      <c r="M20" s="15">
        <v>4170.0</v>
      </c>
      <c r="N20" s="15">
        <v>951.0</v>
      </c>
      <c r="O20" s="15">
        <v>233.0</v>
      </c>
      <c r="P20" s="15">
        <v>79.0</v>
      </c>
      <c r="Q20" s="7">
        <f t="shared" si="5"/>
        <v>0.04837699251</v>
      </c>
      <c r="R20" s="7">
        <f t="shared" si="6"/>
        <v>0.01103273858</v>
      </c>
      <c r="S20" s="7">
        <f t="shared" si="7"/>
        <v>0.002703078958</v>
      </c>
      <c r="T20" s="7">
        <f t="shared" si="8"/>
        <v>0.0009164945822</v>
      </c>
    </row>
    <row r="21">
      <c r="A21" s="29" t="s">
        <v>513</v>
      </c>
      <c r="B21" s="15" t="s">
        <v>477</v>
      </c>
      <c r="C21" s="15" t="s">
        <v>47</v>
      </c>
      <c r="D21" s="15" t="s">
        <v>508</v>
      </c>
      <c r="E21" s="15">
        <v>5.0</v>
      </c>
      <c r="F21" s="15">
        <v>15.0</v>
      </c>
      <c r="G21" s="15">
        <v>18.3546487283458</v>
      </c>
      <c r="H21" s="15">
        <v>17.254646</v>
      </c>
      <c r="I21" s="15">
        <v>20.68933</v>
      </c>
      <c r="J21" s="15">
        <v>31.382367</v>
      </c>
      <c r="K21" s="15">
        <v>47.4585916</v>
      </c>
      <c r="L21" s="15">
        <v>263541.0</v>
      </c>
      <c r="M21" s="15">
        <v>14511.0</v>
      </c>
      <c r="N21" s="15">
        <v>2089.0</v>
      </c>
      <c r="O21" s="15">
        <v>380.0</v>
      </c>
      <c r="P21" s="15">
        <v>102.0</v>
      </c>
      <c r="Q21" s="7">
        <f t="shared" si="5"/>
        <v>0.05506164126</v>
      </c>
      <c r="R21" s="7">
        <f t="shared" si="6"/>
        <v>0.007926660368</v>
      </c>
      <c r="S21" s="7">
        <f t="shared" si="7"/>
        <v>0.001441900881</v>
      </c>
      <c r="T21" s="7">
        <f t="shared" si="8"/>
        <v>0.0003870365522</v>
      </c>
    </row>
    <row r="22">
      <c r="A22" s="29" t="s">
        <v>514</v>
      </c>
      <c r="B22" s="15" t="s">
        <v>477</v>
      </c>
      <c r="C22" s="15" t="s">
        <v>47</v>
      </c>
      <c r="D22" s="15" t="s">
        <v>508</v>
      </c>
      <c r="E22" s="15">
        <v>5.0</v>
      </c>
      <c r="F22" s="15">
        <v>15.0</v>
      </c>
      <c r="G22" s="15">
        <v>19.5339445187772</v>
      </c>
      <c r="H22" s="15">
        <v>18.0914455</v>
      </c>
      <c r="I22" s="15">
        <v>27.5049865</v>
      </c>
      <c r="J22" s="15">
        <v>36.8417129999999</v>
      </c>
      <c r="K22" s="15">
        <v>58.6114398999999</v>
      </c>
      <c r="L22" s="15">
        <v>263670.0</v>
      </c>
      <c r="M22" s="15">
        <v>22439.0</v>
      </c>
      <c r="N22" s="15">
        <v>4090.0</v>
      </c>
      <c r="O22" s="15">
        <v>782.0</v>
      </c>
      <c r="P22" s="15">
        <v>148.0</v>
      </c>
      <c r="Q22" s="7">
        <f t="shared" si="5"/>
        <v>0.08510259036</v>
      </c>
      <c r="R22" s="7">
        <f t="shared" si="6"/>
        <v>0.01551181401</v>
      </c>
      <c r="S22" s="7">
        <f t="shared" si="7"/>
        <v>0.002965828498</v>
      </c>
      <c r="T22" s="7">
        <f t="shared" si="8"/>
        <v>0.0005613076952</v>
      </c>
    </row>
    <row r="23">
      <c r="A23" s="29" t="s">
        <v>515</v>
      </c>
      <c r="B23" s="15" t="s">
        <v>477</v>
      </c>
      <c r="C23" s="15" t="s">
        <v>47</v>
      </c>
      <c r="D23" s="15" t="s">
        <v>508</v>
      </c>
      <c r="E23" s="15">
        <v>10.0</v>
      </c>
      <c r="F23" s="15">
        <v>15.0</v>
      </c>
      <c r="G23" s="15">
        <v>17.9852574317416</v>
      </c>
      <c r="H23" s="15">
        <v>16.8742335</v>
      </c>
      <c r="I23" s="15">
        <v>21.5038352</v>
      </c>
      <c r="J23" s="15">
        <v>31.5263085</v>
      </c>
      <c r="K23" s="15">
        <v>45.4312367099998</v>
      </c>
      <c r="L23" s="15">
        <v>542820.0</v>
      </c>
      <c r="M23" s="15">
        <v>30472.0</v>
      </c>
      <c r="N23" s="15">
        <v>3363.0</v>
      </c>
      <c r="O23" s="15">
        <v>542.0</v>
      </c>
      <c r="P23" s="15">
        <v>81.0</v>
      </c>
      <c r="Q23" s="7">
        <f t="shared" si="5"/>
        <v>0.0561364725</v>
      </c>
      <c r="R23" s="7">
        <f t="shared" si="6"/>
        <v>0.006195423897</v>
      </c>
      <c r="S23" s="7">
        <f t="shared" si="7"/>
        <v>0.0009984893703</v>
      </c>
      <c r="T23" s="7">
        <f t="shared" si="8"/>
        <v>0.0001492207362</v>
      </c>
    </row>
    <row r="24">
      <c r="A24" s="29" t="s">
        <v>516</v>
      </c>
      <c r="B24" s="15" t="s">
        <v>477</v>
      </c>
      <c r="C24" s="15" t="s">
        <v>47</v>
      </c>
      <c r="D24" s="15" t="s">
        <v>508</v>
      </c>
      <c r="E24" s="15">
        <v>5.0</v>
      </c>
      <c r="F24" s="15">
        <v>30.0</v>
      </c>
      <c r="G24" s="15">
        <v>14.9705781531212</v>
      </c>
      <c r="H24" s="15">
        <v>13.411584</v>
      </c>
      <c r="I24" s="15">
        <v>18.5961088</v>
      </c>
      <c r="J24" s="15">
        <v>20.1610849</v>
      </c>
      <c r="K24" s="15">
        <v>39.6722156199999</v>
      </c>
      <c r="L24" s="15">
        <v>529515.0</v>
      </c>
      <c r="M24" s="15">
        <v>12313.0</v>
      </c>
      <c r="N24" s="15">
        <v>1710.0</v>
      </c>
      <c r="O24" s="15">
        <v>278.0</v>
      </c>
      <c r="P24" s="15">
        <v>86.0</v>
      </c>
      <c r="Q24" s="7">
        <f t="shared" si="5"/>
        <v>0.02325335448</v>
      </c>
      <c r="R24" s="7">
        <f t="shared" si="6"/>
        <v>0.003229370273</v>
      </c>
      <c r="S24" s="7">
        <f t="shared" si="7"/>
        <v>0.0005250087344</v>
      </c>
      <c r="T24" s="7">
        <f t="shared" si="8"/>
        <v>0.000162412774</v>
      </c>
      <c r="U24" s="1" t="s">
        <v>518</v>
      </c>
    </row>
    <row r="25">
      <c r="S25" s="1" t="s">
        <v>519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 t="s">
        <v>10</v>
      </c>
      <c r="B1" s="1" t="s">
        <v>14</v>
      </c>
      <c r="C1" s="1" t="s">
        <v>3</v>
      </c>
      <c r="D1" s="1" t="s">
        <v>4</v>
      </c>
      <c r="E1" s="1" t="s">
        <v>5</v>
      </c>
      <c r="F1" s="1" t="s">
        <v>18</v>
      </c>
    </row>
    <row r="2">
      <c r="A2" s="1" t="s">
        <v>520</v>
      </c>
      <c r="B2" s="10">
        <v>25.4702667955039</v>
      </c>
      <c r="C2" s="10">
        <v>42.141605</v>
      </c>
      <c r="D2" s="10">
        <v>49.5808469999999</v>
      </c>
      <c r="E2" s="10">
        <v>73.9953767799997</v>
      </c>
      <c r="F2" s="10">
        <v>4065979.0</v>
      </c>
    </row>
    <row r="3">
      <c r="A3" s="1" t="s">
        <v>521</v>
      </c>
      <c r="B3" s="10">
        <v>22.9837819653646</v>
      </c>
      <c r="C3" s="10">
        <v>27.4771209</v>
      </c>
      <c r="D3" s="10">
        <v>36.89924455</v>
      </c>
      <c r="E3" s="10">
        <v>64.89999077</v>
      </c>
      <c r="F3" s="10">
        <v>179470.0</v>
      </c>
    </row>
    <row r="4">
      <c r="A4" s="1" t="s">
        <v>522</v>
      </c>
      <c r="B4" s="10">
        <v>24.4504701875846</v>
      </c>
      <c r="C4" s="10">
        <v>35.972987</v>
      </c>
      <c r="D4" s="10">
        <v>45.9553559999999</v>
      </c>
      <c r="E4" s="10">
        <v>76.9887440999995</v>
      </c>
      <c r="F4" s="10">
        <v>179471.0</v>
      </c>
    </row>
    <row r="5">
      <c r="A5" s="1" t="s">
        <v>523</v>
      </c>
      <c r="B5" s="10">
        <v>25.8919608162272</v>
      </c>
      <c r="C5" s="10">
        <v>39.130304</v>
      </c>
      <c r="D5" s="10">
        <v>47.2830787</v>
      </c>
      <c r="E5" s="10">
        <v>83.6970467800002</v>
      </c>
      <c r="F5" s="10">
        <v>172278.0</v>
      </c>
    </row>
    <row r="6">
      <c r="A6" s="1" t="s">
        <v>524</v>
      </c>
      <c r="B6" s="10">
        <v>24.0707326855257</v>
      </c>
      <c r="C6" s="10">
        <v>26.8153971</v>
      </c>
      <c r="D6" s="10">
        <v>40.0076906999999</v>
      </c>
      <c r="E6" s="10">
        <v>82.11980737</v>
      </c>
      <c r="F6" s="10">
        <v>172278.0</v>
      </c>
    </row>
    <row r="8">
      <c r="A8" s="1" t="s">
        <v>525</v>
      </c>
      <c r="B8" s="10">
        <v>17.8184913794189</v>
      </c>
      <c r="C8" s="10">
        <v>19.8960345999999</v>
      </c>
      <c r="D8" s="10">
        <v>22.750987</v>
      </c>
      <c r="E8" s="10">
        <v>33.4047289999999</v>
      </c>
      <c r="F8" s="10">
        <v>5037453.0</v>
      </c>
    </row>
    <row r="9">
      <c r="A9" s="1" t="s">
        <v>521</v>
      </c>
      <c r="B9" s="10">
        <v>16.4057776557429</v>
      </c>
      <c r="C9" s="10">
        <v>18.6431504</v>
      </c>
      <c r="D9" s="10">
        <v>19.4530672999999</v>
      </c>
      <c r="E9" s="10">
        <v>33.3114396199999</v>
      </c>
      <c r="F9" s="10">
        <v>223702.0</v>
      </c>
    </row>
    <row r="10">
      <c r="A10" s="1" t="s">
        <v>522</v>
      </c>
      <c r="B10" s="10">
        <v>15.3694852094989</v>
      </c>
      <c r="C10" s="10">
        <v>18.2850832</v>
      </c>
      <c r="D10" s="10">
        <v>18.5809096</v>
      </c>
      <c r="E10" s="10">
        <v>20.2265177499999</v>
      </c>
      <c r="F10" s="10">
        <v>218698.0</v>
      </c>
    </row>
    <row r="11">
      <c r="A11" s="1" t="s">
        <v>523</v>
      </c>
      <c r="B11" s="10">
        <v>18.8167996997686</v>
      </c>
      <c r="C11" s="10">
        <v>26.4632565</v>
      </c>
      <c r="D11" s="10">
        <v>32.0361573</v>
      </c>
      <c r="E11" s="10">
        <v>46.3562749799999</v>
      </c>
      <c r="F11" s="10">
        <v>218698.0</v>
      </c>
    </row>
    <row r="12">
      <c r="A12" s="1" t="s">
        <v>524</v>
      </c>
      <c r="B12" s="10">
        <v>18.1947552350493</v>
      </c>
      <c r="C12" s="10">
        <v>21.7496022</v>
      </c>
      <c r="D12" s="10">
        <v>29.2199498</v>
      </c>
      <c r="E12" s="10">
        <v>43.2608869699999</v>
      </c>
      <c r="F12" s="10">
        <v>223702.0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75"/>
    <col customWidth="1" hidden="1" min="3" max="3" width="5.88"/>
    <col hidden="1" min="4" max="4" width="12.63"/>
    <col customWidth="1" min="6" max="6" width="5.25"/>
    <col hidden="1" min="7" max="7" width="12.63"/>
    <col hidden="1" min="15" max="29" width="12.63"/>
    <col customWidth="1" min="30" max="33" width="15.13"/>
    <col customWidth="1" min="34" max="34" width="12.0"/>
    <col customWidth="1" min="35" max="35" width="14.75"/>
    <col customWidth="1" min="36" max="39" width="12.0"/>
  </cols>
  <sheetData>
    <row r="1">
      <c r="A1" s="1" t="s">
        <v>10</v>
      </c>
      <c r="B1" s="1" t="s">
        <v>0</v>
      </c>
      <c r="C1" s="1" t="s">
        <v>11</v>
      </c>
      <c r="D1" s="1" t="s">
        <v>12</v>
      </c>
      <c r="E1" s="2" t="s">
        <v>1</v>
      </c>
      <c r="F1" s="2" t="s">
        <v>2</v>
      </c>
      <c r="G1" s="2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3</v>
      </c>
      <c r="M1" s="1" t="s">
        <v>4</v>
      </c>
      <c r="N1" s="1" t="s">
        <v>5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</row>
    <row r="2">
      <c r="A2" s="5" t="s">
        <v>43</v>
      </c>
      <c r="B2" s="5" t="s">
        <v>9</v>
      </c>
      <c r="C2" s="1" t="s">
        <v>44</v>
      </c>
      <c r="D2" s="5"/>
      <c r="E2" s="1" t="s">
        <v>45</v>
      </c>
      <c r="F2" s="5">
        <v>15.0</v>
      </c>
      <c r="G2" s="6"/>
      <c r="H2" s="5">
        <v>25.1263682728954</v>
      </c>
      <c r="I2" s="5">
        <v>18.1613772</v>
      </c>
      <c r="J2" s="5">
        <v>20.253858</v>
      </c>
      <c r="K2" s="5">
        <v>27.218832</v>
      </c>
      <c r="L2" s="5">
        <v>32.7509738</v>
      </c>
      <c r="M2" s="5">
        <v>43.9427239999999</v>
      </c>
      <c r="N2" s="5">
        <v>74.8960458400002</v>
      </c>
      <c r="O2" s="5">
        <v>78913.0</v>
      </c>
      <c r="P2" s="5">
        <v>10945.0</v>
      </c>
      <c r="Q2" s="5">
        <v>2895.0</v>
      </c>
      <c r="R2" s="5">
        <v>779.0</v>
      </c>
      <c r="S2" s="5">
        <v>31.0</v>
      </c>
      <c r="AD2" s="7">
        <f t="shared" ref="AD2:AH2" si="1">abs((J$158-J2)/J$158)</f>
        <v>0.001290900133</v>
      </c>
      <c r="AE2" s="7">
        <f t="shared" si="1"/>
        <v>0.006435175657</v>
      </c>
      <c r="AF2" s="7">
        <f t="shared" si="1"/>
        <v>0.09916695555</v>
      </c>
      <c r="AG2" s="7">
        <f t="shared" si="1"/>
        <v>0.2681167419</v>
      </c>
      <c r="AH2" s="7">
        <f t="shared" si="1"/>
        <v>0.5988638736</v>
      </c>
      <c r="AI2" s="7">
        <f t="shared" ref="AI2:AI158" si="4">SUM(AF2,AG2,AH2)/3</f>
        <v>0.3220491904</v>
      </c>
      <c r="AJ2" s="8">
        <f t="shared" ref="AJ2:AL2" si="2">(L$158-L2)/L$158</f>
        <v>0.09916695555</v>
      </c>
      <c r="AK2" s="8">
        <f t="shared" si="2"/>
        <v>0.2681167419</v>
      </c>
      <c r="AL2" s="8">
        <f t="shared" si="2"/>
        <v>0.5988638736</v>
      </c>
      <c r="AM2" s="9"/>
    </row>
    <row r="3">
      <c r="A3" s="5" t="s">
        <v>46</v>
      </c>
      <c r="B3" s="5" t="s">
        <v>9</v>
      </c>
      <c r="C3" s="1" t="s">
        <v>44</v>
      </c>
      <c r="D3" s="5"/>
      <c r="E3" s="1" t="s">
        <v>47</v>
      </c>
      <c r="F3" s="5">
        <v>15.0</v>
      </c>
      <c r="G3" s="6"/>
      <c r="H3" s="5">
        <v>25.2567703212379</v>
      </c>
      <c r="I3" s="5">
        <v>18.1753808</v>
      </c>
      <c r="J3" s="5">
        <v>20.43857</v>
      </c>
      <c r="K3" s="5">
        <v>27.30215675</v>
      </c>
      <c r="L3" s="5">
        <v>32.8619698</v>
      </c>
      <c r="M3" s="5">
        <v>44.3477250499999</v>
      </c>
      <c r="N3" s="5">
        <v>75.5642384500001</v>
      </c>
      <c r="O3" s="5">
        <v>79452.0</v>
      </c>
      <c r="P3" s="5">
        <v>11134.0</v>
      </c>
      <c r="Q3" s="5">
        <v>2978.0</v>
      </c>
      <c r="R3" s="5">
        <v>847.0</v>
      </c>
      <c r="S3" s="5">
        <v>75.0</v>
      </c>
      <c r="AD3" s="7">
        <f t="shared" ref="AD3:AH3" si="3">abs((J$158-J3)/J$158)</f>
        <v>0.01042251569</v>
      </c>
      <c r="AE3" s="7">
        <f t="shared" si="3"/>
        <v>0.009516166032</v>
      </c>
      <c r="AF3" s="7">
        <f t="shared" si="3"/>
        <v>0.09611395123</v>
      </c>
      <c r="AG3" s="7">
        <f t="shared" si="3"/>
        <v>0.261371291</v>
      </c>
      <c r="AH3" s="7">
        <f t="shared" si="3"/>
        <v>0.5952850973</v>
      </c>
      <c r="AI3" s="7">
        <f t="shared" si="4"/>
        <v>0.3175901132</v>
      </c>
      <c r="AJ3" s="8">
        <f t="shared" ref="AJ3:AL3" si="5">(L$158-L3)/L$158</f>
        <v>0.09611395123</v>
      </c>
      <c r="AK3" s="8">
        <f t="shared" si="5"/>
        <v>0.261371291</v>
      </c>
      <c r="AL3" s="8">
        <f t="shared" si="5"/>
        <v>0.5952850973</v>
      </c>
      <c r="AM3" s="7">
        <f t="shared" ref="AM3:AM14" si="8">SUM(AJ3,AK3,AL3)/3</f>
        <v>0.3175901132</v>
      </c>
    </row>
    <row r="4">
      <c r="A4" s="10" t="s">
        <v>48</v>
      </c>
      <c r="B4" s="1">
        <v>4828.0</v>
      </c>
      <c r="C4" s="1" t="s">
        <v>44</v>
      </c>
      <c r="E4" s="1" t="s">
        <v>45</v>
      </c>
      <c r="F4" s="1">
        <v>5.0</v>
      </c>
      <c r="H4" s="10">
        <v>23.0174138212098</v>
      </c>
      <c r="I4" s="10">
        <v>18.0058441</v>
      </c>
      <c r="J4" s="10">
        <v>18.787958</v>
      </c>
      <c r="K4" s="10">
        <v>26.61812175</v>
      </c>
      <c r="L4" s="10">
        <v>27.4830051</v>
      </c>
      <c r="M4" s="10">
        <v>31.6122083999999</v>
      </c>
      <c r="N4" s="10">
        <v>60.2518875999991</v>
      </c>
      <c r="O4" s="10">
        <v>24168.0</v>
      </c>
      <c r="P4" s="10">
        <v>1603.0</v>
      </c>
      <c r="Q4" s="10">
        <v>381.0</v>
      </c>
      <c r="R4" s="10">
        <v>96.0</v>
      </c>
      <c r="S4" s="10">
        <v>8.0</v>
      </c>
      <c r="AD4" s="7">
        <f t="shared" ref="AD4:AH4" si="6">abs((J$76-J4)/J$76)</f>
        <v>0.001956197848</v>
      </c>
      <c r="AE4" s="7">
        <f t="shared" si="6"/>
        <v>0.01360650458</v>
      </c>
      <c r="AF4" s="7">
        <f t="shared" si="6"/>
        <v>0.01728370731</v>
      </c>
      <c r="AG4" s="7">
        <f t="shared" si="6"/>
        <v>0.06215423925</v>
      </c>
      <c r="AH4" s="7">
        <f t="shared" si="6"/>
        <v>0.3407565518</v>
      </c>
      <c r="AI4" s="7">
        <f t="shared" si="4"/>
        <v>0.1400648328</v>
      </c>
      <c r="AJ4" s="8">
        <f t="shared" ref="AJ4:AL4" si="7">(L$76-L4)/L$76</f>
        <v>-0.01728370731</v>
      </c>
      <c r="AK4" s="8">
        <f t="shared" si="7"/>
        <v>-0.06215423925</v>
      </c>
      <c r="AL4" s="8">
        <f t="shared" si="7"/>
        <v>-0.3407565518</v>
      </c>
      <c r="AM4" s="7">
        <f t="shared" si="8"/>
        <v>-0.1400648328</v>
      </c>
    </row>
    <row r="5">
      <c r="A5" s="5" t="s">
        <v>49</v>
      </c>
      <c r="B5" s="5" t="s">
        <v>9</v>
      </c>
      <c r="C5" s="1" t="s">
        <v>44</v>
      </c>
      <c r="D5" s="5"/>
      <c r="E5" s="1" t="s">
        <v>45</v>
      </c>
      <c r="F5" s="5">
        <v>5.0</v>
      </c>
      <c r="G5" s="11"/>
      <c r="H5" s="5">
        <v>25.2651423701385</v>
      </c>
      <c r="I5" s="5">
        <v>18.1861339</v>
      </c>
      <c r="J5" s="5">
        <v>20.345226</v>
      </c>
      <c r="K5" s="5">
        <v>27.3199495</v>
      </c>
      <c r="L5" s="5">
        <v>32.9399064</v>
      </c>
      <c r="M5" s="5">
        <v>44.8859545499999</v>
      </c>
      <c r="N5" s="5">
        <v>74.90128953</v>
      </c>
      <c r="O5" s="5">
        <v>25558.0</v>
      </c>
      <c r="P5" s="5">
        <v>3571.0</v>
      </c>
      <c r="Q5" s="5">
        <v>1004.0</v>
      </c>
      <c r="R5" s="5">
        <v>252.0</v>
      </c>
      <c r="S5" s="5">
        <v>3.0</v>
      </c>
      <c r="AD5" s="7">
        <f t="shared" ref="AD5:AH5" si="9">abs((J$158-J5)/J$158)</f>
        <v>0.005807864109</v>
      </c>
      <c r="AE5" s="7">
        <f t="shared" si="9"/>
        <v>0.01017406529</v>
      </c>
      <c r="AF5" s="7">
        <f t="shared" si="9"/>
        <v>0.09397026338</v>
      </c>
      <c r="AG5" s="7">
        <f t="shared" si="9"/>
        <v>0.2524068681</v>
      </c>
      <c r="AH5" s="7">
        <f t="shared" si="9"/>
        <v>0.5988357889</v>
      </c>
      <c r="AI5" s="7">
        <f t="shared" si="4"/>
        <v>0.3150709735</v>
      </c>
      <c r="AJ5" s="8">
        <f t="shared" ref="AJ5:AL5" si="10">(L$158-L5)/L$158</f>
        <v>0.09397026338</v>
      </c>
      <c r="AK5" s="8">
        <f t="shared" si="10"/>
        <v>0.2524068681</v>
      </c>
      <c r="AL5" s="8">
        <f t="shared" si="10"/>
        <v>0.5988357889</v>
      </c>
      <c r="AM5" s="7">
        <f t="shared" si="8"/>
        <v>0.3150709735</v>
      </c>
    </row>
    <row r="6">
      <c r="A6" s="10" t="s">
        <v>50</v>
      </c>
      <c r="B6" s="1" t="s">
        <v>51</v>
      </c>
      <c r="C6" s="1"/>
      <c r="E6" s="1" t="s">
        <v>52</v>
      </c>
      <c r="F6" s="1">
        <v>15.0</v>
      </c>
      <c r="H6" s="10">
        <v>23.1759483295571</v>
      </c>
      <c r="I6" s="10">
        <v>17.9379478</v>
      </c>
      <c r="J6" s="10">
        <v>18.758383</v>
      </c>
      <c r="K6" s="10">
        <v>26.3689265</v>
      </c>
      <c r="L6" s="10">
        <v>27.5507268</v>
      </c>
      <c r="M6" s="10">
        <v>32.7782871</v>
      </c>
      <c r="N6" s="10">
        <v>64.7019609999999</v>
      </c>
      <c r="O6" s="10">
        <v>63027.0</v>
      </c>
      <c r="P6" s="10">
        <v>4475.0</v>
      </c>
      <c r="Q6" s="10">
        <v>1211.0</v>
      </c>
      <c r="R6" s="10">
        <v>349.0</v>
      </c>
      <c r="S6" s="10">
        <v>21.0</v>
      </c>
      <c r="AD6" s="7">
        <f t="shared" ref="AD6:AH6" si="11">abs((J$104-J6)/J$104)</f>
        <v>0.01352458757</v>
      </c>
      <c r="AE6" s="7">
        <f t="shared" si="11"/>
        <v>0.001883728275</v>
      </c>
      <c r="AF6" s="7">
        <f t="shared" si="11"/>
        <v>0.01802890121</v>
      </c>
      <c r="AG6" s="7">
        <f t="shared" si="11"/>
        <v>0.08218466865</v>
      </c>
      <c r="AH6" s="7">
        <f t="shared" si="11"/>
        <v>0.2306770959</v>
      </c>
      <c r="AI6" s="7">
        <f t="shared" si="4"/>
        <v>0.1102968886</v>
      </c>
      <c r="AJ6" s="8">
        <f t="shared" ref="AJ6:AL6" si="12">(L$104-L6)/L$104</f>
        <v>-0.01802890121</v>
      </c>
      <c r="AK6" s="8">
        <f t="shared" si="12"/>
        <v>-0.08218466865</v>
      </c>
      <c r="AL6" s="8">
        <f t="shared" si="12"/>
        <v>-0.2306770959</v>
      </c>
      <c r="AM6" s="7">
        <f t="shared" si="8"/>
        <v>-0.1102968886</v>
      </c>
    </row>
    <row r="7">
      <c r="A7" s="10" t="s">
        <v>53</v>
      </c>
      <c r="B7" s="1" t="s">
        <v>54</v>
      </c>
      <c r="C7" s="1" t="s">
        <v>44</v>
      </c>
      <c r="E7" s="1" t="s">
        <v>52</v>
      </c>
      <c r="F7" s="1">
        <v>5.0</v>
      </c>
      <c r="H7" s="10">
        <v>22.2605392733706</v>
      </c>
      <c r="I7" s="10">
        <v>17.9745124</v>
      </c>
      <c r="J7" s="10">
        <v>18.428309</v>
      </c>
      <c r="K7" s="10">
        <v>26.338002</v>
      </c>
      <c r="L7" s="10">
        <v>27.0139256</v>
      </c>
      <c r="M7" s="10">
        <v>28.2635719999999</v>
      </c>
      <c r="N7" s="10">
        <v>46.0947519600001</v>
      </c>
      <c r="O7" s="10">
        <v>20913.0</v>
      </c>
      <c r="P7" s="10">
        <v>867.0</v>
      </c>
      <c r="Q7" s="10">
        <v>176.0</v>
      </c>
      <c r="R7" s="10">
        <v>43.0</v>
      </c>
      <c r="S7" s="10">
        <v>0.0</v>
      </c>
      <c r="AD7" s="7">
        <f t="shared" ref="AD7:AH7" si="13">abs((J$2-J7)/J$2)</f>
        <v>0.09013339582</v>
      </c>
      <c r="AE7" s="7">
        <f t="shared" si="13"/>
        <v>0.03236105061</v>
      </c>
      <c r="AF7" s="7">
        <f t="shared" si="13"/>
        <v>0.1751718357</v>
      </c>
      <c r="AG7" s="7">
        <f t="shared" si="13"/>
        <v>0.3568088314</v>
      </c>
      <c r="AH7" s="7">
        <f t="shared" si="13"/>
        <v>0.3845502597</v>
      </c>
      <c r="AI7" s="7">
        <f t="shared" si="4"/>
        <v>0.3055103089</v>
      </c>
      <c r="AJ7" s="8">
        <f t="shared" ref="AJ7:AL7" si="14">(L$2-L7)/L$2</f>
        <v>0.1751718357</v>
      </c>
      <c r="AK7" s="7">
        <f t="shared" si="14"/>
        <v>0.3568088314</v>
      </c>
      <c r="AL7" s="7">
        <f t="shared" si="14"/>
        <v>0.3845502597</v>
      </c>
      <c r="AM7" s="7">
        <f t="shared" si="8"/>
        <v>0.3055103089</v>
      </c>
    </row>
    <row r="8">
      <c r="A8" s="5" t="s">
        <v>55</v>
      </c>
      <c r="B8" s="5" t="s">
        <v>9</v>
      </c>
      <c r="C8" s="1" t="s">
        <v>44</v>
      </c>
      <c r="D8" s="5"/>
      <c r="E8" s="1" t="s">
        <v>56</v>
      </c>
      <c r="F8" s="5">
        <v>5.0</v>
      </c>
      <c r="G8" s="11"/>
      <c r="H8" s="5">
        <v>25.1291957216844</v>
      </c>
      <c r="I8" s="5">
        <v>18.094294</v>
      </c>
      <c r="J8" s="5">
        <v>19.949649</v>
      </c>
      <c r="K8" s="5">
        <v>27.655794</v>
      </c>
      <c r="L8" s="5">
        <v>33.152761</v>
      </c>
      <c r="M8" s="5">
        <v>44.194798</v>
      </c>
      <c r="N8" s="5">
        <v>73.752152</v>
      </c>
      <c r="O8" s="5">
        <v>7961657.0</v>
      </c>
      <c r="P8" s="5">
        <v>1182127.0</v>
      </c>
      <c r="Q8" s="5">
        <v>287985.0</v>
      </c>
      <c r="R8" s="5">
        <v>72310.0</v>
      </c>
      <c r="S8" s="5">
        <v>4019.0</v>
      </c>
      <c r="AD8" s="7">
        <f t="shared" ref="AD8:AH8" si="15">abs((J$158-J8)/J$158)</f>
        <v>0.01374829405</v>
      </c>
      <c r="AE8" s="7">
        <f t="shared" si="15"/>
        <v>0.02259214842</v>
      </c>
      <c r="AF8" s="7">
        <f t="shared" si="15"/>
        <v>0.0881155838</v>
      </c>
      <c r="AG8" s="7">
        <f t="shared" si="15"/>
        <v>0.2639183508</v>
      </c>
      <c r="AH8" s="7">
        <f t="shared" si="15"/>
        <v>0.6049904607</v>
      </c>
      <c r="AI8" s="7">
        <f t="shared" si="4"/>
        <v>0.3190081318</v>
      </c>
      <c r="AJ8" s="8">
        <f t="shared" ref="AJ8:AL8" si="16">(L$158-L8)/L$158</f>
        <v>0.0881155838</v>
      </c>
      <c r="AK8" s="8">
        <f t="shared" si="16"/>
        <v>0.2639183508</v>
      </c>
      <c r="AL8" s="8">
        <f t="shared" si="16"/>
        <v>0.6049904607</v>
      </c>
      <c r="AM8" s="7">
        <f t="shared" si="8"/>
        <v>0.3190081318</v>
      </c>
    </row>
    <row r="9">
      <c r="A9" s="10" t="s">
        <v>57</v>
      </c>
      <c r="B9" s="1" t="s">
        <v>54</v>
      </c>
      <c r="C9" s="1" t="s">
        <v>44</v>
      </c>
      <c r="E9" s="1" t="s">
        <v>45</v>
      </c>
      <c r="F9" s="1">
        <v>5.0</v>
      </c>
      <c r="H9" s="10">
        <v>22.2617937098022</v>
      </c>
      <c r="I9" s="10">
        <v>18.0409212</v>
      </c>
      <c r="J9" s="10">
        <v>18.431862</v>
      </c>
      <c r="K9" s="10">
        <v>26.3463835</v>
      </c>
      <c r="L9" s="10">
        <v>26.968658</v>
      </c>
      <c r="M9" s="10">
        <v>28.9156640999999</v>
      </c>
      <c r="N9" s="10">
        <v>43.9257294</v>
      </c>
      <c r="O9" s="10">
        <v>20679.0</v>
      </c>
      <c r="P9" s="10">
        <v>937.0</v>
      </c>
      <c r="Q9" s="10">
        <v>159.0</v>
      </c>
      <c r="R9" s="10">
        <v>47.0</v>
      </c>
      <c r="S9" s="10">
        <v>7.0</v>
      </c>
      <c r="AD9" s="7">
        <f t="shared" ref="AD9:AH9" si="17">abs((J$2-J9)/J$2)</f>
        <v>0.08995797245</v>
      </c>
      <c r="AE9" s="7">
        <f t="shared" si="17"/>
        <v>0.03205312043</v>
      </c>
      <c r="AF9" s="7">
        <f t="shared" si="17"/>
        <v>0.1765540113</v>
      </c>
      <c r="AG9" s="7">
        <f t="shared" si="17"/>
        <v>0.3419692393</v>
      </c>
      <c r="AH9" s="7">
        <f t="shared" si="17"/>
        <v>0.4135107013</v>
      </c>
      <c r="AI9" s="7">
        <f t="shared" si="4"/>
        <v>0.310677984</v>
      </c>
      <c r="AJ9" s="8">
        <f t="shared" ref="AJ9:AL9" si="18">(L$2-L9)/L$2</f>
        <v>0.1765540113</v>
      </c>
      <c r="AK9" s="7">
        <f t="shared" si="18"/>
        <v>0.3419692393</v>
      </c>
      <c r="AL9" s="7">
        <f t="shared" si="18"/>
        <v>0.4135107013</v>
      </c>
      <c r="AM9" s="7">
        <f t="shared" si="8"/>
        <v>0.310677984</v>
      </c>
    </row>
    <row r="10">
      <c r="A10" s="10" t="s">
        <v>58</v>
      </c>
      <c r="B10" s="1">
        <v>4828.0</v>
      </c>
      <c r="C10" s="1" t="s">
        <v>44</v>
      </c>
      <c r="E10" s="1" t="s">
        <v>59</v>
      </c>
      <c r="F10" s="1">
        <v>15.0</v>
      </c>
      <c r="H10" s="10">
        <v>22.824917962447</v>
      </c>
      <c r="I10" s="10">
        <v>17.9773404</v>
      </c>
      <c r="J10" s="10">
        <v>18.635439</v>
      </c>
      <c r="K10" s="10">
        <v>26.310993</v>
      </c>
      <c r="L10" s="10">
        <v>27.083856</v>
      </c>
      <c r="M10" s="10">
        <v>30.6221195999999</v>
      </c>
      <c r="N10" s="10">
        <v>58.00192162</v>
      </c>
      <c r="O10" s="10">
        <v>71579.0</v>
      </c>
      <c r="P10" s="10">
        <v>3836.0</v>
      </c>
      <c r="Q10" s="10">
        <v>987.0</v>
      </c>
      <c r="R10" s="10">
        <v>323.0</v>
      </c>
      <c r="S10" s="10">
        <v>102.0</v>
      </c>
      <c r="AD10" s="7">
        <f t="shared" ref="AD10:AH10" si="19">abs((J$76-J10)/J$76)</f>
        <v>0.01005823015</v>
      </c>
      <c r="AE10" s="7">
        <f t="shared" si="19"/>
        <v>0.001911175301</v>
      </c>
      <c r="AF10" s="7">
        <f t="shared" si="19"/>
        <v>0.002509199405</v>
      </c>
      <c r="AG10" s="7">
        <f t="shared" si="19"/>
        <v>0.02888775553</v>
      </c>
      <c r="AH10" s="7">
        <f t="shared" si="19"/>
        <v>0.2906891307</v>
      </c>
      <c r="AI10" s="7">
        <f t="shared" si="4"/>
        <v>0.1073620285</v>
      </c>
      <c r="AJ10" s="8">
        <f t="shared" ref="AJ10:AL10" si="20">(L$76-L10)/L$76</f>
        <v>-0.002509199405</v>
      </c>
      <c r="AK10" s="8">
        <f t="shared" si="20"/>
        <v>-0.02888775553</v>
      </c>
      <c r="AL10" s="8">
        <f t="shared" si="20"/>
        <v>-0.2906891307</v>
      </c>
      <c r="AM10" s="7">
        <f t="shared" si="8"/>
        <v>-0.1073620285</v>
      </c>
    </row>
    <row r="11">
      <c r="A11" s="10" t="s">
        <v>60</v>
      </c>
      <c r="B11" s="1" t="s">
        <v>54</v>
      </c>
      <c r="C11" s="1" t="s">
        <v>44</v>
      </c>
      <c r="E11" s="1" t="s">
        <v>59</v>
      </c>
      <c r="F11" s="1">
        <v>15.0</v>
      </c>
      <c r="H11" s="10">
        <v>22.4788099009642</v>
      </c>
      <c r="I11" s="10">
        <v>18.039431</v>
      </c>
      <c r="J11" s="10">
        <v>18.563645</v>
      </c>
      <c r="K11" s="10">
        <v>26.3549775</v>
      </c>
      <c r="L11" s="10">
        <v>27.047788</v>
      </c>
      <c r="M11" s="10">
        <v>30.2414773999999</v>
      </c>
      <c r="N11" s="10">
        <v>47.6794253199999</v>
      </c>
      <c r="O11" s="10">
        <v>65855.0</v>
      </c>
      <c r="P11" s="10">
        <v>3504.0</v>
      </c>
      <c r="Q11" s="10">
        <v>587.0</v>
      </c>
      <c r="R11" s="10">
        <v>179.0</v>
      </c>
      <c r="S11" s="10">
        <v>58.0</v>
      </c>
      <c r="AD11" s="7">
        <f t="shared" ref="AD11:AH11" si="21">abs((J$2-J11)/J$2)</f>
        <v>0.0834514096</v>
      </c>
      <c r="AE11" s="7">
        <f t="shared" si="21"/>
        <v>0.03173738315</v>
      </c>
      <c r="AF11" s="7">
        <f t="shared" si="21"/>
        <v>0.1741379</v>
      </c>
      <c r="AG11" s="7">
        <f t="shared" si="21"/>
        <v>0.3117978439</v>
      </c>
      <c r="AH11" s="7">
        <f t="shared" si="21"/>
        <v>0.363391955</v>
      </c>
      <c r="AI11" s="7">
        <f t="shared" si="4"/>
        <v>0.283109233</v>
      </c>
      <c r="AJ11" s="8">
        <f t="shared" ref="AJ11:AL11" si="22">(L$2-L11)/L$2</f>
        <v>0.1741379</v>
      </c>
      <c r="AK11" s="7">
        <f t="shared" si="22"/>
        <v>0.3117978439</v>
      </c>
      <c r="AL11" s="7">
        <f t="shared" si="22"/>
        <v>0.363391955</v>
      </c>
      <c r="AM11" s="7">
        <f t="shared" si="8"/>
        <v>0.283109233</v>
      </c>
    </row>
    <row r="12">
      <c r="A12" s="10" t="s">
        <v>61</v>
      </c>
      <c r="B12" s="1" t="s">
        <v>54</v>
      </c>
      <c r="C12" s="1" t="s">
        <v>44</v>
      </c>
      <c r="E12" s="1" t="s">
        <v>62</v>
      </c>
      <c r="F12" s="1">
        <v>5.0</v>
      </c>
      <c r="H12" s="10">
        <v>22.2376959849808</v>
      </c>
      <c r="I12" s="10">
        <v>17.9751741999999</v>
      </c>
      <c r="J12" s="10">
        <v>18.492437</v>
      </c>
      <c r="K12" s="10">
        <v>26.388789</v>
      </c>
      <c r="L12" s="10">
        <v>27.0523212</v>
      </c>
      <c r="M12" s="10">
        <v>28.4177049999999</v>
      </c>
      <c r="N12" s="10">
        <v>44.1603917199996</v>
      </c>
      <c r="O12" s="10">
        <v>21173.0</v>
      </c>
      <c r="P12" s="10">
        <v>833.0</v>
      </c>
      <c r="Q12" s="10">
        <v>170.0</v>
      </c>
      <c r="R12" s="10">
        <v>35.0</v>
      </c>
      <c r="S12" s="10">
        <v>0.0</v>
      </c>
      <c r="AD12" s="7">
        <f t="shared" ref="AD12:AH12" si="23">abs((J$2-J12)/J$2)</f>
        <v>0.08696718423</v>
      </c>
      <c r="AE12" s="7">
        <f t="shared" si="23"/>
        <v>0.03049517334</v>
      </c>
      <c r="AF12" s="7">
        <f t="shared" si="23"/>
        <v>0.1739994858</v>
      </c>
      <c r="AG12" s="7">
        <f t="shared" si="23"/>
        <v>0.3533012428</v>
      </c>
      <c r="AH12" s="7">
        <f t="shared" si="23"/>
        <v>0.4103775276</v>
      </c>
      <c r="AI12" s="7">
        <f t="shared" si="4"/>
        <v>0.3125594187</v>
      </c>
      <c r="AJ12" s="8">
        <f t="shared" ref="AJ12:AL12" si="24">(L$2-L12)/L$2</f>
        <v>0.1739994858</v>
      </c>
      <c r="AK12" s="7">
        <f t="shared" si="24"/>
        <v>0.3533012428</v>
      </c>
      <c r="AL12" s="7">
        <f t="shared" si="24"/>
        <v>0.4103775276</v>
      </c>
      <c r="AM12" s="7">
        <f t="shared" si="8"/>
        <v>0.3125594187</v>
      </c>
    </row>
    <row r="13">
      <c r="A13" s="10" t="s">
        <v>63</v>
      </c>
      <c r="B13" s="1" t="s">
        <v>54</v>
      </c>
      <c r="C13" s="1" t="s">
        <v>44</v>
      </c>
      <c r="E13" s="1" t="s">
        <v>52</v>
      </c>
      <c r="F13" s="1">
        <v>15.0</v>
      </c>
      <c r="H13" s="10">
        <v>22.4199840439959</v>
      </c>
      <c r="I13" s="10">
        <v>18.0949926</v>
      </c>
      <c r="J13" s="10">
        <v>18.565818</v>
      </c>
      <c r="K13" s="10">
        <v>26.362132</v>
      </c>
      <c r="L13" s="10">
        <v>27.0425844</v>
      </c>
      <c r="M13" s="10">
        <v>30.0590069999999</v>
      </c>
      <c r="N13" s="10">
        <v>48.23829028</v>
      </c>
      <c r="O13" s="10">
        <v>65597.0</v>
      </c>
      <c r="P13" s="10">
        <v>3304.0</v>
      </c>
      <c r="Q13" s="10">
        <v>592.0</v>
      </c>
      <c r="R13" s="10">
        <v>153.0</v>
      </c>
      <c r="S13" s="10">
        <v>21.0</v>
      </c>
      <c r="AD13" s="7">
        <f t="shared" ref="AD13:AH13" si="25">abs((J$2-J13)/J$2)</f>
        <v>0.0833441214</v>
      </c>
      <c r="AE13" s="7">
        <f t="shared" si="25"/>
        <v>0.03147453204</v>
      </c>
      <c r="AF13" s="7">
        <f t="shared" si="25"/>
        <v>0.1742967838</v>
      </c>
      <c r="AG13" s="7">
        <f t="shared" si="25"/>
        <v>0.3159503039</v>
      </c>
      <c r="AH13" s="7">
        <f t="shared" si="25"/>
        <v>0.3559300796</v>
      </c>
      <c r="AI13" s="7">
        <f t="shared" si="4"/>
        <v>0.2820590558</v>
      </c>
      <c r="AJ13" s="8">
        <f t="shared" ref="AJ13:AL13" si="26">(L$2-L13)/L$2</f>
        <v>0.1742967838</v>
      </c>
      <c r="AK13" s="7">
        <f t="shared" si="26"/>
        <v>0.3159503039</v>
      </c>
      <c r="AL13" s="7">
        <f t="shared" si="26"/>
        <v>0.3559300796</v>
      </c>
      <c r="AM13" s="7">
        <f t="shared" si="8"/>
        <v>0.2820590558</v>
      </c>
    </row>
    <row r="14">
      <c r="A14" s="12" t="s">
        <v>64</v>
      </c>
      <c r="B14" s="12">
        <v>1445.0</v>
      </c>
      <c r="C14" s="1" t="s">
        <v>44</v>
      </c>
      <c r="D14" s="1"/>
      <c r="E14" s="1" t="s">
        <v>56</v>
      </c>
      <c r="F14" s="12">
        <v>5.0</v>
      </c>
      <c r="G14" s="11"/>
      <c r="H14" s="12">
        <v>23.8256600809444</v>
      </c>
      <c r="I14" s="12">
        <v>17.866994</v>
      </c>
      <c r="J14" s="12">
        <v>19.56943</v>
      </c>
      <c r="K14" s="12">
        <v>26.351338</v>
      </c>
      <c r="L14" s="12">
        <v>29.91109</v>
      </c>
      <c r="M14" s="12">
        <v>37.409324</v>
      </c>
      <c r="N14" s="12">
        <v>66.4501909199998</v>
      </c>
      <c r="O14" s="12">
        <v>6523199.0</v>
      </c>
      <c r="P14" s="12">
        <v>646467.0</v>
      </c>
      <c r="Q14" s="12">
        <v>162331.0</v>
      </c>
      <c r="R14" s="12">
        <v>31183.0</v>
      </c>
      <c r="S14" s="12">
        <v>107.0</v>
      </c>
      <c r="T14" s="11"/>
      <c r="U14" s="11"/>
      <c r="V14" s="11"/>
      <c r="W14" s="13"/>
      <c r="X14" s="13"/>
      <c r="Y14" s="13"/>
      <c r="Z14" s="13"/>
      <c r="AA14" s="13"/>
      <c r="AB14" s="13"/>
      <c r="AC14" s="13"/>
      <c r="AD14" s="7">
        <f t="shared" ref="AD14:AH14" si="27">abs((J$145-J14)/J$145)</f>
        <v>0.006713381767</v>
      </c>
      <c r="AE14" s="7">
        <f t="shared" si="27"/>
        <v>0.005974600338</v>
      </c>
      <c r="AF14" s="7">
        <f t="shared" si="27"/>
        <v>0.02341222327</v>
      </c>
      <c r="AG14" s="7">
        <f t="shared" si="27"/>
        <v>0.07948449314</v>
      </c>
      <c r="AH14" s="7">
        <f t="shared" si="27"/>
        <v>0.1409324477</v>
      </c>
      <c r="AI14" s="7">
        <f t="shared" si="4"/>
        <v>0.08127638803</v>
      </c>
      <c r="AJ14" s="8">
        <f t="shared" ref="AJ14:AL14" si="28">(L$145-L14)/L$145</f>
        <v>0.02341222327</v>
      </c>
      <c r="AK14" s="8">
        <f t="shared" si="28"/>
        <v>0.07948449314</v>
      </c>
      <c r="AL14" s="8">
        <f t="shared" si="28"/>
        <v>0.1409324477</v>
      </c>
      <c r="AM14" s="7">
        <f t="shared" si="8"/>
        <v>0.08127638803</v>
      </c>
    </row>
    <row r="15">
      <c r="A15" s="5" t="s">
        <v>65</v>
      </c>
      <c r="B15" s="5" t="s">
        <v>9</v>
      </c>
      <c r="C15" s="1" t="s">
        <v>44</v>
      </c>
      <c r="D15" s="5"/>
      <c r="E15" s="1" t="s">
        <v>47</v>
      </c>
      <c r="F15" s="5">
        <v>5.0</v>
      </c>
      <c r="G15" s="11"/>
      <c r="H15" s="5">
        <v>25.4237572092018</v>
      </c>
      <c r="I15" s="5">
        <v>18.190815</v>
      </c>
      <c r="J15" s="5">
        <v>20.523578</v>
      </c>
      <c r="K15" s="5">
        <v>27.359893</v>
      </c>
      <c r="L15" s="5">
        <v>33.5894638</v>
      </c>
      <c r="M15" s="5">
        <v>44.8871869999999</v>
      </c>
      <c r="N15" s="5">
        <v>78.07958496</v>
      </c>
      <c r="O15" s="5">
        <v>26625.0</v>
      </c>
      <c r="P15" s="5">
        <v>3907.0</v>
      </c>
      <c r="Q15" s="5">
        <v>1048.0</v>
      </c>
      <c r="R15" s="5">
        <v>324.0</v>
      </c>
      <c r="S15" s="5">
        <v>45.0</v>
      </c>
      <c r="AD15" s="7">
        <f t="shared" ref="AD15:AH15" si="29">abs((J$158-J15)/J$158)</f>
        <v>0.01462506005</v>
      </c>
      <c r="AE15" s="7">
        <f t="shared" si="29"/>
        <v>0.01165100389</v>
      </c>
      <c r="AF15" s="7">
        <f t="shared" si="29"/>
        <v>0.07610383981</v>
      </c>
      <c r="AG15" s="7">
        <f t="shared" si="29"/>
        <v>0.2523863411</v>
      </c>
      <c r="AH15" s="7">
        <f t="shared" si="29"/>
        <v>0.5818131397</v>
      </c>
      <c r="AI15" s="7">
        <f t="shared" si="4"/>
        <v>0.3034344402</v>
      </c>
      <c r="AJ15" s="8">
        <f t="shared" ref="AJ15:AL15" si="30">(L$158-L15)/L$158</f>
        <v>0.07610383981</v>
      </c>
      <c r="AK15" s="8">
        <f t="shared" si="30"/>
        <v>0.2523863411</v>
      </c>
      <c r="AL15" s="8">
        <f t="shared" si="30"/>
        <v>0.5818131397</v>
      </c>
      <c r="AM15" s="7"/>
    </row>
    <row r="16">
      <c r="A16" s="5" t="s">
        <v>66</v>
      </c>
      <c r="B16" s="5">
        <v>1445.0</v>
      </c>
      <c r="C16" s="1" t="s">
        <v>44</v>
      </c>
      <c r="D16" s="5"/>
      <c r="E16" s="1" t="s">
        <v>56</v>
      </c>
      <c r="F16" s="5">
        <v>15.0</v>
      </c>
      <c r="H16" s="5">
        <v>24.12590407031</v>
      </c>
      <c r="I16" s="5">
        <v>18.030854</v>
      </c>
      <c r="J16" s="5">
        <v>19.38855</v>
      </c>
      <c r="K16" s="5">
        <v>26.404882</v>
      </c>
      <c r="L16" s="5">
        <v>30.104557</v>
      </c>
      <c r="M16" s="5">
        <v>38.3238650999993</v>
      </c>
      <c r="N16" s="5">
        <v>72.025074</v>
      </c>
      <c r="O16" s="5">
        <v>6701547.0</v>
      </c>
      <c r="P16" s="5">
        <v>675760.0</v>
      </c>
      <c r="Q16" s="5">
        <v>190690.0</v>
      </c>
      <c r="R16" s="5">
        <v>54089.0</v>
      </c>
      <c r="S16" s="5">
        <v>8024.0</v>
      </c>
      <c r="AD16" s="7">
        <f t="shared" ref="AD16:AH16" si="31">abs((J$145-J16)/J$145)</f>
        <v>0.01589431772</v>
      </c>
      <c r="AE16" s="7">
        <f t="shared" si="31"/>
        <v>0.003954813108</v>
      </c>
      <c r="AF16" s="7">
        <f t="shared" si="31"/>
        <v>0.01709558595</v>
      </c>
      <c r="AG16" s="7">
        <f t="shared" si="31"/>
        <v>0.05698076482</v>
      </c>
      <c r="AH16" s="7">
        <f t="shared" si="31"/>
        <v>0.0688604025</v>
      </c>
      <c r="AI16" s="7">
        <f t="shared" si="4"/>
        <v>0.04764558442</v>
      </c>
      <c r="AJ16" s="8">
        <f t="shared" ref="AJ16:AL16" si="32">(L$145-L16)/L$145</f>
        <v>0.01709558595</v>
      </c>
      <c r="AK16" s="8">
        <f t="shared" si="32"/>
        <v>0.05698076482</v>
      </c>
      <c r="AL16" s="8">
        <f t="shared" si="32"/>
        <v>0.0688604025</v>
      </c>
      <c r="AM16" s="7">
        <f t="shared" ref="AM16:AM31" si="35">SUM(AJ16,AK16,AL16)/3</f>
        <v>0.04764558442</v>
      </c>
    </row>
    <row r="17">
      <c r="A17" s="5" t="s">
        <v>67</v>
      </c>
      <c r="B17" s="5" t="s">
        <v>68</v>
      </c>
      <c r="C17" s="1" t="s">
        <v>44</v>
      </c>
      <c r="D17" s="14"/>
      <c r="E17" s="1" t="s">
        <v>47</v>
      </c>
      <c r="F17" s="5">
        <v>15.0</v>
      </c>
      <c r="G17" s="6"/>
      <c r="H17" s="5">
        <v>23.5740280698241</v>
      </c>
      <c r="I17" s="5">
        <v>18.1039628</v>
      </c>
      <c r="J17" s="5">
        <v>18.998083</v>
      </c>
      <c r="K17" s="5">
        <v>26.380968</v>
      </c>
      <c r="L17" s="5">
        <v>28.412476</v>
      </c>
      <c r="M17" s="5">
        <v>34.9495949999999</v>
      </c>
      <c r="N17" s="5">
        <v>67.8085583200001</v>
      </c>
      <c r="O17" s="5">
        <v>73413.0</v>
      </c>
      <c r="P17" s="5">
        <v>6273.0</v>
      </c>
      <c r="Q17" s="5">
        <v>1704.0</v>
      </c>
      <c r="R17" s="5">
        <v>447.0</v>
      </c>
      <c r="S17" s="5">
        <v>8.0</v>
      </c>
      <c r="T17" s="6"/>
      <c r="U17" s="12"/>
      <c r="V17" s="12"/>
      <c r="W17" s="12"/>
      <c r="X17" s="12"/>
      <c r="Y17" s="12"/>
      <c r="Z17" s="12"/>
      <c r="AA17" s="12"/>
      <c r="AB17" s="12"/>
      <c r="AC17" s="12"/>
      <c r="AD17" s="7">
        <f t="shared" ref="AD17:AH17" si="33">abs((J$132-J17)/J$132)</f>
        <v>0.02554739116</v>
      </c>
      <c r="AE17" s="7">
        <f t="shared" si="33"/>
        <v>0.005221002898</v>
      </c>
      <c r="AF17" s="7">
        <f t="shared" si="33"/>
        <v>0.03881339245</v>
      </c>
      <c r="AG17" s="7">
        <f t="shared" si="33"/>
        <v>0.08408906208</v>
      </c>
      <c r="AH17" s="7">
        <f t="shared" si="33"/>
        <v>0.04198373926</v>
      </c>
      <c r="AI17" s="7">
        <f t="shared" si="4"/>
        <v>0.0549620646</v>
      </c>
      <c r="AJ17" s="8">
        <f t="shared" ref="AJ17:AL17" si="34">(L$132-L17)/L$132</f>
        <v>0.03881339245</v>
      </c>
      <c r="AK17" s="8">
        <f t="shared" si="34"/>
        <v>0.08408906208</v>
      </c>
      <c r="AL17" s="8">
        <f t="shared" si="34"/>
        <v>0.04198373926</v>
      </c>
      <c r="AM17" s="7">
        <f t="shared" si="35"/>
        <v>0.0549620646</v>
      </c>
    </row>
    <row r="18" hidden="1">
      <c r="A18" s="10" t="s">
        <v>69</v>
      </c>
      <c r="B18" s="1" t="s">
        <v>70</v>
      </c>
      <c r="C18" s="1" t="s">
        <v>44</v>
      </c>
      <c r="E18" s="1" t="s">
        <v>71</v>
      </c>
      <c r="F18" s="1">
        <v>5.0</v>
      </c>
      <c r="H18" s="10">
        <v>25.1985646494024</v>
      </c>
      <c r="I18" s="10">
        <v>18.00605</v>
      </c>
      <c r="J18" s="10">
        <v>19.975442</v>
      </c>
      <c r="K18" s="10">
        <v>26.880828</v>
      </c>
      <c r="L18" s="10">
        <v>32.989347</v>
      </c>
      <c r="M18" s="10">
        <v>45.364059</v>
      </c>
      <c r="N18" s="10">
        <v>77.576132</v>
      </c>
      <c r="O18" s="10">
        <v>7523701.0</v>
      </c>
      <c r="P18" s="10">
        <v>1039687.0</v>
      </c>
      <c r="Q18" s="10">
        <v>300122.0</v>
      </c>
      <c r="R18" s="10">
        <v>87803.0</v>
      </c>
      <c r="S18" s="10">
        <v>23574.0</v>
      </c>
      <c r="AD18" s="7">
        <f t="shared" ref="AD18:AH18" si="36">abs((J$15-J18)/J$15)</f>
        <v>0.02670762379</v>
      </c>
      <c r="AE18" s="7">
        <f t="shared" si="36"/>
        <v>0.01750975415</v>
      </c>
      <c r="AF18" s="7">
        <f t="shared" si="36"/>
        <v>0.01786622149</v>
      </c>
      <c r="AG18" s="7">
        <f t="shared" si="36"/>
        <v>0.01062378892</v>
      </c>
      <c r="AH18" s="7">
        <f t="shared" si="36"/>
        <v>0.00644794616</v>
      </c>
      <c r="AI18" s="7">
        <f t="shared" si="4"/>
        <v>0.01164598552</v>
      </c>
      <c r="AJ18" s="8">
        <f t="shared" ref="AJ18:AL18" si="37">(L$15-L18)/L$15</f>
        <v>0.01786622149</v>
      </c>
      <c r="AK18" s="8">
        <f t="shared" si="37"/>
        <v>-0.01062378892</v>
      </c>
      <c r="AL18" s="8">
        <f t="shared" si="37"/>
        <v>0.00644794616</v>
      </c>
      <c r="AM18" s="7">
        <f t="shared" si="35"/>
        <v>0.004563459576</v>
      </c>
    </row>
    <row r="19">
      <c r="A19" s="10" t="s">
        <v>72</v>
      </c>
      <c r="B19" s="1" t="s">
        <v>73</v>
      </c>
      <c r="C19" s="1" t="s">
        <v>44</v>
      </c>
      <c r="E19" s="1" t="s">
        <v>62</v>
      </c>
      <c r="F19" s="1">
        <v>15.0</v>
      </c>
      <c r="H19" s="10">
        <v>23.0732273936432</v>
      </c>
      <c r="I19" s="10">
        <v>18.0433706</v>
      </c>
      <c r="J19" s="10">
        <v>18.703968</v>
      </c>
      <c r="K19" s="10">
        <v>26.367349</v>
      </c>
      <c r="L19" s="10">
        <v>27.2188862</v>
      </c>
      <c r="M19" s="10">
        <v>31.2525311999999</v>
      </c>
      <c r="N19" s="10">
        <v>62.9274137199994</v>
      </c>
      <c r="O19" s="10">
        <v>69469.0</v>
      </c>
      <c r="P19" s="10">
        <v>4216.0</v>
      </c>
      <c r="Q19" s="10">
        <v>1093.0</v>
      </c>
      <c r="R19" s="10">
        <v>437.0</v>
      </c>
      <c r="S19" s="10">
        <v>173.0</v>
      </c>
      <c r="AD19" s="7">
        <f t="shared" ref="AD19:AH19" si="38">abs((J$91-J19)/J$91)</f>
        <v>0.004130368277</v>
      </c>
      <c r="AE19" s="7">
        <f t="shared" si="38"/>
        <v>0.002649025875</v>
      </c>
      <c r="AF19" s="7">
        <f t="shared" si="38"/>
        <v>0.004057121148</v>
      </c>
      <c r="AG19" s="7">
        <f t="shared" si="38"/>
        <v>0.01897821681</v>
      </c>
      <c r="AH19" s="7">
        <f t="shared" si="38"/>
        <v>0.1525890068</v>
      </c>
      <c r="AI19" s="7">
        <f t="shared" si="4"/>
        <v>0.05854144824</v>
      </c>
      <c r="AJ19" s="8">
        <f t="shared" ref="AJ19:AL19" si="39">(L$91-L19)/L$91</f>
        <v>-0.004057121148</v>
      </c>
      <c r="AK19" s="8">
        <f t="shared" si="39"/>
        <v>-0.01897821681</v>
      </c>
      <c r="AL19" s="8">
        <f t="shared" si="39"/>
        <v>-0.1525890068</v>
      </c>
      <c r="AM19" s="7">
        <f t="shared" si="35"/>
        <v>-0.05854144824</v>
      </c>
    </row>
    <row r="20" hidden="1">
      <c r="A20" s="10" t="s">
        <v>74</v>
      </c>
      <c r="B20" s="1" t="s">
        <v>70</v>
      </c>
      <c r="C20" s="1" t="s">
        <v>44</v>
      </c>
      <c r="E20" s="1" t="s">
        <v>71</v>
      </c>
      <c r="F20" s="1">
        <v>5.0</v>
      </c>
      <c r="H20" s="10">
        <v>24.5925422265312</v>
      </c>
      <c r="I20" s="10">
        <v>18.047594</v>
      </c>
      <c r="J20" s="10">
        <v>19.351545</v>
      </c>
      <c r="K20" s="10">
        <v>26.641575</v>
      </c>
      <c r="L20" s="10">
        <v>30.854586</v>
      </c>
      <c r="M20" s="10">
        <v>41.836432</v>
      </c>
      <c r="N20" s="10">
        <v>77.47038</v>
      </c>
      <c r="O20" s="10">
        <v>7647909.0</v>
      </c>
      <c r="P20" s="10">
        <v>835508.0</v>
      </c>
      <c r="Q20" s="10">
        <v>265379.0</v>
      </c>
      <c r="R20" s="10">
        <v>88076.0</v>
      </c>
      <c r="S20" s="10">
        <v>24092.0</v>
      </c>
      <c r="AD20" s="7">
        <f t="shared" ref="AD20:AH20" si="40">abs((J$15-J20)/J$15)</f>
        <v>0.05710666045</v>
      </c>
      <c r="AE20" s="7">
        <f t="shared" si="40"/>
        <v>0.02625441554</v>
      </c>
      <c r="AF20" s="7">
        <f t="shared" si="40"/>
        <v>0.08142070431</v>
      </c>
      <c r="AG20" s="7">
        <f t="shared" si="40"/>
        <v>0.06796494064</v>
      </c>
      <c r="AH20" s="7">
        <f t="shared" si="40"/>
        <v>0.007802359097</v>
      </c>
      <c r="AI20" s="7">
        <f t="shared" si="4"/>
        <v>0.05239600135</v>
      </c>
      <c r="AJ20" s="8">
        <f t="shared" ref="AJ20:AL20" si="41">(L$15-L20)/L$15</f>
        <v>0.08142070431</v>
      </c>
      <c r="AK20" s="8">
        <f t="shared" si="41"/>
        <v>0.06796494064</v>
      </c>
      <c r="AL20" s="8">
        <f t="shared" si="41"/>
        <v>0.007802359097</v>
      </c>
      <c r="AM20" s="7">
        <f t="shared" si="35"/>
        <v>0.05239600135</v>
      </c>
    </row>
    <row r="21">
      <c r="A21" s="10" t="s">
        <v>75</v>
      </c>
      <c r="B21" s="1">
        <v>4828.0</v>
      </c>
      <c r="C21" s="1" t="s">
        <v>44</v>
      </c>
      <c r="E21" s="1" t="s">
        <v>56</v>
      </c>
      <c r="F21" s="1">
        <v>5.0</v>
      </c>
      <c r="H21" s="10">
        <v>23.2903993437921</v>
      </c>
      <c r="I21" s="10">
        <v>18.067256</v>
      </c>
      <c r="J21" s="10">
        <v>19.281374</v>
      </c>
      <c r="K21" s="10">
        <v>26.395752</v>
      </c>
      <c r="L21" s="10">
        <v>27.933345</v>
      </c>
      <c r="M21" s="10">
        <v>33.100663</v>
      </c>
      <c r="N21" s="10">
        <v>61.457724</v>
      </c>
      <c r="O21" s="10">
        <v>7398555.0</v>
      </c>
      <c r="P21" s="10">
        <v>561674.0</v>
      </c>
      <c r="Q21" s="10">
        <v>130524.0</v>
      </c>
      <c r="R21" s="10">
        <v>30919.0</v>
      </c>
      <c r="S21" s="10">
        <v>724.0</v>
      </c>
      <c r="AD21" s="7">
        <f t="shared" ref="AD21:AH21" si="42">abs((J$76-J21)/J$76)</f>
        <v>0.02425478158</v>
      </c>
      <c r="AE21" s="7">
        <f t="shared" si="42"/>
        <v>0.005138761174</v>
      </c>
      <c r="AF21" s="7">
        <f t="shared" si="42"/>
        <v>0.0339530432</v>
      </c>
      <c r="AG21" s="7">
        <f t="shared" si="42"/>
        <v>0.1121655622</v>
      </c>
      <c r="AH21" s="7">
        <f t="shared" si="42"/>
        <v>0.3675894548</v>
      </c>
      <c r="AI21" s="7">
        <f t="shared" si="4"/>
        <v>0.1712360201</v>
      </c>
      <c r="AJ21" s="8">
        <f t="shared" ref="AJ21:AL21" si="43">(L$76-L21)/L$76</f>
        <v>-0.0339530432</v>
      </c>
      <c r="AK21" s="8">
        <f t="shared" si="43"/>
        <v>-0.1121655622</v>
      </c>
      <c r="AL21" s="8">
        <f t="shared" si="43"/>
        <v>-0.3675894548</v>
      </c>
      <c r="AM21" s="7">
        <f t="shared" si="35"/>
        <v>-0.1712360201</v>
      </c>
    </row>
    <row r="22">
      <c r="A22" s="10" t="s">
        <v>76</v>
      </c>
      <c r="B22" s="1" t="s">
        <v>6</v>
      </c>
      <c r="C22" s="1" t="s">
        <v>44</v>
      </c>
      <c r="E22" s="1" t="s">
        <v>59</v>
      </c>
      <c r="F22" s="1">
        <v>15.0</v>
      </c>
      <c r="H22" s="10">
        <v>22.3498567243643</v>
      </c>
      <c r="I22" s="10">
        <v>17.9308366</v>
      </c>
      <c r="J22" s="10">
        <v>18.448988</v>
      </c>
      <c r="K22" s="10">
        <v>26.2751195</v>
      </c>
      <c r="L22" s="10">
        <v>26.9135526</v>
      </c>
      <c r="M22" s="10">
        <v>28.469513</v>
      </c>
      <c r="N22" s="10">
        <v>46.5578593599996</v>
      </c>
      <c r="O22" s="10">
        <v>72175.0</v>
      </c>
      <c r="P22" s="10">
        <v>3234.0</v>
      </c>
      <c r="Q22" s="10">
        <v>607.0</v>
      </c>
      <c r="R22" s="10">
        <v>168.0</v>
      </c>
      <c r="S22" s="10" t="s">
        <v>77</v>
      </c>
      <c r="AD22" s="7">
        <f t="shared" ref="AD22:AH22" si="44">abs((J$32-J22)/J$32)</f>
        <v>0.01217855223</v>
      </c>
      <c r="AE22" s="7">
        <f t="shared" si="44"/>
        <v>0.0009801566285</v>
      </c>
      <c r="AF22" s="7">
        <f t="shared" si="44"/>
        <v>0.007250914343</v>
      </c>
      <c r="AG22" s="7">
        <f t="shared" si="44"/>
        <v>0.07223909796</v>
      </c>
      <c r="AH22" s="7">
        <f t="shared" si="44"/>
        <v>0.1383774698</v>
      </c>
      <c r="AI22" s="7">
        <f t="shared" si="4"/>
        <v>0.07262249402</v>
      </c>
      <c r="AJ22" s="8">
        <f t="shared" ref="AJ22:AL22" si="45">(L$32-L22)/L$32</f>
        <v>0.007250914343</v>
      </c>
      <c r="AK22" s="8">
        <f t="shared" si="45"/>
        <v>0.07223909796</v>
      </c>
      <c r="AL22" s="8">
        <f t="shared" si="45"/>
        <v>0.1383774698</v>
      </c>
      <c r="AM22" s="7">
        <f t="shared" si="35"/>
        <v>0.07262249402</v>
      </c>
    </row>
    <row r="23">
      <c r="A23" s="10" t="s">
        <v>78</v>
      </c>
      <c r="B23" s="1">
        <v>4828.0</v>
      </c>
      <c r="C23" s="1" t="s">
        <v>44</v>
      </c>
      <c r="E23" s="1" t="s">
        <v>59</v>
      </c>
      <c r="F23" s="1">
        <v>5.0</v>
      </c>
      <c r="H23" s="10">
        <v>22.7632016658922</v>
      </c>
      <c r="I23" s="10">
        <v>18.1005032</v>
      </c>
      <c r="J23" s="10">
        <v>18.629106</v>
      </c>
      <c r="K23" s="10">
        <v>26.340384</v>
      </c>
      <c r="L23" s="10">
        <v>27.105038</v>
      </c>
      <c r="M23" s="10">
        <v>30.8378576999999</v>
      </c>
      <c r="N23" s="10">
        <v>55.3832938399999</v>
      </c>
      <c r="O23" s="10">
        <v>23675.0</v>
      </c>
      <c r="P23" s="10">
        <v>1363.0</v>
      </c>
      <c r="Q23" s="10">
        <v>308.0</v>
      </c>
      <c r="R23" s="10">
        <v>91.0</v>
      </c>
      <c r="S23" s="10">
        <v>22.0</v>
      </c>
      <c r="AD23" s="7">
        <f t="shared" ref="AD23:AH23" si="46">abs((J$76-J23)/J$76)</f>
        <v>0.01039464837</v>
      </c>
      <c r="AE23" s="7">
        <f t="shared" si="46"/>
        <v>0.003030371804</v>
      </c>
      <c r="AF23" s="7">
        <f t="shared" si="46"/>
        <v>0.003293251346</v>
      </c>
      <c r="AG23" s="7">
        <f t="shared" si="46"/>
        <v>0.03613644675</v>
      </c>
      <c r="AH23" s="7">
        <f t="shared" si="46"/>
        <v>0.2324180542</v>
      </c>
      <c r="AI23" s="7">
        <f t="shared" si="4"/>
        <v>0.09061591742</v>
      </c>
      <c r="AJ23" s="8">
        <f t="shared" ref="AJ23:AL23" si="47">(L$76-L23)/L$76</f>
        <v>-0.003293251346</v>
      </c>
      <c r="AK23" s="8">
        <f t="shared" si="47"/>
        <v>-0.03613644675</v>
      </c>
      <c r="AL23" s="8">
        <f t="shared" si="47"/>
        <v>-0.2324180542</v>
      </c>
      <c r="AM23" s="7">
        <f t="shared" si="35"/>
        <v>-0.09061591742</v>
      </c>
    </row>
    <row r="24">
      <c r="A24" s="15" t="s">
        <v>79</v>
      </c>
      <c r="B24" s="1" t="s">
        <v>6</v>
      </c>
      <c r="C24" s="1" t="s">
        <v>44</v>
      </c>
      <c r="E24" s="1" t="s">
        <v>59</v>
      </c>
      <c r="F24" s="1">
        <v>5.0</v>
      </c>
      <c r="H24" s="10">
        <v>22.6354173113566</v>
      </c>
      <c r="I24" s="10">
        <v>18.0810604</v>
      </c>
      <c r="J24" s="10">
        <v>18.741258</v>
      </c>
      <c r="K24" s="10">
        <v>26.331794</v>
      </c>
      <c r="L24" s="10">
        <v>27.1353298</v>
      </c>
      <c r="M24" s="10">
        <v>30.6647775999999</v>
      </c>
      <c r="N24" s="10">
        <v>53.1161876799998</v>
      </c>
      <c r="O24" s="10">
        <v>23889.0</v>
      </c>
      <c r="P24" s="10">
        <v>1298.0</v>
      </c>
      <c r="Q24" s="10">
        <v>285.0</v>
      </c>
      <c r="R24" s="10">
        <v>62.0</v>
      </c>
      <c r="S24" s="10">
        <v>2.0</v>
      </c>
      <c r="AD24" s="7">
        <f t="shared" ref="AD24:AH24" si="48">abs((J$32-J24)/J$32)</f>
        <v>0.003470575763</v>
      </c>
      <c r="AE24" s="7">
        <f t="shared" si="48"/>
        <v>0.001174693709</v>
      </c>
      <c r="AF24" s="7">
        <f t="shared" si="48"/>
        <v>0.0009296895258</v>
      </c>
      <c r="AG24" s="7">
        <f t="shared" si="48"/>
        <v>0.0007000918144</v>
      </c>
      <c r="AH24" s="7">
        <f t="shared" si="48"/>
        <v>0.01700583629</v>
      </c>
      <c r="AI24" s="7">
        <f t="shared" si="4"/>
        <v>0.006211872543</v>
      </c>
      <c r="AJ24" s="8">
        <f t="shared" ref="AJ24:AL24" si="49">(L$32-L24)/L$32</f>
        <v>-0.0009296895258</v>
      </c>
      <c r="AK24" s="8">
        <f t="shared" si="49"/>
        <v>0.0007000918144</v>
      </c>
      <c r="AL24" s="8">
        <f t="shared" si="49"/>
        <v>0.01700583629</v>
      </c>
      <c r="AM24" s="7">
        <f t="shared" si="35"/>
        <v>0.005592079526</v>
      </c>
    </row>
    <row r="25">
      <c r="A25" s="10" t="s">
        <v>80</v>
      </c>
      <c r="B25" s="1">
        <v>4828.0</v>
      </c>
      <c r="C25" s="1" t="s">
        <v>44</v>
      </c>
      <c r="E25" s="1" t="s">
        <v>62</v>
      </c>
      <c r="F25" s="1">
        <v>15.0</v>
      </c>
      <c r="H25" s="10">
        <v>22.7802805559052</v>
      </c>
      <c r="I25" s="10">
        <v>18.0661585999999</v>
      </c>
      <c r="J25" s="10">
        <v>18.79849</v>
      </c>
      <c r="K25" s="10">
        <v>26.362032</v>
      </c>
      <c r="L25" s="10">
        <v>27.1923558</v>
      </c>
      <c r="M25" s="10">
        <v>30.9987115999999</v>
      </c>
      <c r="N25" s="10">
        <v>54.1675757199999</v>
      </c>
      <c r="O25" s="10">
        <v>71487.0</v>
      </c>
      <c r="P25" s="10">
        <v>4189.0</v>
      </c>
      <c r="Q25" s="10">
        <v>887.0</v>
      </c>
      <c r="R25" s="10">
        <v>252.0</v>
      </c>
      <c r="S25" s="10">
        <v>54.0</v>
      </c>
      <c r="AD25" s="7">
        <f t="shared" ref="AD25:AH25" si="50">abs((J$76-J25)/J$76)</f>
        <v>0.001396722608</v>
      </c>
      <c r="AE25" s="7">
        <f t="shared" si="50"/>
        <v>0.003854718233</v>
      </c>
      <c r="AF25" s="7">
        <f t="shared" si="50"/>
        <v>0.006525320582</v>
      </c>
      <c r="AG25" s="7">
        <f t="shared" si="50"/>
        <v>0.04154105656</v>
      </c>
      <c r="AH25" s="7">
        <f t="shared" si="50"/>
        <v>0.205365258</v>
      </c>
      <c r="AI25" s="7">
        <f t="shared" si="4"/>
        <v>0.08447721171</v>
      </c>
      <c r="AJ25" s="8">
        <f t="shared" ref="AJ25:AL25" si="51">(L$76-L25)/L$76</f>
        <v>-0.006525320582</v>
      </c>
      <c r="AK25" s="8">
        <f t="shared" si="51"/>
        <v>-0.04154105656</v>
      </c>
      <c r="AL25" s="8">
        <f t="shared" si="51"/>
        <v>-0.205365258</v>
      </c>
      <c r="AM25" s="7">
        <f t="shared" si="35"/>
        <v>-0.08447721171</v>
      </c>
    </row>
    <row r="26" hidden="1">
      <c r="A26" s="15" t="s">
        <v>81</v>
      </c>
      <c r="B26" s="1" t="s">
        <v>70</v>
      </c>
      <c r="C26" s="1" t="s">
        <v>44</v>
      </c>
      <c r="E26" s="1" t="s">
        <v>71</v>
      </c>
      <c r="F26" s="1">
        <v>15.0</v>
      </c>
      <c r="H26" s="15">
        <v>24.6889457086603</v>
      </c>
      <c r="I26" s="10">
        <v>18.114892</v>
      </c>
      <c r="J26" s="10">
        <v>19.824366</v>
      </c>
      <c r="K26" s="10">
        <v>26.77236</v>
      </c>
      <c r="L26" s="10">
        <v>31.847108</v>
      </c>
      <c r="M26" s="10">
        <v>42.65257</v>
      </c>
      <c r="N26" s="10">
        <v>72.480285</v>
      </c>
      <c r="O26" s="10">
        <v>7781447.0</v>
      </c>
      <c r="P26" s="10">
        <v>959416.0</v>
      </c>
      <c r="Q26" s="10">
        <v>266844.0</v>
      </c>
      <c r="R26" s="10">
        <v>63995.0</v>
      </c>
      <c r="S26" s="10">
        <v>7267.0</v>
      </c>
      <c r="AD26" s="7">
        <f t="shared" ref="AD26:AH26" si="52">abs((J$15-J26)/J$15)</f>
        <v>0.03406871843</v>
      </c>
      <c r="AE26" s="7">
        <f t="shared" si="52"/>
        <v>0.02147424334</v>
      </c>
      <c r="AF26" s="7">
        <f t="shared" si="52"/>
        <v>0.0518720933</v>
      </c>
      <c r="AG26" s="7">
        <f t="shared" si="52"/>
        <v>0.04978295922</v>
      </c>
      <c r="AH26" s="7">
        <f t="shared" si="52"/>
        <v>0.07171272699</v>
      </c>
      <c r="AI26" s="7">
        <f t="shared" si="4"/>
        <v>0.05778925984</v>
      </c>
      <c r="AJ26" s="8">
        <f t="shared" ref="AJ26:AL26" si="53">(L$15-L26)/L$15</f>
        <v>0.0518720933</v>
      </c>
      <c r="AK26" s="8">
        <f t="shared" si="53"/>
        <v>0.04978295922</v>
      </c>
      <c r="AL26" s="8">
        <f t="shared" si="53"/>
        <v>0.07171272699</v>
      </c>
      <c r="AM26" s="7">
        <f t="shared" si="35"/>
        <v>0.05778925984</v>
      </c>
    </row>
    <row r="27">
      <c r="A27" s="10" t="s">
        <v>82</v>
      </c>
      <c r="B27" s="1">
        <v>4828.0</v>
      </c>
      <c r="C27" s="1" t="s">
        <v>44</v>
      </c>
      <c r="E27" s="1" t="s">
        <v>52</v>
      </c>
      <c r="F27" s="1">
        <v>15.0</v>
      </c>
      <c r="H27" s="10">
        <v>22.7802805559052</v>
      </c>
      <c r="I27" s="10">
        <v>18.0661585999999</v>
      </c>
      <c r="J27" s="10">
        <v>18.79849</v>
      </c>
      <c r="K27" s="10">
        <v>26.362032</v>
      </c>
      <c r="L27" s="10">
        <v>27.1923558</v>
      </c>
      <c r="M27" s="10">
        <v>30.9987115999999</v>
      </c>
      <c r="N27" s="10">
        <v>54.1675757199999</v>
      </c>
      <c r="O27" s="10">
        <v>71487.0</v>
      </c>
      <c r="P27" s="10">
        <v>4189.0</v>
      </c>
      <c r="Q27" s="10">
        <v>887.0</v>
      </c>
      <c r="R27" s="10">
        <v>252.0</v>
      </c>
      <c r="S27" s="10">
        <v>54.0</v>
      </c>
      <c r="AD27" s="7">
        <f t="shared" ref="AD27:AH27" si="54">abs((J$76-J27)/J$76)</f>
        <v>0.001396722608</v>
      </c>
      <c r="AE27" s="7">
        <f t="shared" si="54"/>
        <v>0.003854718233</v>
      </c>
      <c r="AF27" s="7">
        <f t="shared" si="54"/>
        <v>0.006525320582</v>
      </c>
      <c r="AG27" s="7">
        <f t="shared" si="54"/>
        <v>0.04154105656</v>
      </c>
      <c r="AH27" s="7">
        <f t="shared" si="54"/>
        <v>0.205365258</v>
      </c>
      <c r="AI27" s="7">
        <f t="shared" si="4"/>
        <v>0.08447721171</v>
      </c>
      <c r="AJ27" s="8">
        <f t="shared" ref="AJ27:AL27" si="55">(L$76-L27)/L$76</f>
        <v>-0.006525320582</v>
      </c>
      <c r="AK27" s="8">
        <f t="shared" si="55"/>
        <v>-0.04154105656</v>
      </c>
      <c r="AL27" s="8">
        <f t="shared" si="55"/>
        <v>-0.205365258</v>
      </c>
      <c r="AM27" s="7">
        <f t="shared" si="35"/>
        <v>-0.08447721171</v>
      </c>
    </row>
    <row r="28">
      <c r="A28" s="10" t="s">
        <v>83</v>
      </c>
      <c r="B28" s="1" t="s">
        <v>51</v>
      </c>
      <c r="C28" s="1" t="s">
        <v>44</v>
      </c>
      <c r="E28" s="1" t="s">
        <v>62</v>
      </c>
      <c r="F28" s="1">
        <v>15.0</v>
      </c>
      <c r="H28" s="10">
        <v>23.1170016332687</v>
      </c>
      <c r="I28" s="10">
        <v>18.0968945</v>
      </c>
      <c r="J28" s="10">
        <v>18.8701395</v>
      </c>
      <c r="K28" s="10">
        <v>26.317573</v>
      </c>
      <c r="L28" s="10">
        <v>27.2696716</v>
      </c>
      <c r="M28" s="10">
        <v>32.0293839499999</v>
      </c>
      <c r="N28" s="10">
        <v>60.7019651</v>
      </c>
      <c r="O28" s="10">
        <v>63008.0</v>
      </c>
      <c r="P28" s="10">
        <v>4496.0</v>
      </c>
      <c r="Q28" s="10">
        <v>1057.0</v>
      </c>
      <c r="R28" s="10">
        <v>370.0</v>
      </c>
      <c r="S28" s="10">
        <v>85.0</v>
      </c>
      <c r="AD28" s="7">
        <f t="shared" ref="AD28:AH28" si="56">abs((J$104-J28)/J$104)</f>
        <v>0.01956284581</v>
      </c>
      <c r="AE28" s="7">
        <f t="shared" si="56"/>
        <v>0.00006744088037</v>
      </c>
      <c r="AF28" s="7">
        <f t="shared" si="56"/>
        <v>0.007643610158</v>
      </c>
      <c r="AG28" s="7">
        <f t="shared" si="56"/>
        <v>0.05745941364</v>
      </c>
      <c r="AH28" s="7">
        <f t="shared" si="56"/>
        <v>0.1545943426</v>
      </c>
      <c r="AI28" s="7">
        <f t="shared" si="4"/>
        <v>0.07323245547</v>
      </c>
      <c r="AJ28" s="8">
        <f t="shared" ref="AJ28:AL28" si="57">(L$104-L28)/L$104</f>
        <v>-0.007643610158</v>
      </c>
      <c r="AK28" s="8">
        <f t="shared" si="57"/>
        <v>-0.05745941364</v>
      </c>
      <c r="AL28" s="8">
        <f t="shared" si="57"/>
        <v>-0.1545943426</v>
      </c>
      <c r="AM28" s="7">
        <f t="shared" si="35"/>
        <v>-0.07323245547</v>
      </c>
    </row>
    <row r="29" hidden="1">
      <c r="A29" s="15" t="s">
        <v>84</v>
      </c>
      <c r="B29" s="1" t="s">
        <v>70</v>
      </c>
      <c r="C29" s="1" t="s">
        <v>44</v>
      </c>
      <c r="E29" s="1" t="s">
        <v>85</v>
      </c>
      <c r="F29" s="1">
        <v>15.0</v>
      </c>
      <c r="H29" s="10">
        <v>54.188528434498</v>
      </c>
      <c r="I29" s="10">
        <v>18.1572574</v>
      </c>
      <c r="J29" s="10">
        <v>19.825703</v>
      </c>
      <c r="K29" s="10">
        <v>27.035829</v>
      </c>
      <c r="L29" s="10">
        <v>35.4867852</v>
      </c>
      <c r="M29" s="10">
        <v>59.7977608</v>
      </c>
      <c r="N29" s="10">
        <v>1216.90113899999</v>
      </c>
      <c r="O29" s="10">
        <v>76845.0</v>
      </c>
      <c r="P29" s="10">
        <v>10789.0</v>
      </c>
      <c r="Q29" s="10">
        <v>4790.0</v>
      </c>
      <c r="R29" s="10">
        <v>2997.0</v>
      </c>
      <c r="S29" s="10">
        <v>2535.0</v>
      </c>
      <c r="AD29" s="7">
        <f t="shared" ref="AD29:AH29" si="58">abs((J$15-J29)/J$15)</f>
        <v>0.03400357384</v>
      </c>
      <c r="AE29" s="7">
        <f t="shared" si="58"/>
        <v>0.01184449077</v>
      </c>
      <c r="AF29" s="7">
        <f t="shared" si="58"/>
        <v>0.05648561142</v>
      </c>
      <c r="AG29" s="7">
        <f t="shared" si="58"/>
        <v>0.332178842</v>
      </c>
      <c r="AH29" s="7">
        <f t="shared" si="58"/>
        <v>14.58539456</v>
      </c>
      <c r="AI29" s="7">
        <f t="shared" si="4"/>
        <v>4.991353006</v>
      </c>
      <c r="AJ29" s="8">
        <f t="shared" ref="AJ29:AL29" si="59">(L$15-L29)/L$15</f>
        <v>-0.05648561142</v>
      </c>
      <c r="AK29" s="8">
        <f t="shared" si="59"/>
        <v>-0.332178842</v>
      </c>
      <c r="AL29" s="8">
        <f t="shared" si="59"/>
        <v>-14.58539456</v>
      </c>
      <c r="AM29" s="7">
        <f t="shared" si="35"/>
        <v>-4.991353006</v>
      </c>
    </row>
    <row r="30">
      <c r="A30" s="10" t="s">
        <v>86</v>
      </c>
      <c r="B30" s="1">
        <v>4828.0</v>
      </c>
      <c r="C30" s="1" t="s">
        <v>44</v>
      </c>
      <c r="E30" s="1" t="s">
        <v>62</v>
      </c>
      <c r="F30" s="1">
        <v>5.0</v>
      </c>
      <c r="H30" s="10">
        <v>22.649653110032</v>
      </c>
      <c r="I30" s="10">
        <v>18.0918014</v>
      </c>
      <c r="J30" s="10">
        <v>18.673778</v>
      </c>
      <c r="K30" s="10">
        <v>26.3052675</v>
      </c>
      <c r="L30" s="10">
        <v>27.0980544</v>
      </c>
      <c r="M30" s="10">
        <v>30.6184376999999</v>
      </c>
      <c r="N30" s="10">
        <v>54.9138870599999</v>
      </c>
      <c r="O30" s="10">
        <v>23375.0</v>
      </c>
      <c r="P30" s="10">
        <v>1293.0</v>
      </c>
      <c r="Q30" s="10">
        <v>280.0</v>
      </c>
      <c r="R30" s="10">
        <v>84.0</v>
      </c>
      <c r="S30" s="10">
        <v>0.0</v>
      </c>
      <c r="AD30" s="7">
        <f t="shared" ref="AD30:AH30" si="60">abs((J$76-J30)/J$76)</f>
        <v>0.008021606411</v>
      </c>
      <c r="AE30" s="7">
        <f t="shared" si="60"/>
        <v>0.00169315075</v>
      </c>
      <c r="AF30" s="7">
        <f t="shared" si="60"/>
        <v>0.003034753323</v>
      </c>
      <c r="AG30" s="7">
        <f t="shared" si="60"/>
        <v>0.02876404555</v>
      </c>
      <c r="AH30" s="7">
        <f t="shared" si="60"/>
        <v>0.2219725687</v>
      </c>
      <c r="AI30" s="7">
        <f t="shared" si="4"/>
        <v>0.08459045586</v>
      </c>
      <c r="AJ30" s="8">
        <f t="shared" ref="AJ30:AL30" si="61">(L$76-L30)/L$76</f>
        <v>-0.003034753323</v>
      </c>
      <c r="AK30" s="8">
        <f t="shared" si="61"/>
        <v>-0.02876404555</v>
      </c>
      <c r="AL30" s="8">
        <f t="shared" si="61"/>
        <v>-0.2219725687</v>
      </c>
      <c r="AM30" s="7">
        <f t="shared" si="35"/>
        <v>-0.08459045586</v>
      </c>
    </row>
    <row r="31">
      <c r="A31" s="10" t="s">
        <v>87</v>
      </c>
      <c r="B31" s="1" t="s">
        <v>54</v>
      </c>
      <c r="C31" s="1" t="s">
        <v>44</v>
      </c>
      <c r="E31" s="1" t="s">
        <v>45</v>
      </c>
      <c r="F31" s="1">
        <v>15.0</v>
      </c>
      <c r="H31" s="10">
        <v>22.1391534506403</v>
      </c>
      <c r="I31" s="10">
        <v>18.0678817</v>
      </c>
      <c r="J31" s="10">
        <v>18.4236205</v>
      </c>
      <c r="K31" s="10">
        <v>26.284773</v>
      </c>
      <c r="L31" s="10">
        <v>26.8966065</v>
      </c>
      <c r="M31" s="10">
        <v>27.9770863499999</v>
      </c>
      <c r="N31" s="10">
        <v>42.5565343</v>
      </c>
      <c r="O31" s="10">
        <v>62622.0</v>
      </c>
      <c r="P31" s="10">
        <v>2485.0</v>
      </c>
      <c r="Q31" s="10">
        <v>414.0</v>
      </c>
      <c r="R31" s="10">
        <v>76.0</v>
      </c>
      <c r="S31" s="10">
        <v>6.0</v>
      </c>
      <c r="AD31" s="7">
        <f t="shared" ref="AD31:AH31" si="62">abs((J$2-J31)/J$2)</f>
        <v>0.09036488258</v>
      </c>
      <c r="AE31" s="7">
        <f t="shared" si="62"/>
        <v>0.03431664518</v>
      </c>
      <c r="AF31" s="7">
        <f t="shared" si="62"/>
        <v>0.1787539917</v>
      </c>
      <c r="AG31" s="7">
        <f t="shared" si="62"/>
        <v>0.3633283556</v>
      </c>
      <c r="AH31" s="7">
        <f t="shared" si="62"/>
        <v>0.4317919748</v>
      </c>
      <c r="AI31" s="7">
        <f t="shared" si="4"/>
        <v>0.324624774</v>
      </c>
      <c r="AJ31" s="8">
        <f t="shared" ref="AJ31:AL31" si="63">(L$2-L31)/L$2</f>
        <v>0.1787539917</v>
      </c>
      <c r="AK31" s="7">
        <f t="shared" si="63"/>
        <v>0.3633283556</v>
      </c>
      <c r="AL31" s="7">
        <f t="shared" si="63"/>
        <v>0.4317919748</v>
      </c>
      <c r="AM31" s="7">
        <f t="shared" si="35"/>
        <v>0.324624774</v>
      </c>
    </row>
    <row r="32">
      <c r="A32" s="10" t="s">
        <v>88</v>
      </c>
      <c r="B32" s="1">
        <v>4828.0</v>
      </c>
      <c r="C32" s="1" t="s">
        <v>44</v>
      </c>
      <c r="E32" s="1" t="s">
        <v>52</v>
      </c>
      <c r="F32" s="1">
        <v>5.0</v>
      </c>
      <c r="H32" s="10">
        <v>22.6278278081183</v>
      </c>
      <c r="I32" s="10">
        <v>18.0734306</v>
      </c>
      <c r="J32" s="10">
        <v>18.67644</v>
      </c>
      <c r="K32" s="10">
        <v>26.3008985</v>
      </c>
      <c r="L32" s="10">
        <v>27.1101258</v>
      </c>
      <c r="M32" s="10">
        <v>30.6862607999999</v>
      </c>
      <c r="N32" s="10">
        <v>54.03509974</v>
      </c>
      <c r="O32" s="10">
        <v>23379.0</v>
      </c>
      <c r="P32" s="10">
        <v>1289.0</v>
      </c>
      <c r="Q32" s="10">
        <v>289.0</v>
      </c>
      <c r="R32" s="10">
        <v>72.0</v>
      </c>
      <c r="S32" s="10">
        <v>3.0</v>
      </c>
      <c r="AD32" s="7">
        <f t="shared" ref="AD32:AH32" si="64">abs((J$76-J32)/J$76)</f>
        <v>0.007880197079</v>
      </c>
      <c r="AE32" s="7">
        <f t="shared" si="64"/>
        <v>0.00152678113</v>
      </c>
      <c r="AF32" s="7">
        <f t="shared" si="64"/>
        <v>0.003481576314</v>
      </c>
      <c r="AG32" s="7">
        <f t="shared" si="64"/>
        <v>0.03104286746</v>
      </c>
      <c r="AH32" s="7">
        <f t="shared" si="64"/>
        <v>0.2024173331</v>
      </c>
      <c r="AI32" s="7">
        <f t="shared" si="4"/>
        <v>0.0789805923</v>
      </c>
      <c r="AJ32" s="8">
        <f t="shared" ref="AJ32:AL32" si="65">(L$76-L32)/L$76</f>
        <v>-0.003481576314</v>
      </c>
      <c r="AK32" s="8">
        <f t="shared" si="65"/>
        <v>-0.03104286746</v>
      </c>
      <c r="AL32" s="8">
        <f t="shared" si="65"/>
        <v>-0.2024173331</v>
      </c>
      <c r="AM32" s="7"/>
    </row>
    <row r="33">
      <c r="A33" s="10" t="s">
        <v>89</v>
      </c>
      <c r="B33" s="1">
        <v>4828.0</v>
      </c>
      <c r="C33" s="1" t="s">
        <v>44</v>
      </c>
      <c r="E33" s="1" t="s">
        <v>47</v>
      </c>
      <c r="F33" s="1">
        <v>5.0</v>
      </c>
      <c r="H33" s="10">
        <v>23.4719983068885</v>
      </c>
      <c r="I33" s="10">
        <v>18.0887411999999</v>
      </c>
      <c r="J33" s="10">
        <v>19.26802</v>
      </c>
      <c r="K33" s="10">
        <v>26.477077</v>
      </c>
      <c r="L33" s="10">
        <v>28.6500217999999</v>
      </c>
      <c r="M33" s="10">
        <v>34.1859568</v>
      </c>
      <c r="N33" s="10">
        <v>60.1490167599999</v>
      </c>
      <c r="O33" s="10">
        <v>24693.0</v>
      </c>
      <c r="P33" s="10">
        <v>2079.0</v>
      </c>
      <c r="Q33" s="10">
        <v>439.0</v>
      </c>
      <c r="R33" s="10">
        <v>89.0</v>
      </c>
      <c r="S33" s="10">
        <v>0.0</v>
      </c>
      <c r="AD33" s="7">
        <f t="shared" ref="AD33:AH33" si="66">abs((J$76-J33)/J$76)</f>
        <v>0.02354539758</v>
      </c>
      <c r="AE33" s="7">
        <f t="shared" si="66"/>
        <v>0.00823558182</v>
      </c>
      <c r="AF33" s="7">
        <f t="shared" si="66"/>
        <v>0.06048084208</v>
      </c>
      <c r="AG33" s="7">
        <f t="shared" si="66"/>
        <v>0.1486308858</v>
      </c>
      <c r="AH33" s="7">
        <f t="shared" si="66"/>
        <v>0.338467416</v>
      </c>
      <c r="AI33" s="7">
        <f t="shared" si="4"/>
        <v>0.1825263813</v>
      </c>
      <c r="AJ33" s="8">
        <f t="shared" ref="AJ33:AL33" si="67">(L$76-L33)/L$76</f>
        <v>-0.06048084208</v>
      </c>
      <c r="AK33" s="8">
        <f t="shared" si="67"/>
        <v>-0.1486308858</v>
      </c>
      <c r="AL33" s="8">
        <f t="shared" si="67"/>
        <v>-0.338467416</v>
      </c>
      <c r="AM33" s="7">
        <f t="shared" ref="AM33:AM46" si="70">SUM(AJ33,AK33,AL33)/3</f>
        <v>-0.1825263813</v>
      </c>
    </row>
    <row r="34">
      <c r="A34" s="10" t="s">
        <v>90</v>
      </c>
      <c r="B34" s="1" t="s">
        <v>73</v>
      </c>
      <c r="C34" s="1" t="s">
        <v>44</v>
      </c>
      <c r="E34" s="1" t="s">
        <v>56</v>
      </c>
      <c r="F34" s="1">
        <v>5.0</v>
      </c>
      <c r="H34" s="10">
        <v>22.7537447399485</v>
      </c>
      <c r="I34" s="10">
        <v>17.984136</v>
      </c>
      <c r="J34" s="10">
        <v>18.729794</v>
      </c>
      <c r="K34" s="10">
        <v>26.667965</v>
      </c>
      <c r="L34" s="10">
        <v>27.852671</v>
      </c>
      <c r="M34" s="10">
        <v>30.743969</v>
      </c>
      <c r="N34" s="10">
        <v>53.762084</v>
      </c>
      <c r="O34" s="10">
        <v>6660490.0</v>
      </c>
      <c r="P34" s="10">
        <v>379354.0</v>
      </c>
      <c r="Q34" s="10">
        <v>78856.0</v>
      </c>
      <c r="R34" s="10">
        <v>20214.0</v>
      </c>
      <c r="S34" s="10">
        <v>2247.0</v>
      </c>
      <c r="AD34" s="7">
        <f t="shared" ref="AD34:AH34" si="68">abs((J$91-J34)/J$91)</f>
        <v>0.005516847921</v>
      </c>
      <c r="AE34" s="7">
        <f t="shared" si="68"/>
        <v>0.01408029792</v>
      </c>
      <c r="AF34" s="7">
        <f t="shared" si="68"/>
        <v>0.02743633428</v>
      </c>
      <c r="AG34" s="7">
        <f t="shared" si="68"/>
        <v>0.002396718167</v>
      </c>
      <c r="AH34" s="7">
        <f t="shared" si="68"/>
        <v>0.01528470127</v>
      </c>
      <c r="AI34" s="7">
        <f t="shared" si="4"/>
        <v>0.01503925124</v>
      </c>
      <c r="AJ34" s="8">
        <f t="shared" ref="AJ34:AL34" si="69">(L$91-L34)/L$91</f>
        <v>-0.02743633428</v>
      </c>
      <c r="AK34" s="8">
        <f t="shared" si="69"/>
        <v>-0.002396718167</v>
      </c>
      <c r="AL34" s="8">
        <f t="shared" si="69"/>
        <v>0.01528470127</v>
      </c>
      <c r="AM34" s="7">
        <f t="shared" si="70"/>
        <v>-0.004849450393</v>
      </c>
    </row>
    <row r="35" hidden="1">
      <c r="A35" s="10" t="s">
        <v>91</v>
      </c>
      <c r="B35" s="1" t="s">
        <v>6</v>
      </c>
      <c r="C35" s="1" t="s">
        <v>44</v>
      </c>
      <c r="E35" s="1" t="s">
        <v>71</v>
      </c>
      <c r="F35" s="1">
        <v>5.0</v>
      </c>
      <c r="H35" s="10">
        <v>23.9472835813429</v>
      </c>
      <c r="I35" s="10">
        <v>18.108499</v>
      </c>
      <c r="J35" s="10">
        <v>19.152478</v>
      </c>
      <c r="K35" s="10">
        <v>26.544502</v>
      </c>
      <c r="L35" s="10">
        <v>29.380831</v>
      </c>
      <c r="M35" s="10">
        <v>37.136152</v>
      </c>
      <c r="N35" s="10">
        <v>71.389646</v>
      </c>
      <c r="O35" s="10">
        <v>7071404.0</v>
      </c>
      <c r="P35" s="10">
        <v>664689.0</v>
      </c>
      <c r="Q35" s="10">
        <v>183466.0</v>
      </c>
      <c r="R35" s="10">
        <v>55519.0</v>
      </c>
      <c r="S35" s="10">
        <v>7012.0</v>
      </c>
      <c r="AD35" s="7">
        <f t="shared" ref="AD35:AH35" si="71">abs((J$32-J35)/J$32)</f>
        <v>0.02548869056</v>
      </c>
      <c r="AE35" s="7">
        <f t="shared" si="71"/>
        <v>0.009262174066</v>
      </c>
      <c r="AF35" s="7">
        <f t="shared" si="71"/>
        <v>0.08375856375</v>
      </c>
      <c r="AG35" s="7">
        <f t="shared" si="71"/>
        <v>0.2101882416</v>
      </c>
      <c r="AH35" s="7">
        <f t="shared" si="71"/>
        <v>0.3211717262</v>
      </c>
      <c r="AI35" s="7">
        <f t="shared" si="4"/>
        <v>0.2050395105</v>
      </c>
      <c r="AJ35" s="8">
        <f t="shared" ref="AJ35:AL35" si="72">(L$32-L35)/L$32</f>
        <v>-0.08375856375</v>
      </c>
      <c r="AK35" s="8">
        <f t="shared" si="72"/>
        <v>-0.2101882416</v>
      </c>
      <c r="AL35" s="8">
        <f t="shared" si="72"/>
        <v>-0.3211717262</v>
      </c>
      <c r="AM35" s="7">
        <f t="shared" si="70"/>
        <v>-0.2050395105</v>
      </c>
    </row>
    <row r="36">
      <c r="A36" s="5" t="s">
        <v>92</v>
      </c>
      <c r="B36" s="5" t="s">
        <v>9</v>
      </c>
      <c r="C36" s="1" t="s">
        <v>44</v>
      </c>
      <c r="D36" s="5"/>
      <c r="E36" s="1" t="s">
        <v>62</v>
      </c>
      <c r="F36" s="5">
        <v>5.0</v>
      </c>
      <c r="G36" s="11"/>
      <c r="H36" s="5">
        <v>25.6361909406078</v>
      </c>
      <c r="I36" s="5">
        <v>18.1777717</v>
      </c>
      <c r="J36" s="5">
        <v>20.960602</v>
      </c>
      <c r="K36" s="5">
        <v>27.56421225</v>
      </c>
      <c r="L36" s="5">
        <v>34.8146705</v>
      </c>
      <c r="M36" s="5">
        <v>46.9543579</v>
      </c>
      <c r="N36" s="5">
        <v>76.09871571</v>
      </c>
      <c r="O36" s="5">
        <v>27310.0</v>
      </c>
      <c r="P36" s="5">
        <v>4214.0</v>
      </c>
      <c r="Q36" s="5">
        <v>1153.0</v>
      </c>
      <c r="R36" s="5">
        <v>305.0</v>
      </c>
      <c r="S36" s="5">
        <v>0.0</v>
      </c>
      <c r="AD36" s="7">
        <f t="shared" ref="AD36:AH36" si="73">abs((J$158-J36)/J$158)</f>
        <v>0.03623023544</v>
      </c>
      <c r="AE36" s="7">
        <f t="shared" si="73"/>
        <v>0.01920584975</v>
      </c>
      <c r="AF36" s="7">
        <f t="shared" si="73"/>
        <v>0.04240387448</v>
      </c>
      <c r="AG36" s="7">
        <f t="shared" si="73"/>
        <v>0.2179568012</v>
      </c>
      <c r="AH36" s="7">
        <f t="shared" si="73"/>
        <v>0.5924224878</v>
      </c>
      <c r="AI36" s="7">
        <f t="shared" si="4"/>
        <v>0.2842610545</v>
      </c>
      <c r="AJ36" s="8">
        <f t="shared" ref="AJ36:AL36" si="74">(L$158-L36)/L$158</f>
        <v>0.04240387448</v>
      </c>
      <c r="AK36" s="8">
        <f t="shared" si="74"/>
        <v>0.2179568012</v>
      </c>
      <c r="AL36" s="8">
        <f t="shared" si="74"/>
        <v>0.5924224878</v>
      </c>
      <c r="AM36" s="7">
        <f t="shared" si="70"/>
        <v>0.2842610545</v>
      </c>
    </row>
    <row r="37">
      <c r="A37" s="10" t="s">
        <v>93</v>
      </c>
      <c r="B37" s="1">
        <v>4828.0</v>
      </c>
      <c r="C37" s="1" t="s">
        <v>44</v>
      </c>
      <c r="E37" s="1" t="s">
        <v>45</v>
      </c>
      <c r="F37" s="1">
        <v>15.0</v>
      </c>
      <c r="H37" s="10">
        <v>23.3869479013276</v>
      </c>
      <c r="I37" s="10">
        <v>18.0809305</v>
      </c>
      <c r="J37" s="10">
        <v>18.9227405</v>
      </c>
      <c r="K37" s="10">
        <v>26.342163</v>
      </c>
      <c r="L37" s="10">
        <v>27.6273655</v>
      </c>
      <c r="M37" s="10">
        <v>32.6825045</v>
      </c>
      <c r="N37" s="10">
        <v>65.9582022</v>
      </c>
      <c r="O37" s="10">
        <v>74266.0</v>
      </c>
      <c r="P37" s="10">
        <v>5514.0</v>
      </c>
      <c r="Q37" s="10">
        <v>1426.0</v>
      </c>
      <c r="R37" s="10">
        <v>443.0</v>
      </c>
      <c r="S37" s="10">
        <v>103.0</v>
      </c>
      <c r="AD37" s="7">
        <f t="shared" ref="AD37:AH37" si="75">abs((J$76-J37)/J$76)</f>
        <v>0.005203645641</v>
      </c>
      <c r="AE37" s="7">
        <f t="shared" si="75"/>
        <v>0.003098115351</v>
      </c>
      <c r="AF37" s="7">
        <f t="shared" si="75"/>
        <v>0.02262720896</v>
      </c>
      <c r="AG37" s="7">
        <f t="shared" si="75"/>
        <v>0.09811564775</v>
      </c>
      <c r="AH37" s="7">
        <f t="shared" si="75"/>
        <v>0.4677364522</v>
      </c>
      <c r="AI37" s="7">
        <f t="shared" si="4"/>
        <v>0.1961597696</v>
      </c>
      <c r="AJ37" s="8">
        <f t="shared" ref="AJ37:AL37" si="76">(L$76-L37)/L$76</f>
        <v>-0.02262720896</v>
      </c>
      <c r="AK37" s="8">
        <f t="shared" si="76"/>
        <v>-0.09811564775</v>
      </c>
      <c r="AL37" s="8">
        <f t="shared" si="76"/>
        <v>-0.4677364522</v>
      </c>
      <c r="AM37" s="7">
        <f t="shared" si="70"/>
        <v>-0.1961597696</v>
      </c>
    </row>
    <row r="38">
      <c r="A38" s="10" t="s">
        <v>94</v>
      </c>
      <c r="B38" s="1">
        <v>4828.0</v>
      </c>
      <c r="C38" s="1" t="s">
        <v>44</v>
      </c>
      <c r="E38" s="1" t="s">
        <v>59</v>
      </c>
      <c r="F38" s="1">
        <v>5.0</v>
      </c>
      <c r="H38" s="10">
        <v>22.6587619969566</v>
      </c>
      <c r="I38" s="10">
        <v>18.136829</v>
      </c>
      <c r="J38" s="10">
        <v>18.7836725</v>
      </c>
      <c r="K38" s="10">
        <v>26.35192825</v>
      </c>
      <c r="L38" s="10">
        <v>27.1528138</v>
      </c>
      <c r="M38" s="10">
        <v>30.67017105</v>
      </c>
      <c r="N38" s="10">
        <v>52.05721739</v>
      </c>
      <c r="O38" s="10">
        <v>23658.0</v>
      </c>
      <c r="P38" s="10">
        <v>1315.0</v>
      </c>
      <c r="Q38" s="10">
        <v>266.0</v>
      </c>
      <c r="R38" s="10">
        <v>62.0</v>
      </c>
      <c r="S38" s="10">
        <v>4.0</v>
      </c>
      <c r="AD38" s="7">
        <f t="shared" ref="AD38:AH38" si="77">abs((J$76-J38)/J$76)</f>
        <v>0.002183849875</v>
      </c>
      <c r="AE38" s="7">
        <f t="shared" si="77"/>
        <v>0.003469971826</v>
      </c>
      <c r="AF38" s="7">
        <f t="shared" si="77"/>
        <v>0.005061673059</v>
      </c>
      <c r="AG38" s="7">
        <f t="shared" si="77"/>
        <v>0.03050225999</v>
      </c>
      <c r="AH38" s="7">
        <f t="shared" si="77"/>
        <v>0.1584044594</v>
      </c>
      <c r="AI38" s="7">
        <f t="shared" si="4"/>
        <v>0.06465613082</v>
      </c>
      <c r="AJ38" s="8">
        <f t="shared" ref="AJ38:AL38" si="78">(L$76-L38)/L$76</f>
        <v>-0.005061673059</v>
      </c>
      <c r="AK38" s="8">
        <f t="shared" si="78"/>
        <v>-0.03050225999</v>
      </c>
      <c r="AL38" s="8">
        <f t="shared" si="78"/>
        <v>-0.1584044594</v>
      </c>
      <c r="AM38" s="7">
        <f t="shared" si="70"/>
        <v>-0.06465613082</v>
      </c>
    </row>
    <row r="39">
      <c r="A39" s="10" t="s">
        <v>95</v>
      </c>
      <c r="B39" s="1" t="s">
        <v>54</v>
      </c>
      <c r="C39" s="1" t="s">
        <v>44</v>
      </c>
      <c r="E39" s="1" t="s">
        <v>56</v>
      </c>
      <c r="F39" s="1">
        <v>15.0</v>
      </c>
      <c r="H39" s="10">
        <v>22.5544200470964</v>
      </c>
      <c r="I39" s="10">
        <v>18.035811</v>
      </c>
      <c r="J39" s="10">
        <v>18.5895</v>
      </c>
      <c r="K39" s="10">
        <v>26.418117</v>
      </c>
      <c r="L39" s="10">
        <v>27.179881</v>
      </c>
      <c r="M39" s="10">
        <v>30.563516</v>
      </c>
      <c r="N39" s="10">
        <v>52.112789</v>
      </c>
      <c r="O39" s="10">
        <v>6854979.0</v>
      </c>
      <c r="P39" s="10">
        <v>369410.0</v>
      </c>
      <c r="Q39" s="10">
        <v>76311.0</v>
      </c>
      <c r="R39" s="10">
        <v>21967.0</v>
      </c>
      <c r="S39" s="10">
        <v>6474.0</v>
      </c>
      <c r="AD39" s="7">
        <f t="shared" ref="AD39:AH39" si="79">abs((J$2-J39)/J$2)</f>
        <v>0.08217486269</v>
      </c>
      <c r="AE39" s="7">
        <f t="shared" si="79"/>
        <v>0.02941768405</v>
      </c>
      <c r="AF39" s="7">
        <f t="shared" si="79"/>
        <v>0.1701046459</v>
      </c>
      <c r="AG39" s="7">
        <f t="shared" si="79"/>
        <v>0.304469245</v>
      </c>
      <c r="AH39" s="7">
        <f t="shared" si="79"/>
        <v>0.3041983937</v>
      </c>
      <c r="AI39" s="7">
        <f t="shared" si="4"/>
        <v>0.2595907615</v>
      </c>
      <c r="AJ39" s="8">
        <f t="shared" ref="AJ39:AL39" si="80">(L$2-L39)/L$2</f>
        <v>0.1701046459</v>
      </c>
      <c r="AK39" s="7">
        <f t="shared" si="80"/>
        <v>0.304469245</v>
      </c>
      <c r="AL39" s="7">
        <f t="shared" si="80"/>
        <v>0.3041983937</v>
      </c>
      <c r="AM39" s="7">
        <f t="shared" si="70"/>
        <v>0.2595907615</v>
      </c>
    </row>
    <row r="40">
      <c r="A40" s="12" t="s">
        <v>96</v>
      </c>
      <c r="B40" s="12">
        <v>1445.0</v>
      </c>
      <c r="C40" s="1" t="s">
        <v>44</v>
      </c>
      <c r="D40" s="1"/>
      <c r="E40" s="1" t="s">
        <v>45</v>
      </c>
      <c r="F40" s="12">
        <v>5.0</v>
      </c>
      <c r="G40" s="11"/>
      <c r="H40" s="12">
        <v>23.5995826735424</v>
      </c>
      <c r="I40" s="12">
        <v>18.0975206</v>
      </c>
      <c r="J40" s="12">
        <v>19.4314475</v>
      </c>
      <c r="K40" s="12">
        <v>26.31045625</v>
      </c>
      <c r="L40" s="12">
        <v>28.6693201</v>
      </c>
      <c r="M40" s="12">
        <v>35.1813849999999</v>
      </c>
      <c r="N40" s="12">
        <v>62.0921920699999</v>
      </c>
      <c r="O40" s="12">
        <v>23464.0</v>
      </c>
      <c r="P40" s="12">
        <v>2046.0</v>
      </c>
      <c r="Q40" s="12">
        <v>468.0</v>
      </c>
      <c r="R40" s="12">
        <v>79.0</v>
      </c>
      <c r="S40" s="12">
        <v>0.0</v>
      </c>
      <c r="T40" s="11"/>
      <c r="U40" s="11"/>
      <c r="V40" s="11"/>
      <c r="W40" s="13"/>
      <c r="X40" s="13"/>
      <c r="Y40" s="13"/>
      <c r="Z40" s="13"/>
      <c r="AA40" s="13"/>
      <c r="AB40" s="13"/>
      <c r="AC40" s="13"/>
      <c r="AD40" s="7">
        <f t="shared" ref="AD40:AH40" si="81">abs((J$145-J40)/J$145)</f>
        <v>0.01371696699</v>
      </c>
      <c r="AE40" s="7">
        <f t="shared" si="81"/>
        <v>0.007516742065</v>
      </c>
      <c r="AF40" s="7">
        <f t="shared" si="81"/>
        <v>0.06395562393</v>
      </c>
      <c r="AG40" s="7">
        <f t="shared" si="81"/>
        <v>0.1343064514</v>
      </c>
      <c r="AH40" s="7">
        <f t="shared" si="81"/>
        <v>0.197272623</v>
      </c>
      <c r="AI40" s="7">
        <f t="shared" si="4"/>
        <v>0.1318448994</v>
      </c>
      <c r="AJ40" s="8">
        <f t="shared" ref="AJ40:AL40" si="82">(L$145-L40)/L$145</f>
        <v>0.06395562393</v>
      </c>
      <c r="AK40" s="8">
        <f t="shared" si="82"/>
        <v>0.1343064514</v>
      </c>
      <c r="AL40" s="8">
        <f t="shared" si="82"/>
        <v>0.197272623</v>
      </c>
      <c r="AM40" s="7">
        <f t="shared" si="70"/>
        <v>0.1318448994</v>
      </c>
    </row>
    <row r="41">
      <c r="A41" s="10" t="s">
        <v>97</v>
      </c>
      <c r="B41" s="1" t="s">
        <v>98</v>
      </c>
      <c r="C41" s="1" t="s">
        <v>44</v>
      </c>
      <c r="E41" s="1" t="s">
        <v>59</v>
      </c>
      <c r="F41" s="1">
        <v>5.0</v>
      </c>
      <c r="H41" s="10">
        <v>22.7346793728552</v>
      </c>
      <c r="I41" s="10">
        <v>17.9214925</v>
      </c>
      <c r="J41" s="10">
        <v>18.6315045</v>
      </c>
      <c r="K41" s="10">
        <v>26.3547662499999</v>
      </c>
      <c r="L41" s="10">
        <v>27.1513341</v>
      </c>
      <c r="M41" s="10">
        <v>31.0969632999999</v>
      </c>
      <c r="N41" s="10">
        <v>56.3426882599999</v>
      </c>
      <c r="O41" s="10">
        <v>24712.0</v>
      </c>
      <c r="P41" s="10">
        <v>1472.0</v>
      </c>
      <c r="Q41" s="10">
        <v>346.0</v>
      </c>
      <c r="R41" s="10">
        <v>72.0</v>
      </c>
      <c r="S41" s="10">
        <v>3.0</v>
      </c>
      <c r="AD41" s="7">
        <f t="shared" ref="AD41:AH41" si="83">abs((J$47-J41)/J$47)</f>
        <v>0.00830072558</v>
      </c>
      <c r="AE41" s="7">
        <f t="shared" si="83"/>
        <v>0.001595973693</v>
      </c>
      <c r="AF41" s="7">
        <f t="shared" si="83"/>
        <v>0.002588876536</v>
      </c>
      <c r="AG41" s="7">
        <f t="shared" si="83"/>
        <v>0.0027900052</v>
      </c>
      <c r="AH41" s="7">
        <f t="shared" si="83"/>
        <v>0.008749658229</v>
      </c>
      <c r="AI41" s="7">
        <f t="shared" si="4"/>
        <v>0.004709513322</v>
      </c>
      <c r="AJ41" s="8">
        <f t="shared" ref="AJ41:AL41" si="84">(L$47-L41)/L$47</f>
        <v>0.002588876536</v>
      </c>
      <c r="AK41" s="8">
        <f t="shared" si="84"/>
        <v>-0.0027900052</v>
      </c>
      <c r="AL41" s="8">
        <f t="shared" si="84"/>
        <v>0.008749658229</v>
      </c>
      <c r="AM41" s="7">
        <f t="shared" si="70"/>
        <v>0.002849509855</v>
      </c>
    </row>
    <row r="42" hidden="1">
      <c r="A42" s="10" t="s">
        <v>99</v>
      </c>
      <c r="B42" s="1" t="s">
        <v>6</v>
      </c>
      <c r="C42" s="1" t="s">
        <v>44</v>
      </c>
      <c r="E42" s="1" t="s">
        <v>71</v>
      </c>
      <c r="F42" s="1">
        <v>15.0</v>
      </c>
      <c r="H42" s="10">
        <v>24.5795291991855</v>
      </c>
      <c r="I42" s="10">
        <v>18.034334</v>
      </c>
      <c r="J42" s="10">
        <v>19.315134</v>
      </c>
      <c r="K42" s="10">
        <v>26.599054</v>
      </c>
      <c r="L42" s="10">
        <v>30.30471</v>
      </c>
      <c r="M42" s="10">
        <v>39.672479</v>
      </c>
      <c r="N42" s="10">
        <v>79.341497</v>
      </c>
      <c r="O42" s="10">
        <v>7325772.0</v>
      </c>
      <c r="P42" s="10">
        <v>753619.0</v>
      </c>
      <c r="Q42" s="10">
        <v>233100.0</v>
      </c>
      <c r="R42" s="10">
        <v>89754.0</v>
      </c>
      <c r="S42" s="10">
        <v>30577.0</v>
      </c>
      <c r="AD42" s="7">
        <f t="shared" ref="AD42:AH42" si="85">abs((J$32-J42)/J$32)</f>
        <v>0.03419784499</v>
      </c>
      <c r="AE42" s="7">
        <f t="shared" si="85"/>
        <v>0.01133632374</v>
      </c>
      <c r="AF42" s="7">
        <f t="shared" si="85"/>
        <v>0.1178373064</v>
      </c>
      <c r="AG42" s="7">
        <f t="shared" si="85"/>
        <v>0.2928417463</v>
      </c>
      <c r="AH42" s="7">
        <f t="shared" si="85"/>
        <v>0.4683325724</v>
      </c>
      <c r="AI42" s="7">
        <f t="shared" si="4"/>
        <v>0.293003875</v>
      </c>
      <c r="AJ42" s="8">
        <f t="shared" ref="AJ42:AL42" si="86">(L$32-L42)/L$32</f>
        <v>-0.1178373064</v>
      </c>
      <c r="AK42" s="8">
        <f t="shared" si="86"/>
        <v>-0.2928417463</v>
      </c>
      <c r="AL42" s="8">
        <f t="shared" si="86"/>
        <v>-0.4683325724</v>
      </c>
      <c r="AM42" s="7">
        <f t="shared" si="70"/>
        <v>-0.293003875</v>
      </c>
    </row>
    <row r="43">
      <c r="A43" s="10" t="s">
        <v>100</v>
      </c>
      <c r="B43" s="1" t="s">
        <v>98</v>
      </c>
      <c r="C43" s="1" t="s">
        <v>44</v>
      </c>
      <c r="E43" s="1" t="s">
        <v>45</v>
      </c>
      <c r="F43" s="1">
        <v>5.0</v>
      </c>
      <c r="H43" s="10">
        <v>22.8362319886728</v>
      </c>
      <c r="I43" s="10">
        <v>18.101049</v>
      </c>
      <c r="J43" s="10">
        <v>18.7330585</v>
      </c>
      <c r="K43" s="10">
        <v>26.51441075</v>
      </c>
      <c r="L43" s="10">
        <v>27.3018382</v>
      </c>
      <c r="M43" s="10">
        <v>31.3010162499999</v>
      </c>
      <c r="N43" s="10">
        <v>55.88703634</v>
      </c>
      <c r="O43" s="10">
        <v>24278.0</v>
      </c>
      <c r="P43" s="10">
        <v>1442.0</v>
      </c>
      <c r="Q43" s="10">
        <v>321.0</v>
      </c>
      <c r="R43" s="10">
        <v>80.0</v>
      </c>
      <c r="S43" s="10">
        <v>3.0</v>
      </c>
      <c r="AD43" s="7">
        <f t="shared" ref="AD43:AH43" si="87">abs((J$47-J43)/J$47)</f>
        <v>0.002895309817</v>
      </c>
      <c r="AE43" s="7">
        <f t="shared" si="87"/>
        <v>0.004451877768</v>
      </c>
      <c r="AF43" s="7">
        <f t="shared" si="87"/>
        <v>0.002939929633</v>
      </c>
      <c r="AG43" s="7">
        <f t="shared" si="87"/>
        <v>0.009370141556</v>
      </c>
      <c r="AH43" s="7">
        <f t="shared" si="87"/>
        <v>0.01676605105</v>
      </c>
      <c r="AI43" s="7">
        <f t="shared" si="4"/>
        <v>0.009692040745</v>
      </c>
      <c r="AJ43" s="8">
        <f t="shared" ref="AJ43:AL43" si="88">(L$47-L43)/L$47</f>
        <v>-0.002939929633</v>
      </c>
      <c r="AK43" s="8">
        <f t="shared" si="88"/>
        <v>-0.009370141556</v>
      </c>
      <c r="AL43" s="8">
        <f t="shared" si="88"/>
        <v>0.01676605105</v>
      </c>
      <c r="AM43" s="7">
        <f t="shared" si="70"/>
        <v>0.001485326619</v>
      </c>
    </row>
    <row r="44">
      <c r="A44" s="10" t="s">
        <v>101</v>
      </c>
      <c r="B44" s="1" t="s">
        <v>73</v>
      </c>
      <c r="C44" s="1" t="s">
        <v>44</v>
      </c>
      <c r="E44" s="1" t="s">
        <v>47</v>
      </c>
      <c r="F44" s="1">
        <v>15.0</v>
      </c>
      <c r="H44" s="10">
        <v>23.5877415667966</v>
      </c>
      <c r="I44" s="10">
        <v>18.0577575</v>
      </c>
      <c r="J44" s="10">
        <v>18.904026</v>
      </c>
      <c r="K44" s="10">
        <v>26.331846</v>
      </c>
      <c r="L44" s="10">
        <v>27.7907845</v>
      </c>
      <c r="M44" s="10">
        <v>33.08563925</v>
      </c>
      <c r="N44" s="10">
        <v>68.81545525</v>
      </c>
      <c r="O44" s="10">
        <v>71276.0</v>
      </c>
      <c r="P44" s="10">
        <v>5492.0</v>
      </c>
      <c r="Q44" s="10">
        <v>1485.0</v>
      </c>
      <c r="R44" s="10">
        <v>533.0</v>
      </c>
      <c r="S44" s="10">
        <v>182.0</v>
      </c>
      <c r="AD44" s="7">
        <f t="shared" ref="AD44:AH44" si="89">abs((J$91-J44)/J$91)</f>
        <v>0.01487056593</v>
      </c>
      <c r="AE44" s="7">
        <f t="shared" si="89"/>
        <v>0.001298983124</v>
      </c>
      <c r="AF44" s="7">
        <f t="shared" si="89"/>
        <v>0.0251534495</v>
      </c>
      <c r="AG44" s="7">
        <f t="shared" si="89"/>
        <v>0.07874608521</v>
      </c>
      <c r="AH44" s="7">
        <f t="shared" si="89"/>
        <v>0.2604353576</v>
      </c>
      <c r="AI44" s="7">
        <f t="shared" si="4"/>
        <v>0.1214449641</v>
      </c>
      <c r="AJ44" s="8">
        <f t="shared" ref="AJ44:AL44" si="90">(L$91-L44)/L$91</f>
        <v>-0.0251534495</v>
      </c>
      <c r="AK44" s="8">
        <f t="shared" si="90"/>
        <v>-0.07874608521</v>
      </c>
      <c r="AL44" s="8">
        <f t="shared" si="90"/>
        <v>-0.2604353576</v>
      </c>
      <c r="AM44" s="7">
        <f t="shared" si="70"/>
        <v>-0.1214449641</v>
      </c>
    </row>
    <row r="45">
      <c r="A45" s="12" t="s">
        <v>102</v>
      </c>
      <c r="B45" s="12">
        <v>1445.0</v>
      </c>
      <c r="C45" s="1" t="s">
        <v>44</v>
      </c>
      <c r="D45" s="1"/>
      <c r="E45" s="1" t="s">
        <v>52</v>
      </c>
      <c r="F45" s="12">
        <v>5.0</v>
      </c>
      <c r="G45" s="11"/>
      <c r="H45" s="12">
        <v>24.5648572078413</v>
      </c>
      <c r="I45" s="12">
        <v>18.1245638</v>
      </c>
      <c r="J45" s="12">
        <v>19.419167</v>
      </c>
      <c r="K45" s="12">
        <v>26.84227725</v>
      </c>
      <c r="L45" s="12">
        <v>29.4838871</v>
      </c>
      <c r="M45" s="12">
        <v>38.9329709999999</v>
      </c>
      <c r="N45" s="12">
        <v>79.59145521</v>
      </c>
      <c r="O45" s="12">
        <v>22190.0</v>
      </c>
      <c r="P45" s="12">
        <v>2086.0</v>
      </c>
      <c r="Q45" s="12">
        <v>704.0</v>
      </c>
      <c r="R45" s="12">
        <v>283.0</v>
      </c>
      <c r="S45" s="12">
        <v>62.0</v>
      </c>
      <c r="T45" s="11"/>
      <c r="U45" s="11"/>
      <c r="V45" s="11"/>
      <c r="W45" s="13"/>
      <c r="X45" s="13"/>
      <c r="Y45" s="13"/>
      <c r="Z45" s="13"/>
      <c r="AA45" s="13"/>
      <c r="AB45" s="13"/>
      <c r="AC45" s="13"/>
      <c r="AD45" s="7">
        <f t="shared" ref="AD45:AH45" si="91">abs((J$145-J45)/J$145)</f>
        <v>0.014340289</v>
      </c>
      <c r="AE45" s="7">
        <f t="shared" si="91"/>
        <v>0.01254461429</v>
      </c>
      <c r="AF45" s="7">
        <f t="shared" si="91"/>
        <v>0.03736026496</v>
      </c>
      <c r="AG45" s="7">
        <f t="shared" si="91"/>
        <v>0.04199275203</v>
      </c>
      <c r="AH45" s="7">
        <f t="shared" si="91"/>
        <v>0.02895771504</v>
      </c>
      <c r="AI45" s="7">
        <f t="shared" si="4"/>
        <v>0.03610357735</v>
      </c>
      <c r="AJ45" s="8">
        <f t="shared" ref="AJ45:AL45" si="92">(L$145-L45)/L$145</f>
        <v>0.03736026496</v>
      </c>
      <c r="AK45" s="8">
        <f t="shared" si="92"/>
        <v>0.04199275203</v>
      </c>
      <c r="AL45" s="8">
        <f t="shared" si="92"/>
        <v>-0.02895771504</v>
      </c>
      <c r="AM45" s="7">
        <f t="shared" si="70"/>
        <v>0.01679843399</v>
      </c>
    </row>
    <row r="46">
      <c r="A46" s="5" t="s">
        <v>103</v>
      </c>
      <c r="B46" s="5" t="s">
        <v>9</v>
      </c>
      <c r="C46" s="1" t="s">
        <v>44</v>
      </c>
      <c r="D46" s="5"/>
      <c r="E46" s="1" t="s">
        <v>59</v>
      </c>
      <c r="F46" s="5">
        <v>5.0</v>
      </c>
      <c r="G46" s="11"/>
      <c r="H46" s="5">
        <v>24.7165982450501</v>
      </c>
      <c r="I46" s="5">
        <v>17.9380932</v>
      </c>
      <c r="J46" s="5">
        <v>19.219377</v>
      </c>
      <c r="K46" s="5">
        <v>26.579681</v>
      </c>
      <c r="L46" s="5">
        <v>30.5209036</v>
      </c>
      <c r="M46" s="5">
        <v>40.1167875</v>
      </c>
      <c r="N46" s="5">
        <v>79.78964222</v>
      </c>
      <c r="O46" s="5">
        <v>26415.0</v>
      </c>
      <c r="P46" s="5">
        <v>2798.0</v>
      </c>
      <c r="Q46" s="5">
        <v>863.0</v>
      </c>
      <c r="R46" s="5">
        <v>324.0</v>
      </c>
      <c r="S46" s="5">
        <v>127.0</v>
      </c>
      <c r="AD46" s="7">
        <f t="shared" ref="AD46:AH46" si="93">abs((J$158-J46)/J$158)</f>
        <v>0.04985078417</v>
      </c>
      <c r="AE46" s="7">
        <f t="shared" si="93"/>
        <v>0.0171978755</v>
      </c>
      <c r="AF46" s="7">
        <f t="shared" si="93"/>
        <v>0.1605062287</v>
      </c>
      <c r="AG46" s="7">
        <f t="shared" si="93"/>
        <v>0.3318392109</v>
      </c>
      <c r="AH46" s="7">
        <f t="shared" si="93"/>
        <v>0.572654235</v>
      </c>
      <c r="AI46" s="7">
        <f t="shared" si="4"/>
        <v>0.3549998916</v>
      </c>
      <c r="AJ46" s="8">
        <f t="shared" ref="AJ46:AL46" si="94">(L$158-L46)/L$158</f>
        <v>0.1605062287</v>
      </c>
      <c r="AK46" s="8">
        <f t="shared" si="94"/>
        <v>0.3318392109</v>
      </c>
      <c r="AL46" s="8">
        <f t="shared" si="94"/>
        <v>0.572654235</v>
      </c>
      <c r="AM46" s="7">
        <f t="shared" si="70"/>
        <v>0.3549998916</v>
      </c>
    </row>
    <row r="47">
      <c r="A47" s="10" t="s">
        <v>104</v>
      </c>
      <c r="B47" s="1" t="s">
        <v>51</v>
      </c>
      <c r="C47" s="1" t="s">
        <v>44</v>
      </c>
      <c r="E47" s="1" t="s">
        <v>56</v>
      </c>
      <c r="F47" s="1">
        <v>15.0</v>
      </c>
      <c r="H47" s="10">
        <v>22.7940380580653</v>
      </c>
      <c r="I47" s="10">
        <v>18.050794</v>
      </c>
      <c r="J47" s="10">
        <v>18.787454</v>
      </c>
      <c r="K47" s="10">
        <v>26.396895</v>
      </c>
      <c r="L47" s="10">
        <v>27.221808</v>
      </c>
      <c r="M47" s="10">
        <v>31.010444</v>
      </c>
      <c r="N47" s="10">
        <v>56.840019</v>
      </c>
      <c r="O47" s="10">
        <v>6614342.0</v>
      </c>
      <c r="P47" s="10">
        <v>390103.0</v>
      </c>
      <c r="Q47" s="10">
        <v>88929.0</v>
      </c>
      <c r="R47" s="10">
        <v>28486.0</v>
      </c>
      <c r="S47" s="10">
        <v>7120.0</v>
      </c>
      <c r="AD47" s="7">
        <f t="shared" ref="AD47:AH47" si="95">abs((J$104-J47)/J$104)</f>
        <v>0.01509530789</v>
      </c>
      <c r="AE47" s="7">
        <f t="shared" si="95"/>
        <v>0.002946387578</v>
      </c>
      <c r="AF47" s="7">
        <f t="shared" si="95"/>
        <v>0.005874998808</v>
      </c>
      <c r="AG47" s="7">
        <f t="shared" si="95"/>
        <v>0.02381881526</v>
      </c>
      <c r="AH47" s="7">
        <f t="shared" si="95"/>
        <v>0.0811373942</v>
      </c>
      <c r="AI47" s="7">
        <f t="shared" si="4"/>
        <v>0.03694373609</v>
      </c>
      <c r="AJ47" s="8">
        <f t="shared" ref="AJ47:AL47" si="96">(L$104-L47)/L$104</f>
        <v>-0.005874998808</v>
      </c>
      <c r="AK47" s="8">
        <f t="shared" si="96"/>
        <v>-0.02381881526</v>
      </c>
      <c r="AL47" s="8">
        <f t="shared" si="96"/>
        <v>-0.0811373942</v>
      </c>
      <c r="AM47" s="7"/>
    </row>
    <row r="48">
      <c r="A48" s="10" t="s">
        <v>105</v>
      </c>
      <c r="B48" s="1" t="s">
        <v>54</v>
      </c>
      <c r="C48" s="1" t="s">
        <v>44</v>
      </c>
      <c r="E48" s="1" t="s">
        <v>62</v>
      </c>
      <c r="F48" s="1">
        <v>15.0</v>
      </c>
      <c r="H48" s="10">
        <v>22.7089947218788</v>
      </c>
      <c r="I48" s="10">
        <v>18.1289602</v>
      </c>
      <c r="J48" s="10">
        <v>18.797406</v>
      </c>
      <c r="K48" s="10">
        <v>26.3793195</v>
      </c>
      <c r="L48" s="10">
        <v>27.1735108</v>
      </c>
      <c r="M48" s="10">
        <v>30.3951260999999</v>
      </c>
      <c r="N48" s="10">
        <v>54.0472276199997</v>
      </c>
      <c r="O48" s="10">
        <v>70383.0</v>
      </c>
      <c r="P48" s="10">
        <v>3669.0</v>
      </c>
      <c r="Q48" s="10">
        <v>858.0</v>
      </c>
      <c r="R48" s="10">
        <v>211.0</v>
      </c>
      <c r="S48" s="10">
        <v>3.0</v>
      </c>
      <c r="AD48" s="7">
        <f t="shared" ref="AD48:AH48" si="97">abs((J$2-J48)/J$2)</f>
        <v>0.0719098554</v>
      </c>
      <c r="AE48" s="7">
        <f t="shared" si="97"/>
        <v>0.03084307585</v>
      </c>
      <c r="AF48" s="7">
        <f t="shared" si="97"/>
        <v>0.17029915</v>
      </c>
      <c r="AG48" s="7">
        <f t="shared" si="97"/>
        <v>0.3083012765</v>
      </c>
      <c r="AH48" s="7">
        <f t="shared" si="97"/>
        <v>0.2783700793</v>
      </c>
      <c r="AI48" s="7">
        <f t="shared" si="4"/>
        <v>0.2523235019</v>
      </c>
      <c r="AJ48" s="8">
        <f t="shared" ref="AJ48:AL48" si="98">(L$2-L48)/L$2</f>
        <v>0.17029915</v>
      </c>
      <c r="AK48" s="7">
        <f t="shared" si="98"/>
        <v>0.3083012765</v>
      </c>
      <c r="AL48" s="7">
        <f t="shared" si="98"/>
        <v>0.2783700793</v>
      </c>
      <c r="AM48" s="7">
        <f t="shared" ref="AM48:AM61" si="101">SUM(AJ48,AK48,AL48)/3</f>
        <v>0.2523235019</v>
      </c>
    </row>
    <row r="49">
      <c r="A49" s="10" t="s">
        <v>106</v>
      </c>
      <c r="B49" s="1" t="s">
        <v>98</v>
      </c>
      <c r="C49" s="1" t="s">
        <v>44</v>
      </c>
      <c r="E49" s="1" t="s">
        <v>52</v>
      </c>
      <c r="F49" s="1">
        <v>5.0</v>
      </c>
      <c r="H49" s="10">
        <v>22.8081312093609</v>
      </c>
      <c r="I49" s="10">
        <v>18.047672</v>
      </c>
      <c r="J49" s="10">
        <v>18.742933</v>
      </c>
      <c r="K49" s="10">
        <v>26.316584</v>
      </c>
      <c r="L49" s="10">
        <v>27.1202123999999</v>
      </c>
      <c r="M49" s="10">
        <v>31.2686177999999</v>
      </c>
      <c r="N49" s="10">
        <v>57.75829056</v>
      </c>
      <c r="O49" s="10">
        <v>24613.0</v>
      </c>
      <c r="P49" s="10">
        <v>1486.0</v>
      </c>
      <c r="Q49" s="10">
        <v>351.0</v>
      </c>
      <c r="R49" s="10">
        <v>77.0</v>
      </c>
      <c r="S49" s="10">
        <v>8.0</v>
      </c>
      <c r="AD49" s="7">
        <f t="shared" ref="AD49:AH49" si="99">abs((J$47-J49)/J$47)</f>
        <v>0.002369719708</v>
      </c>
      <c r="AE49" s="7">
        <f t="shared" si="99"/>
        <v>0.003042441166</v>
      </c>
      <c r="AF49" s="7">
        <f t="shared" si="99"/>
        <v>0.003732140055</v>
      </c>
      <c r="AG49" s="7">
        <f t="shared" si="99"/>
        <v>0.008325382249</v>
      </c>
      <c r="AH49" s="7">
        <f t="shared" si="99"/>
        <v>0.01615537039</v>
      </c>
      <c r="AI49" s="7">
        <f t="shared" si="4"/>
        <v>0.009404297565</v>
      </c>
      <c r="AJ49" s="8">
        <f t="shared" ref="AJ49:AL49" si="100">(L$47-L49)/L$47</f>
        <v>0.003732140055</v>
      </c>
      <c r="AK49" s="8">
        <f t="shared" si="100"/>
        <v>-0.008325382249</v>
      </c>
      <c r="AL49" s="8">
        <f t="shared" si="100"/>
        <v>-0.01615537039</v>
      </c>
      <c r="AM49" s="7">
        <f t="shared" si="101"/>
        <v>-0.006916204195</v>
      </c>
    </row>
    <row r="50" hidden="1">
      <c r="A50" s="10" t="s">
        <v>107</v>
      </c>
      <c r="B50" s="1" t="s">
        <v>98</v>
      </c>
      <c r="C50" s="1" t="s">
        <v>44</v>
      </c>
      <c r="E50" s="1" t="s">
        <v>108</v>
      </c>
      <c r="F50" s="1">
        <v>5.0</v>
      </c>
      <c r="H50" s="10">
        <v>23.5949526833127</v>
      </c>
      <c r="I50" s="10">
        <v>17.92151</v>
      </c>
      <c r="J50" s="10">
        <v>18.975398</v>
      </c>
      <c r="K50" s="10">
        <v>26.417803</v>
      </c>
      <c r="L50" s="10">
        <v>28.877455</v>
      </c>
      <c r="M50" s="10">
        <v>34.167785</v>
      </c>
      <c r="N50" s="10">
        <v>69.76173</v>
      </c>
      <c r="O50" s="10">
        <v>7529694.0</v>
      </c>
      <c r="P50" s="10">
        <v>615664.0</v>
      </c>
      <c r="Q50" s="10">
        <v>174563.0</v>
      </c>
      <c r="R50" s="10">
        <v>55573.0</v>
      </c>
      <c r="S50" s="10">
        <v>12434.0</v>
      </c>
      <c r="AD50" s="7">
        <f t="shared" ref="AD50:AH50" si="102">abs((J$47-J50)/J$47)</f>
        <v>0.01000369715</v>
      </c>
      <c r="AE50" s="7">
        <f t="shared" si="102"/>
        <v>0.0007920628544</v>
      </c>
      <c r="AF50" s="7">
        <f t="shared" si="102"/>
        <v>0.06082061118</v>
      </c>
      <c r="AG50" s="7">
        <f t="shared" si="102"/>
        <v>0.1018154077</v>
      </c>
      <c r="AH50" s="7">
        <f t="shared" si="102"/>
        <v>0.227334741</v>
      </c>
      <c r="AI50" s="7">
        <f t="shared" si="4"/>
        <v>0.1299902533</v>
      </c>
      <c r="AJ50" s="8">
        <f t="shared" ref="AJ50:AL50" si="103">(L$47-L50)/L$47</f>
        <v>-0.06082061118</v>
      </c>
      <c r="AK50" s="8">
        <f t="shared" si="103"/>
        <v>-0.1018154077</v>
      </c>
      <c r="AL50" s="8">
        <f t="shared" si="103"/>
        <v>-0.227334741</v>
      </c>
      <c r="AM50" s="7">
        <f t="shared" si="101"/>
        <v>-0.1299902533</v>
      </c>
    </row>
    <row r="51">
      <c r="A51" s="10" t="s">
        <v>109</v>
      </c>
      <c r="B51" s="1">
        <v>4828.0</v>
      </c>
      <c r="C51" s="1" t="s">
        <v>44</v>
      </c>
      <c r="E51" s="1" t="s">
        <v>47</v>
      </c>
      <c r="F51" s="1">
        <v>15.0</v>
      </c>
      <c r="H51" s="10">
        <v>23.515342292703</v>
      </c>
      <c r="I51" s="10">
        <v>18.0326467</v>
      </c>
      <c r="J51" s="10">
        <v>19.051727</v>
      </c>
      <c r="K51" s="10">
        <v>26.36746075</v>
      </c>
      <c r="L51" s="10">
        <v>27.8940815</v>
      </c>
      <c r="M51" s="10">
        <v>33.7897812999999</v>
      </c>
      <c r="N51" s="10">
        <v>67.3940274699998</v>
      </c>
      <c r="O51" s="10">
        <v>74058.0</v>
      </c>
      <c r="P51" s="10">
        <v>5760.0</v>
      </c>
      <c r="Q51" s="10">
        <v>1597.0</v>
      </c>
      <c r="R51" s="10">
        <v>475.0</v>
      </c>
      <c r="S51" s="10">
        <v>70.0</v>
      </c>
      <c r="AD51" s="7">
        <f t="shared" ref="AD51:AH51" si="104">abs((J$76-J51)/J$76)</f>
        <v>0.01205559713</v>
      </c>
      <c r="AE51" s="7">
        <f t="shared" si="104"/>
        <v>0.004061442673</v>
      </c>
      <c r="AF51" s="7">
        <f t="shared" si="104"/>
        <v>0.03249970435</v>
      </c>
      <c r="AG51" s="7">
        <f t="shared" si="104"/>
        <v>0.1353195891</v>
      </c>
      <c r="AH51" s="7">
        <f t="shared" si="104"/>
        <v>0.4996871879</v>
      </c>
      <c r="AI51" s="7">
        <f t="shared" si="4"/>
        <v>0.2225021605</v>
      </c>
      <c r="AJ51" s="8">
        <f t="shared" ref="AJ51:AL51" si="105">(L$76-L51)/L$76</f>
        <v>-0.03249970435</v>
      </c>
      <c r="AK51" s="8">
        <f t="shared" si="105"/>
        <v>-0.1353195891</v>
      </c>
      <c r="AL51" s="8">
        <f t="shared" si="105"/>
        <v>-0.4996871879</v>
      </c>
      <c r="AM51" s="7">
        <f t="shared" si="101"/>
        <v>-0.2225021605</v>
      </c>
    </row>
    <row r="52">
      <c r="A52" s="10" t="s">
        <v>110</v>
      </c>
      <c r="B52" s="1" t="s">
        <v>54</v>
      </c>
      <c r="C52" s="1" t="s">
        <v>44</v>
      </c>
      <c r="E52" s="1" t="s">
        <v>56</v>
      </c>
      <c r="F52" s="1">
        <v>5.0</v>
      </c>
      <c r="H52" s="10">
        <v>22.6621566010185</v>
      </c>
      <c r="I52" s="10">
        <v>18.064627</v>
      </c>
      <c r="J52" s="10">
        <v>18.664786</v>
      </c>
      <c r="K52" s="10">
        <v>26.391736</v>
      </c>
      <c r="L52" s="10">
        <v>27.139183</v>
      </c>
      <c r="M52" s="10">
        <v>30.884504</v>
      </c>
      <c r="N52" s="10">
        <v>53.859514</v>
      </c>
      <c r="O52" s="10">
        <v>6549738.0</v>
      </c>
      <c r="P52" s="10">
        <v>380833.0</v>
      </c>
      <c r="Q52" s="10">
        <v>78401.0</v>
      </c>
      <c r="R52" s="10">
        <v>22553.0</v>
      </c>
      <c r="S52" s="10">
        <v>6200.0</v>
      </c>
      <c r="AD52" s="7">
        <f t="shared" ref="AD52:AH52" si="106">abs((J$2-J52)/J$2)</f>
        <v>0.0784577437</v>
      </c>
      <c r="AE52" s="7">
        <f t="shared" si="106"/>
        <v>0.03038690272</v>
      </c>
      <c r="AF52" s="7">
        <f t="shared" si="106"/>
        <v>0.1713472959</v>
      </c>
      <c r="AG52" s="7">
        <f t="shared" si="106"/>
        <v>0.2971645545</v>
      </c>
      <c r="AH52" s="7">
        <f t="shared" si="106"/>
        <v>0.2808764015</v>
      </c>
      <c r="AI52" s="7">
        <f t="shared" si="4"/>
        <v>0.249796084</v>
      </c>
      <c r="AJ52" s="8">
        <f t="shared" ref="AJ52:AL52" si="107">(L$2-L52)/L$2</f>
        <v>0.1713472959</v>
      </c>
      <c r="AK52" s="7">
        <f t="shared" si="107"/>
        <v>0.2971645545</v>
      </c>
      <c r="AL52" s="7">
        <f t="shared" si="107"/>
        <v>0.2808764015</v>
      </c>
      <c r="AM52" s="7">
        <f t="shared" si="101"/>
        <v>0.249796084</v>
      </c>
    </row>
    <row r="53">
      <c r="A53" s="5" t="s">
        <v>111</v>
      </c>
      <c r="B53" s="5" t="s">
        <v>9</v>
      </c>
      <c r="C53" s="1" t="s">
        <v>44</v>
      </c>
      <c r="D53" s="5"/>
      <c r="E53" s="1" t="s">
        <v>59</v>
      </c>
      <c r="F53" s="5">
        <v>15.0</v>
      </c>
      <c r="G53" s="6"/>
      <c r="H53" s="5">
        <v>24.092198837436</v>
      </c>
      <c r="I53" s="5">
        <v>17.923664</v>
      </c>
      <c r="J53" s="5">
        <v>18.98464</v>
      </c>
      <c r="K53" s="5">
        <v>26.6247285</v>
      </c>
      <c r="L53" s="5">
        <v>30.10283</v>
      </c>
      <c r="M53" s="5">
        <v>38.7658336999999</v>
      </c>
      <c r="N53" s="5">
        <v>71.36573358</v>
      </c>
      <c r="O53" s="5">
        <v>79987.0</v>
      </c>
      <c r="P53" s="5">
        <v>8107.0</v>
      </c>
      <c r="Q53" s="5">
        <v>2232.0</v>
      </c>
      <c r="R53" s="5">
        <v>638.0</v>
      </c>
      <c r="S53" s="5">
        <v>129.0</v>
      </c>
      <c r="AD53" s="7">
        <f t="shared" ref="AD53:AH53" si="108">abs((J$158-J53)/J$158)</f>
        <v>0.06145548792</v>
      </c>
      <c r="AE53" s="7">
        <f t="shared" si="108"/>
        <v>0.01553221296</v>
      </c>
      <c r="AF53" s="7">
        <f t="shared" si="108"/>
        <v>0.1720055666</v>
      </c>
      <c r="AG53" s="7">
        <f t="shared" si="108"/>
        <v>0.354339875</v>
      </c>
      <c r="AH53" s="7">
        <f t="shared" si="108"/>
        <v>0.6177718917</v>
      </c>
      <c r="AI53" s="7">
        <f t="shared" si="4"/>
        <v>0.3813724444</v>
      </c>
      <c r="AJ53" s="8">
        <f t="shared" ref="AJ53:AL53" si="109">(L$158-L53)/L$158</f>
        <v>0.1720055666</v>
      </c>
      <c r="AK53" s="8">
        <f t="shared" si="109"/>
        <v>0.354339875</v>
      </c>
      <c r="AL53" s="8">
        <f t="shared" si="109"/>
        <v>0.6177718917</v>
      </c>
      <c r="AM53" s="7">
        <f t="shared" si="101"/>
        <v>0.3813724444</v>
      </c>
    </row>
    <row r="54">
      <c r="A54" s="5" t="s">
        <v>112</v>
      </c>
      <c r="B54" s="5">
        <v>1445.0</v>
      </c>
      <c r="C54" s="1" t="s">
        <v>44</v>
      </c>
      <c r="D54" s="5"/>
      <c r="E54" s="1" t="s">
        <v>52</v>
      </c>
      <c r="F54" s="5">
        <v>15.0</v>
      </c>
      <c r="H54" s="5">
        <v>24.605097801818</v>
      </c>
      <c r="I54" s="5">
        <v>18.1207661</v>
      </c>
      <c r="J54" s="5">
        <v>19.9353115</v>
      </c>
      <c r="K54" s="5">
        <v>26.45000425</v>
      </c>
      <c r="L54" s="5">
        <v>30.9542511</v>
      </c>
      <c r="M54" s="5">
        <v>40.9905664499999</v>
      </c>
      <c r="N54" s="5">
        <v>75.9467454299999</v>
      </c>
      <c r="O54" s="5">
        <v>68644.0</v>
      </c>
      <c r="P54" s="5">
        <v>7650.0</v>
      </c>
      <c r="Q54" s="5">
        <v>2314.0</v>
      </c>
      <c r="R54" s="5">
        <v>733.0</v>
      </c>
      <c r="S54" s="5">
        <v>75.0</v>
      </c>
      <c r="AD54" s="7">
        <f t="shared" ref="AD54:AH54" si="110">abs((J$145-J54)/J$145)</f>
        <v>0.01185768534</v>
      </c>
      <c r="AE54" s="7">
        <f t="shared" si="110"/>
        <v>0.002252711203</v>
      </c>
      <c r="AF54" s="7">
        <f t="shared" si="110"/>
        <v>0.01064666189</v>
      </c>
      <c r="AG54" s="7">
        <f t="shared" si="110"/>
        <v>0.008637634085</v>
      </c>
      <c r="AH54" s="7">
        <f t="shared" si="110"/>
        <v>0.0181610647</v>
      </c>
      <c r="AI54" s="7">
        <f t="shared" si="4"/>
        <v>0.01248178689</v>
      </c>
      <c r="AJ54" s="8">
        <f t="shared" ref="AJ54:AL54" si="111">(L$145-L54)/L$145</f>
        <v>-0.01064666189</v>
      </c>
      <c r="AK54" s="8">
        <f t="shared" si="111"/>
        <v>-0.008637634085</v>
      </c>
      <c r="AL54" s="8">
        <f t="shared" si="111"/>
        <v>0.0181610647</v>
      </c>
      <c r="AM54" s="7">
        <f t="shared" si="101"/>
        <v>-0.0003744104249</v>
      </c>
    </row>
    <row r="55">
      <c r="A55" s="10" t="s">
        <v>113</v>
      </c>
      <c r="B55" s="1" t="s">
        <v>73</v>
      </c>
      <c r="C55" s="1" t="s">
        <v>44</v>
      </c>
      <c r="E55" s="1" t="s">
        <v>52</v>
      </c>
      <c r="F55" s="1">
        <v>5.0</v>
      </c>
      <c r="H55" s="10">
        <v>22.4801046243212</v>
      </c>
      <c r="I55" s="10">
        <v>18.1270839</v>
      </c>
      <c r="J55" s="10">
        <v>18.5498435</v>
      </c>
      <c r="K55" s="10">
        <v>26.317997</v>
      </c>
      <c r="L55" s="10">
        <v>27.0055041</v>
      </c>
      <c r="M55" s="10">
        <v>29.9059503499999</v>
      </c>
      <c r="N55" s="10">
        <v>50.1937183399999</v>
      </c>
      <c r="O55" s="10">
        <v>21364.0</v>
      </c>
      <c r="P55" s="10">
        <v>1060.0</v>
      </c>
      <c r="Q55" s="10">
        <v>218.0</v>
      </c>
      <c r="R55" s="10">
        <v>72.0</v>
      </c>
      <c r="S55" s="10">
        <v>20.0</v>
      </c>
      <c r="AD55" s="7">
        <f t="shared" ref="AD55:AH55" si="112">abs((J$91-J55)/J$91)</f>
        <v>0.00414387016</v>
      </c>
      <c r="AE55" s="7">
        <f t="shared" si="112"/>
        <v>0.0007723588377</v>
      </c>
      <c r="AF55" s="7">
        <f t="shared" si="112"/>
        <v>0.003814171434</v>
      </c>
      <c r="AG55" s="7">
        <f t="shared" si="112"/>
        <v>0.02492659668</v>
      </c>
      <c r="AH55" s="7">
        <f t="shared" si="112"/>
        <v>0.08064348195</v>
      </c>
      <c r="AI55" s="7">
        <f t="shared" si="4"/>
        <v>0.03646141669</v>
      </c>
      <c r="AJ55" s="8">
        <f t="shared" ref="AJ55:AL55" si="113">(L$91-L55)/L$91</f>
        <v>0.003814171434</v>
      </c>
      <c r="AK55" s="8">
        <f t="shared" si="113"/>
        <v>0.02492659668</v>
      </c>
      <c r="AL55" s="8">
        <f t="shared" si="113"/>
        <v>0.08064348195</v>
      </c>
      <c r="AM55" s="7">
        <f t="shared" si="101"/>
        <v>0.03646141669</v>
      </c>
    </row>
    <row r="56">
      <c r="A56" s="10" t="s">
        <v>114</v>
      </c>
      <c r="B56" s="1" t="s">
        <v>73</v>
      </c>
      <c r="C56" s="1" t="s">
        <v>44</v>
      </c>
      <c r="E56" s="1" t="s">
        <v>59</v>
      </c>
      <c r="F56" s="1">
        <v>15.0</v>
      </c>
      <c r="H56" s="10">
        <v>23.0515737761263</v>
      </c>
      <c r="I56" s="10">
        <v>18.0689954</v>
      </c>
      <c r="J56" s="10">
        <v>18.59222</v>
      </c>
      <c r="K56" s="10">
        <v>28.426399</v>
      </c>
      <c r="L56" s="10">
        <v>29.1116834</v>
      </c>
      <c r="M56" s="10">
        <v>30.3354218</v>
      </c>
      <c r="N56" s="10">
        <v>49.37113738</v>
      </c>
      <c r="O56" s="10">
        <v>66475.0</v>
      </c>
      <c r="P56" s="10">
        <v>3527.0</v>
      </c>
      <c r="Q56" s="10">
        <v>650.0</v>
      </c>
      <c r="R56" s="10">
        <v>178.0</v>
      </c>
      <c r="S56" s="10">
        <v>10.0</v>
      </c>
      <c r="AD56" s="7">
        <f t="shared" ref="AD56:AH56" si="114">abs((J$91-J56)/J$91)</f>
        <v>0.001868869981</v>
      </c>
      <c r="AE56" s="7">
        <f t="shared" si="114"/>
        <v>0.08094679016</v>
      </c>
      <c r="AF56" s="7">
        <f t="shared" si="114"/>
        <v>0.0738791004</v>
      </c>
      <c r="AG56" s="7">
        <f t="shared" si="114"/>
        <v>0.0109238252</v>
      </c>
      <c r="AH56" s="7">
        <f t="shared" si="114"/>
        <v>0.09571001203</v>
      </c>
      <c r="AI56" s="7">
        <f t="shared" si="4"/>
        <v>0.06017097921</v>
      </c>
      <c r="AJ56" s="8">
        <f t="shared" ref="AJ56:AL56" si="115">(L$91-L56)/L$91</f>
        <v>-0.0738791004</v>
      </c>
      <c r="AK56" s="8">
        <f t="shared" si="115"/>
        <v>0.0109238252</v>
      </c>
      <c r="AL56" s="8">
        <f t="shared" si="115"/>
        <v>0.09571001203</v>
      </c>
      <c r="AM56" s="7">
        <f t="shared" si="101"/>
        <v>0.01091824561</v>
      </c>
    </row>
    <row r="57" hidden="1">
      <c r="A57" s="10" t="s">
        <v>115</v>
      </c>
      <c r="B57" s="1" t="s">
        <v>98</v>
      </c>
      <c r="C57" s="1" t="s">
        <v>44</v>
      </c>
      <c r="E57" s="1" t="s">
        <v>108</v>
      </c>
      <c r="F57" s="1">
        <v>15.0</v>
      </c>
      <c r="H57" s="10">
        <v>20.7940788324396</v>
      </c>
      <c r="I57" s="10">
        <v>17.931368</v>
      </c>
      <c r="J57" s="10">
        <v>18.27326</v>
      </c>
      <c r="K57" s="10">
        <v>18.920449</v>
      </c>
      <c r="L57" s="10">
        <v>21.32867</v>
      </c>
      <c r="M57" s="10">
        <v>34.03728</v>
      </c>
      <c r="N57" s="10">
        <v>69.064123</v>
      </c>
      <c r="O57" s="10">
        <v>4855285.0</v>
      </c>
      <c r="P57" s="10">
        <v>309867.0</v>
      </c>
      <c r="Q57" s="10">
        <v>111929.0</v>
      </c>
      <c r="R57" s="10">
        <v>34612.0</v>
      </c>
      <c r="S57" s="10">
        <v>11011.0</v>
      </c>
      <c r="AD57" s="7">
        <f t="shared" ref="AD57:AH57" si="116">abs((J$47-J57)/J$47)</f>
        <v>0.02736900913</v>
      </c>
      <c r="AE57" s="7">
        <f t="shared" si="116"/>
        <v>0.2832320241</v>
      </c>
      <c r="AF57" s="7">
        <f t="shared" si="116"/>
        <v>0.2164859145</v>
      </c>
      <c r="AG57" s="7">
        <f t="shared" si="116"/>
        <v>0.09760698686</v>
      </c>
      <c r="AH57" s="7">
        <f t="shared" si="116"/>
        <v>0.2150615748</v>
      </c>
      <c r="AI57" s="7">
        <f t="shared" si="4"/>
        <v>0.1763848254</v>
      </c>
      <c r="AJ57" s="8">
        <f t="shared" ref="AJ57:AL57" si="117">(L$47-L57)/L$47</f>
        <v>0.2164859145</v>
      </c>
      <c r="AK57" s="8">
        <f t="shared" si="117"/>
        <v>-0.09760698686</v>
      </c>
      <c r="AL57" s="8">
        <f t="shared" si="117"/>
        <v>-0.2150615748</v>
      </c>
      <c r="AM57" s="7">
        <f t="shared" si="101"/>
        <v>-0.03206088239</v>
      </c>
    </row>
    <row r="58">
      <c r="A58" s="10" t="s">
        <v>116</v>
      </c>
      <c r="B58" s="1" t="s">
        <v>117</v>
      </c>
      <c r="C58" s="1" t="s">
        <v>44</v>
      </c>
      <c r="E58" s="1" t="s">
        <v>47</v>
      </c>
      <c r="F58" s="1">
        <v>5.0</v>
      </c>
      <c r="H58" s="10">
        <v>23.0924421348215</v>
      </c>
      <c r="I58" s="10">
        <v>18.1104245</v>
      </c>
      <c r="J58" s="10">
        <v>19.1149564999999</v>
      </c>
      <c r="K58" s="10">
        <v>26.33757575</v>
      </c>
      <c r="L58" s="10">
        <v>27.353285</v>
      </c>
      <c r="M58" s="10">
        <v>31.738276</v>
      </c>
      <c r="N58" s="10">
        <v>62.2996542499999</v>
      </c>
      <c r="O58" s="10">
        <v>23876.0</v>
      </c>
      <c r="P58" s="10">
        <v>1521.0</v>
      </c>
      <c r="Q58" s="10">
        <v>400.0</v>
      </c>
      <c r="R58" s="10">
        <v>120.0</v>
      </c>
      <c r="S58" s="10">
        <v>3.0</v>
      </c>
      <c r="AD58" s="7">
        <f t="shared" ref="AD58:AH58" si="118">abs((J$119-J58)/J$119)</f>
        <v>0.02440350132</v>
      </c>
      <c r="AE58" s="7">
        <f t="shared" si="118"/>
        <v>0.0007889157859</v>
      </c>
      <c r="AF58" s="7">
        <f t="shared" si="118"/>
        <v>0.01012536636</v>
      </c>
      <c r="AG58" s="7">
        <f t="shared" si="118"/>
        <v>0.04833837698</v>
      </c>
      <c r="AH58" s="7">
        <f t="shared" si="118"/>
        <v>0.2602283681</v>
      </c>
      <c r="AI58" s="7">
        <f t="shared" si="4"/>
        <v>0.1062307038</v>
      </c>
      <c r="AJ58" s="8">
        <f t="shared" ref="AJ58:AL58" si="119">(L$119-L58)/L$119</f>
        <v>-0.01012536636</v>
      </c>
      <c r="AK58" s="8">
        <f t="shared" si="119"/>
        <v>-0.04833837698</v>
      </c>
      <c r="AL58" s="8">
        <f t="shared" si="119"/>
        <v>-0.2602283681</v>
      </c>
      <c r="AM58" s="7">
        <f t="shared" si="101"/>
        <v>-0.1062307038</v>
      </c>
    </row>
    <row r="59" ht="18.0" customHeight="1">
      <c r="A59" s="10" t="s">
        <v>118</v>
      </c>
      <c r="B59" s="1" t="s">
        <v>6</v>
      </c>
      <c r="C59" s="1" t="s">
        <v>44</v>
      </c>
      <c r="E59" s="1" t="s">
        <v>52</v>
      </c>
      <c r="F59" s="1">
        <v>5.0</v>
      </c>
      <c r="H59" s="10">
        <v>22.9417825492793</v>
      </c>
      <c r="I59" s="10">
        <v>18.0689028</v>
      </c>
      <c r="J59" s="10">
        <v>18.751907</v>
      </c>
      <c r="K59" s="10">
        <v>26.400564</v>
      </c>
      <c r="L59" s="10">
        <v>29.2503334</v>
      </c>
      <c r="M59" s="10">
        <v>31.3887792</v>
      </c>
      <c r="N59" s="10">
        <v>55.62022122</v>
      </c>
      <c r="O59" s="10">
        <v>23103.0</v>
      </c>
      <c r="P59" s="10">
        <v>1700.0</v>
      </c>
      <c r="Q59" s="10">
        <v>306.0</v>
      </c>
      <c r="R59" s="10">
        <v>79.0</v>
      </c>
      <c r="S59" s="10">
        <v>2.0</v>
      </c>
      <c r="AD59" s="7">
        <f t="shared" ref="AD59:AH59" si="120">abs((J$32-J59)/J$32)</f>
        <v>0.004040759374</v>
      </c>
      <c r="AE59" s="7">
        <f t="shared" si="120"/>
        <v>0.003789433277</v>
      </c>
      <c r="AF59" s="7">
        <f t="shared" si="120"/>
        <v>0.07894495274</v>
      </c>
      <c r="AG59" s="7">
        <f t="shared" si="120"/>
        <v>0.02289358109</v>
      </c>
      <c r="AH59" s="7">
        <f t="shared" si="120"/>
        <v>0.02933503385</v>
      </c>
      <c r="AI59" s="7">
        <f t="shared" si="4"/>
        <v>0.04372452256</v>
      </c>
      <c r="AJ59" s="8">
        <f t="shared" ref="AJ59:AL59" si="121">(L$32-L59)/L$32</f>
        <v>-0.07894495274</v>
      </c>
      <c r="AK59" s="8">
        <f t="shared" si="121"/>
        <v>-0.02289358109</v>
      </c>
      <c r="AL59" s="8">
        <f t="shared" si="121"/>
        <v>-0.02933503385</v>
      </c>
      <c r="AM59" s="7">
        <f t="shared" si="101"/>
        <v>-0.04372452256</v>
      </c>
    </row>
    <row r="60">
      <c r="A60" s="5" t="s">
        <v>119</v>
      </c>
      <c r="B60" s="5" t="s">
        <v>9</v>
      </c>
      <c r="C60" s="1" t="s">
        <v>44</v>
      </c>
      <c r="D60" s="5"/>
      <c r="E60" s="1" t="s">
        <v>52</v>
      </c>
      <c r="F60" s="5">
        <v>15.0</v>
      </c>
      <c r="G60" s="6"/>
      <c r="H60" s="5">
        <v>26.2410650398835</v>
      </c>
      <c r="I60" s="5">
        <v>18.1629742</v>
      </c>
      <c r="J60" s="5">
        <v>22.661798</v>
      </c>
      <c r="K60" s="5">
        <v>27.470266</v>
      </c>
      <c r="L60" s="5">
        <v>34.9402716</v>
      </c>
      <c r="M60" s="5">
        <v>49.1306893</v>
      </c>
      <c r="N60" s="5">
        <v>81.29010156</v>
      </c>
      <c r="O60" s="5">
        <v>80735.0</v>
      </c>
      <c r="P60" s="5">
        <v>12548.0</v>
      </c>
      <c r="Q60" s="5">
        <v>3898.0</v>
      </c>
      <c r="R60" s="5">
        <v>1172.0</v>
      </c>
      <c r="S60" s="5">
        <v>387.0</v>
      </c>
      <c r="AD60" s="7">
        <f t="shared" ref="AD60:AH60" si="122">abs((J$158-J60)/J$158)</f>
        <v>0.1203323395</v>
      </c>
      <c r="AE60" s="7">
        <f t="shared" si="122"/>
        <v>0.01573212205</v>
      </c>
      <c r="AF60" s="7">
        <f t="shared" si="122"/>
        <v>0.03894914907</v>
      </c>
      <c r="AG60" s="7">
        <f t="shared" si="122"/>
        <v>0.1817091503</v>
      </c>
      <c r="AH60" s="7">
        <f t="shared" si="122"/>
        <v>0.5646179169</v>
      </c>
      <c r="AI60" s="7">
        <f t="shared" si="4"/>
        <v>0.2617587388</v>
      </c>
      <c r="AJ60" s="8">
        <f t="shared" ref="AJ60:AL60" si="123">(L$158-L60)/L$158</f>
        <v>0.03894914907</v>
      </c>
      <c r="AK60" s="8">
        <f t="shared" si="123"/>
        <v>0.1817091503</v>
      </c>
      <c r="AL60" s="8">
        <f t="shared" si="123"/>
        <v>0.5646179169</v>
      </c>
      <c r="AM60" s="7">
        <f t="shared" si="101"/>
        <v>0.2617587388</v>
      </c>
    </row>
    <row r="61">
      <c r="A61" s="10" t="s">
        <v>120</v>
      </c>
      <c r="B61" s="1" t="s">
        <v>54</v>
      </c>
      <c r="C61" s="1" t="s">
        <v>44</v>
      </c>
      <c r="E61" s="1" t="s">
        <v>59</v>
      </c>
      <c r="F61" s="1">
        <v>5.0</v>
      </c>
      <c r="H61" s="10">
        <v>22.0142864011016</v>
      </c>
      <c r="I61" s="10">
        <v>18.0359506</v>
      </c>
      <c r="J61" s="10">
        <v>18.368526</v>
      </c>
      <c r="K61" s="10">
        <v>26.466943</v>
      </c>
      <c r="L61" s="10">
        <v>27.0310704</v>
      </c>
      <c r="M61" s="10">
        <v>27.4413762</v>
      </c>
      <c r="N61" s="10">
        <v>36.2811531599999</v>
      </c>
      <c r="O61" s="10">
        <v>21785.0</v>
      </c>
      <c r="P61" s="10">
        <v>720.0</v>
      </c>
      <c r="Q61" s="10">
        <v>102.0</v>
      </c>
      <c r="R61" s="10">
        <v>36.0</v>
      </c>
      <c r="S61" s="10">
        <v>5.0</v>
      </c>
      <c r="AD61" s="7">
        <f t="shared" ref="AD61:AH61" si="124">abs((J$2-J61)/J$2)</f>
        <v>0.09308508038</v>
      </c>
      <c r="AE61" s="7">
        <f t="shared" si="124"/>
        <v>0.02762385249</v>
      </c>
      <c r="AF61" s="7">
        <f t="shared" si="124"/>
        <v>0.1746483459</v>
      </c>
      <c r="AG61" s="7">
        <f t="shared" si="124"/>
        <v>0.3755194557</v>
      </c>
      <c r="AH61" s="7">
        <f t="shared" si="124"/>
        <v>0.515579858</v>
      </c>
      <c r="AI61" s="7">
        <f t="shared" si="4"/>
        <v>0.3552492199</v>
      </c>
      <c r="AJ61" s="8">
        <f t="shared" ref="AJ61:AL61" si="125">(L$2-L61)/L$2</f>
        <v>0.1746483459</v>
      </c>
      <c r="AK61" s="7">
        <f t="shared" si="125"/>
        <v>0.3755194557</v>
      </c>
      <c r="AL61" s="7">
        <f t="shared" si="125"/>
        <v>0.515579858</v>
      </c>
      <c r="AM61" s="7">
        <f t="shared" si="101"/>
        <v>0.3552492199</v>
      </c>
    </row>
    <row r="62">
      <c r="A62" s="10" t="s">
        <v>121</v>
      </c>
      <c r="B62" s="1" t="s">
        <v>6</v>
      </c>
      <c r="C62" s="1" t="s">
        <v>44</v>
      </c>
      <c r="E62" s="1" t="s">
        <v>45</v>
      </c>
      <c r="F62" s="1">
        <v>5.0</v>
      </c>
      <c r="H62" s="10">
        <v>23.007252058681</v>
      </c>
      <c r="I62" s="10">
        <v>17.9139639</v>
      </c>
      <c r="J62" s="10">
        <v>19.014553</v>
      </c>
      <c r="K62" s="10">
        <v>26.38202775</v>
      </c>
      <c r="L62" s="10">
        <v>27.6939155</v>
      </c>
      <c r="M62" s="10">
        <v>32.0164363999999</v>
      </c>
      <c r="N62" s="10">
        <v>58.3087791899999</v>
      </c>
      <c r="O62" s="10">
        <v>23534.0</v>
      </c>
      <c r="P62" s="10">
        <v>1602.0</v>
      </c>
      <c r="Q62" s="10">
        <v>353.0</v>
      </c>
      <c r="R62" s="10">
        <v>82.0</v>
      </c>
      <c r="S62" s="10">
        <v>2.0</v>
      </c>
      <c r="AD62" s="7">
        <f t="shared" ref="AD62:AH62" si="126">abs((J$32-J62)/J$32)</f>
        <v>0.01810371784</v>
      </c>
      <c r="AE62" s="7">
        <f t="shared" si="126"/>
        <v>0.003084656975</v>
      </c>
      <c r="AF62" s="7">
        <f t="shared" si="126"/>
        <v>0.02153400926</v>
      </c>
      <c r="AG62" s="7">
        <f t="shared" si="126"/>
        <v>0.04334759483</v>
      </c>
      <c r="AH62" s="7">
        <f t="shared" si="126"/>
        <v>0.0790908034</v>
      </c>
      <c r="AI62" s="7">
        <f t="shared" si="4"/>
        <v>0.04799080249</v>
      </c>
      <c r="AJ62" s="8">
        <f t="shared" ref="AJ62:AL62" si="127">(L$32-L62)/L$32</f>
        <v>-0.02153400926</v>
      </c>
      <c r="AK62" s="8">
        <f t="shared" si="127"/>
        <v>-0.04334759483</v>
      </c>
      <c r="AL62" s="8">
        <f t="shared" si="127"/>
        <v>-0.0790908034</v>
      </c>
      <c r="AM62" s="7"/>
    </row>
    <row r="63">
      <c r="A63" s="10" t="s">
        <v>122</v>
      </c>
      <c r="B63" s="1" t="s">
        <v>73</v>
      </c>
      <c r="C63" s="1" t="s">
        <v>44</v>
      </c>
      <c r="E63" s="1" t="s">
        <v>59</v>
      </c>
      <c r="F63" s="1">
        <v>5.0</v>
      </c>
      <c r="H63" s="10">
        <v>22.3611100325735</v>
      </c>
      <c r="I63" s="10">
        <v>18.004463</v>
      </c>
      <c r="J63" s="10">
        <v>18.560896</v>
      </c>
      <c r="K63" s="10">
        <v>26.331868</v>
      </c>
      <c r="L63" s="10">
        <v>27.003617</v>
      </c>
      <c r="M63" s="10">
        <v>30.076568</v>
      </c>
      <c r="N63" s="10">
        <v>48.1635316</v>
      </c>
      <c r="O63" s="10">
        <v>21981.0</v>
      </c>
      <c r="P63" s="10">
        <v>1105.0</v>
      </c>
      <c r="Q63" s="10">
        <v>196.0</v>
      </c>
      <c r="R63" s="10">
        <v>53.0</v>
      </c>
      <c r="S63" s="10">
        <v>2.0</v>
      </c>
      <c r="AD63" s="7">
        <f t="shared" ref="AD63:AH63" si="128">abs((J$91-J63)/J$91)</f>
        <v>0.003550512061</v>
      </c>
      <c r="AE63" s="7">
        <f t="shared" si="128"/>
        <v>0.0012998197</v>
      </c>
      <c r="AF63" s="7">
        <f t="shared" si="128"/>
        <v>0.003883783254</v>
      </c>
      <c r="AG63" s="7">
        <f t="shared" si="128"/>
        <v>0.01936366586</v>
      </c>
      <c r="AH63" s="7">
        <f t="shared" si="128"/>
        <v>0.1178287209</v>
      </c>
      <c r="AI63" s="7">
        <f t="shared" si="4"/>
        <v>0.04702539002</v>
      </c>
      <c r="AJ63" s="8">
        <f t="shared" ref="AJ63:AL63" si="129">(L$91-L63)/L$91</f>
        <v>0.003883783254</v>
      </c>
      <c r="AK63" s="8">
        <f t="shared" si="129"/>
        <v>0.01936366586</v>
      </c>
      <c r="AL63" s="8">
        <f t="shared" si="129"/>
        <v>0.1178287209</v>
      </c>
      <c r="AM63" s="7">
        <f t="shared" ref="AM63:AM75" si="132">SUM(AJ63,AK63,AL63)/3</f>
        <v>0.04702539002</v>
      </c>
    </row>
    <row r="64">
      <c r="A64" s="10" t="s">
        <v>123</v>
      </c>
      <c r="B64" s="1" t="s">
        <v>73</v>
      </c>
      <c r="C64" s="1" t="s">
        <v>44</v>
      </c>
      <c r="E64" s="1" t="s">
        <v>56</v>
      </c>
      <c r="F64" s="1">
        <v>15.0</v>
      </c>
      <c r="H64" s="10">
        <v>22.3175535073462</v>
      </c>
      <c r="I64" s="10">
        <v>17.930149</v>
      </c>
      <c r="J64" s="10">
        <v>18.563881</v>
      </c>
      <c r="K64" s="10">
        <v>26.327339</v>
      </c>
      <c r="L64" s="10">
        <v>27.014951</v>
      </c>
      <c r="M64" s="10">
        <v>29.743313</v>
      </c>
      <c r="N64" s="10">
        <v>48.60773</v>
      </c>
      <c r="O64" s="10">
        <v>7038332.0</v>
      </c>
      <c r="P64" s="10">
        <v>337992.0</v>
      </c>
      <c r="Q64" s="10">
        <v>65324.0</v>
      </c>
      <c r="R64" s="10">
        <v>19110.0</v>
      </c>
      <c r="S64" s="10">
        <v>5309.0</v>
      </c>
      <c r="AD64" s="7">
        <f t="shared" ref="AD64:AH64" si="130">abs((J$91-J64)/J$91)</f>
        <v>0.003390261084</v>
      </c>
      <c r="AE64" s="7">
        <f t="shared" si="130"/>
        <v>0.001127599222</v>
      </c>
      <c r="AF64" s="7">
        <f t="shared" si="130"/>
        <v>0.003465691811</v>
      </c>
      <c r="AG64" s="7">
        <f t="shared" si="130"/>
        <v>0.0302293325</v>
      </c>
      <c r="AH64" s="7">
        <f t="shared" si="130"/>
        <v>0.1096927089</v>
      </c>
      <c r="AI64" s="7">
        <f t="shared" si="4"/>
        <v>0.04779591109</v>
      </c>
      <c r="AJ64" s="8">
        <f t="shared" ref="AJ64:AL64" si="131">(L$91-L64)/L$91</f>
        <v>0.003465691811</v>
      </c>
      <c r="AK64" s="8">
        <f t="shared" si="131"/>
        <v>0.0302293325</v>
      </c>
      <c r="AL64" s="8">
        <f t="shared" si="131"/>
        <v>0.1096927089</v>
      </c>
      <c r="AM64" s="7">
        <f t="shared" si="132"/>
        <v>0.04779591109</v>
      </c>
    </row>
    <row r="65" hidden="1">
      <c r="A65" s="10" t="s">
        <v>124</v>
      </c>
      <c r="B65" s="1" t="s">
        <v>125</v>
      </c>
      <c r="C65" s="1" t="s">
        <v>44</v>
      </c>
      <c r="E65" s="1" t="s">
        <v>85</v>
      </c>
      <c r="F65" s="1">
        <v>5.0</v>
      </c>
      <c r="H65" s="10">
        <v>32.0510582642963</v>
      </c>
      <c r="I65" s="10">
        <v>17.9311249</v>
      </c>
      <c r="J65" s="10">
        <v>19.173386</v>
      </c>
      <c r="K65" s="10">
        <v>26.4437765</v>
      </c>
      <c r="L65" s="10">
        <v>49.1175161</v>
      </c>
      <c r="M65" s="10">
        <v>106.657785249999</v>
      </c>
      <c r="N65" s="10">
        <v>214.329686259999</v>
      </c>
      <c r="O65" s="10">
        <v>26860.0</v>
      </c>
      <c r="P65" s="10">
        <v>3926.0</v>
      </c>
      <c r="Q65" s="10">
        <v>2669.0</v>
      </c>
      <c r="R65" s="10">
        <v>2004.0</v>
      </c>
      <c r="S65" s="10">
        <v>1446.0</v>
      </c>
      <c r="AD65" s="7">
        <f t="shared" ref="AD65:AH65" si="133">abs((J$62-J65)/J$62)</f>
        <v>0.008353233442</v>
      </c>
      <c r="AE65" s="7">
        <f t="shared" si="133"/>
        <v>0.00234056118</v>
      </c>
      <c r="AF65" s="7">
        <f t="shared" si="133"/>
        <v>0.7735851075</v>
      </c>
      <c r="AG65" s="7">
        <f t="shared" si="133"/>
        <v>2.331344686</v>
      </c>
      <c r="AH65" s="7">
        <f t="shared" si="133"/>
        <v>2.675770428</v>
      </c>
      <c r="AI65" s="7">
        <f t="shared" si="4"/>
        <v>1.926900074</v>
      </c>
      <c r="AJ65" s="8">
        <f t="shared" ref="AJ65:AL65" si="134">(L$62-L65)/L$62</f>
        <v>-0.7735851075</v>
      </c>
      <c r="AK65" s="8">
        <f t="shared" si="134"/>
        <v>-2.331344686</v>
      </c>
      <c r="AL65" s="8">
        <f t="shared" si="134"/>
        <v>-2.675770428</v>
      </c>
      <c r="AM65" s="7">
        <f t="shared" si="132"/>
        <v>-1.926900074</v>
      </c>
    </row>
    <row r="66">
      <c r="A66" s="10" t="s">
        <v>126</v>
      </c>
      <c r="B66" s="1" t="s">
        <v>73</v>
      </c>
      <c r="C66" s="1" t="s">
        <v>44</v>
      </c>
      <c r="E66" s="1" t="s">
        <v>52</v>
      </c>
      <c r="F66" s="1">
        <v>15.0</v>
      </c>
      <c r="H66" s="10">
        <v>22.431151990869</v>
      </c>
      <c r="I66" s="10">
        <v>17.9860155</v>
      </c>
      <c r="J66" s="10">
        <v>18.5945855</v>
      </c>
      <c r="K66" s="10">
        <v>26.33853175</v>
      </c>
      <c r="L66" s="10">
        <v>27.0862655</v>
      </c>
      <c r="M66" s="10">
        <v>29.83066925</v>
      </c>
      <c r="N66" s="10">
        <v>48.2313902499999</v>
      </c>
      <c r="O66" s="10">
        <v>66806.0</v>
      </c>
      <c r="P66" s="10">
        <v>3267.0</v>
      </c>
      <c r="Q66" s="10">
        <v>606.0</v>
      </c>
      <c r="R66" s="10">
        <v>150.0</v>
      </c>
      <c r="S66" s="10">
        <v>32.0</v>
      </c>
      <c r="AD66" s="7">
        <f t="shared" ref="AD66:AH66" si="135">abs((J$91-J66)/J$91)</f>
        <v>0.001741877121</v>
      </c>
      <c r="AE66" s="7">
        <f t="shared" si="135"/>
        <v>0.001553216522</v>
      </c>
      <c r="AF66" s="7">
        <f t="shared" si="135"/>
        <v>0.0008350245951</v>
      </c>
      <c r="AG66" s="7">
        <f t="shared" si="135"/>
        <v>0.0273811115</v>
      </c>
      <c r="AH66" s="7">
        <f t="shared" si="135"/>
        <v>0.1165858106</v>
      </c>
      <c r="AI66" s="7">
        <f t="shared" si="4"/>
        <v>0.04826731556</v>
      </c>
      <c r="AJ66" s="8">
        <f t="shared" ref="AJ66:AL66" si="136">(L$91-L66)/L$91</f>
        <v>0.0008350245951</v>
      </c>
      <c r="AK66" s="8">
        <f t="shared" si="136"/>
        <v>0.0273811115</v>
      </c>
      <c r="AL66" s="8">
        <f t="shared" si="136"/>
        <v>0.1165858106</v>
      </c>
      <c r="AM66" s="7">
        <f t="shared" si="132"/>
        <v>0.04826731556</v>
      </c>
    </row>
    <row r="67">
      <c r="A67" s="5" t="s">
        <v>127</v>
      </c>
      <c r="B67" s="5" t="s">
        <v>68</v>
      </c>
      <c r="C67" s="1" t="s">
        <v>44</v>
      </c>
      <c r="D67" s="5"/>
      <c r="E67" s="1" t="s">
        <v>56</v>
      </c>
      <c r="F67" s="5">
        <v>15.0</v>
      </c>
      <c r="G67" s="6"/>
      <c r="H67" s="5">
        <v>23.0270740798952</v>
      </c>
      <c r="I67" s="5">
        <v>18.024531</v>
      </c>
      <c r="J67" s="5">
        <v>18.712723</v>
      </c>
      <c r="K67" s="5">
        <v>26.37728</v>
      </c>
      <c r="L67" s="5">
        <v>27.290565</v>
      </c>
      <c r="M67" s="5">
        <v>31.837996</v>
      </c>
      <c r="N67" s="5">
        <v>61.507228</v>
      </c>
      <c r="O67" s="5">
        <v>7426637.0</v>
      </c>
      <c r="P67" s="5">
        <v>494063.0</v>
      </c>
      <c r="Q67" s="5">
        <v>121106.0</v>
      </c>
      <c r="R67" s="5">
        <v>37500.0</v>
      </c>
      <c r="S67" s="5">
        <v>11007.0</v>
      </c>
      <c r="T67" s="6"/>
      <c r="U67" s="12"/>
      <c r="V67" s="12"/>
      <c r="W67" s="12"/>
      <c r="X67" s="12"/>
      <c r="Y67" s="12"/>
      <c r="Z67" s="12"/>
      <c r="AA67" s="12"/>
      <c r="AB67" s="12"/>
      <c r="AC67" s="12"/>
      <c r="AD67" s="7">
        <f t="shared" ref="AD67:AH67" si="137">abs((J$132-J67)/J$132)</f>
        <v>0.04018412037</v>
      </c>
      <c r="AE67" s="7">
        <f t="shared" si="137"/>
        <v>0.005360070765</v>
      </c>
      <c r="AF67" s="7">
        <f t="shared" si="137"/>
        <v>0.07676734719</v>
      </c>
      <c r="AG67" s="7">
        <f t="shared" si="137"/>
        <v>0.1656335709</v>
      </c>
      <c r="AH67" s="7">
        <f t="shared" si="137"/>
        <v>0.131010509</v>
      </c>
      <c r="AI67" s="7">
        <f t="shared" si="4"/>
        <v>0.1244704757</v>
      </c>
      <c r="AJ67" s="8">
        <f t="shared" ref="AJ67:AL67" si="138">(L$132-L67)/L$132</f>
        <v>0.07676734719</v>
      </c>
      <c r="AK67" s="8">
        <f t="shared" si="138"/>
        <v>0.1656335709</v>
      </c>
      <c r="AL67" s="8">
        <f t="shared" si="138"/>
        <v>0.131010509</v>
      </c>
      <c r="AM67" s="7">
        <f t="shared" si="132"/>
        <v>0.1244704757</v>
      </c>
    </row>
    <row r="68">
      <c r="A68" s="10" t="s">
        <v>128</v>
      </c>
      <c r="B68" s="1" t="s">
        <v>73</v>
      </c>
      <c r="C68" s="1" t="s">
        <v>44</v>
      </c>
      <c r="E68" s="1" t="s">
        <v>45</v>
      </c>
      <c r="F68" s="1">
        <v>15.0</v>
      </c>
      <c r="H68" s="10">
        <v>22.3900834840423</v>
      </c>
      <c r="I68" s="10">
        <v>18.1040253</v>
      </c>
      <c r="J68" s="10">
        <v>18.629394</v>
      </c>
      <c r="K68" s="10">
        <v>26.3265834999999</v>
      </c>
      <c r="L68" s="10">
        <v>26.9975943</v>
      </c>
      <c r="M68" s="10">
        <v>29.4809635999999</v>
      </c>
      <c r="N68" s="10">
        <v>48.2747022599999</v>
      </c>
      <c r="O68" s="10">
        <v>65298.0</v>
      </c>
      <c r="P68" s="10">
        <v>3095.0</v>
      </c>
      <c r="Q68" s="10">
        <v>597.0</v>
      </c>
      <c r="R68" s="10">
        <v>149.0</v>
      </c>
      <c r="S68" s="10">
        <v>6.0</v>
      </c>
      <c r="AD68" s="7">
        <f t="shared" ref="AD68:AH68" si="139">abs((J$91-J68)/J$91)</f>
        <v>0.0001268318036</v>
      </c>
      <c r="AE68" s="7">
        <f t="shared" si="139"/>
        <v>0.001098870459</v>
      </c>
      <c r="AF68" s="7">
        <f t="shared" si="139"/>
        <v>0.004105950126</v>
      </c>
      <c r="AG68" s="7">
        <f t="shared" si="139"/>
        <v>0.03878314602</v>
      </c>
      <c r="AH68" s="7">
        <f t="shared" si="139"/>
        <v>0.1157925006</v>
      </c>
      <c r="AI68" s="7">
        <f t="shared" si="4"/>
        <v>0.05289386558</v>
      </c>
      <c r="AJ68" s="8">
        <f t="shared" ref="AJ68:AL68" si="140">(L$91-L68)/L$91</f>
        <v>0.004105950126</v>
      </c>
      <c r="AK68" s="8">
        <f t="shared" si="140"/>
        <v>0.03878314602</v>
      </c>
      <c r="AL68" s="8">
        <f t="shared" si="140"/>
        <v>0.1157925006</v>
      </c>
      <c r="AM68" s="7">
        <f t="shared" si="132"/>
        <v>0.05289386558</v>
      </c>
    </row>
    <row r="69">
      <c r="A69" s="15" t="s">
        <v>129</v>
      </c>
      <c r="B69" s="1">
        <v>4828.0</v>
      </c>
      <c r="C69" s="1"/>
      <c r="E69" s="1" t="s">
        <v>56</v>
      </c>
      <c r="F69" s="1">
        <v>15.0</v>
      </c>
      <c r="H69" s="10">
        <v>23.7285070233211</v>
      </c>
      <c r="I69" s="10">
        <v>18.023214</v>
      </c>
      <c r="J69" s="10">
        <v>19.062008</v>
      </c>
      <c r="K69" s="10">
        <v>26.36288</v>
      </c>
      <c r="L69" s="10">
        <v>28.06989</v>
      </c>
      <c r="M69" s="10">
        <v>34.51306</v>
      </c>
      <c r="N69" s="10">
        <v>70.870978</v>
      </c>
      <c r="O69" s="10">
        <v>7718170.0</v>
      </c>
      <c r="P69" s="10">
        <v>622311.0</v>
      </c>
      <c r="Q69" s="10">
        <v>179747.0</v>
      </c>
      <c r="R69" s="10">
        <v>62383.0</v>
      </c>
      <c r="S69" s="10">
        <v>19451.0</v>
      </c>
      <c r="AD69" s="7">
        <f t="shared" ref="AD69:AH69" si="141">abs((J$76-J69)/J$76)</f>
        <v>0.01260173889</v>
      </c>
      <c r="AE69" s="7">
        <f t="shared" si="141"/>
        <v>0.003887009705</v>
      </c>
      <c r="AF69" s="7">
        <f t="shared" si="141"/>
        <v>0.03900725773</v>
      </c>
      <c r="AG69" s="7">
        <f t="shared" si="141"/>
        <v>0.1596213882</v>
      </c>
      <c r="AH69" s="7">
        <f t="shared" si="141"/>
        <v>0.5770581117</v>
      </c>
      <c r="AI69" s="7">
        <f t="shared" si="4"/>
        <v>0.2585622525</v>
      </c>
      <c r="AJ69" s="8">
        <f t="shared" ref="AJ69:AL69" si="142">(L$76-L69)/L$76</f>
        <v>-0.03900725773</v>
      </c>
      <c r="AK69" s="8">
        <f t="shared" si="142"/>
        <v>-0.1596213882</v>
      </c>
      <c r="AL69" s="8">
        <f t="shared" si="142"/>
        <v>-0.5770581117</v>
      </c>
      <c r="AM69" s="7">
        <f t="shared" si="132"/>
        <v>-0.2585622525</v>
      </c>
    </row>
    <row r="70">
      <c r="A70" s="10" t="s">
        <v>130</v>
      </c>
      <c r="B70" s="1" t="s">
        <v>98</v>
      </c>
      <c r="C70" s="1"/>
      <c r="E70" s="1" t="s">
        <v>56</v>
      </c>
      <c r="F70" s="1">
        <v>15.0</v>
      </c>
      <c r="H70" s="10">
        <v>22.9552620370116</v>
      </c>
      <c r="I70" s="10">
        <v>17.952263</v>
      </c>
      <c r="J70" s="10">
        <v>18.811688</v>
      </c>
      <c r="K70" s="10">
        <v>26.275118</v>
      </c>
      <c r="L70" s="10">
        <v>27.626601</v>
      </c>
      <c r="M70" s="10">
        <v>31.6926170499998</v>
      </c>
      <c r="N70" s="10">
        <v>60.612097</v>
      </c>
      <c r="O70" s="10">
        <v>7821052.0</v>
      </c>
      <c r="P70" s="10">
        <v>517931.0</v>
      </c>
      <c r="Q70" s="10">
        <v>123544.0</v>
      </c>
      <c r="R70" s="10">
        <v>36096.0</v>
      </c>
      <c r="S70" s="10">
        <v>7633.0</v>
      </c>
      <c r="AD70" s="7">
        <f t="shared" ref="AD70:AH70" si="143">abs((J$47-J70)/J$47)</f>
        <v>0.001289903358</v>
      </c>
      <c r="AE70" s="7">
        <f t="shared" si="143"/>
        <v>0.004613307739</v>
      </c>
      <c r="AF70" s="7">
        <f t="shared" si="143"/>
        <v>0.01487017321</v>
      </c>
      <c r="AG70" s="7">
        <f t="shared" si="143"/>
        <v>0.021998171</v>
      </c>
      <c r="AH70" s="7">
        <f t="shared" si="143"/>
        <v>0.06636306719</v>
      </c>
      <c r="AI70" s="7">
        <f t="shared" si="4"/>
        <v>0.03441047047</v>
      </c>
      <c r="AJ70" s="8">
        <f t="shared" ref="AJ70:AL70" si="144">(L$47-L70)/L$47</f>
        <v>-0.01487017321</v>
      </c>
      <c r="AK70" s="8">
        <f t="shared" si="144"/>
        <v>-0.021998171</v>
      </c>
      <c r="AL70" s="8">
        <f t="shared" si="144"/>
        <v>-0.06636306719</v>
      </c>
      <c r="AM70" s="7">
        <f t="shared" si="132"/>
        <v>-0.03441047047</v>
      </c>
    </row>
    <row r="71">
      <c r="A71" s="5" t="s">
        <v>131</v>
      </c>
      <c r="B71" s="5">
        <v>1445.0</v>
      </c>
      <c r="C71" s="1" t="s">
        <v>44</v>
      </c>
      <c r="D71" s="5"/>
      <c r="E71" s="1" t="s">
        <v>45</v>
      </c>
      <c r="F71" s="5">
        <v>15.0</v>
      </c>
      <c r="H71" s="5">
        <v>24.8376649230477</v>
      </c>
      <c r="I71" s="5">
        <v>18.2010136</v>
      </c>
      <c r="J71" s="5">
        <v>20.50443</v>
      </c>
      <c r="K71" s="5">
        <v>26.45901375</v>
      </c>
      <c r="L71" s="5">
        <v>31.4327923</v>
      </c>
      <c r="M71" s="5">
        <v>42.80637035</v>
      </c>
      <c r="N71" s="5">
        <v>75.5538776199999</v>
      </c>
      <c r="O71" s="5">
        <v>71122.0</v>
      </c>
      <c r="P71" s="5">
        <v>8277.0</v>
      </c>
      <c r="Q71" s="5">
        <v>2561.0</v>
      </c>
      <c r="R71" s="5">
        <v>751.0</v>
      </c>
      <c r="S71" s="5">
        <v>35.0</v>
      </c>
      <c r="AD71" s="7">
        <f t="shared" ref="AD71:AH71" si="145">abs((J$145-J71)/J$145)</f>
        <v>0.04074446386</v>
      </c>
      <c r="AE71" s="7">
        <f t="shared" si="145"/>
        <v>0.001912854767</v>
      </c>
      <c r="AF71" s="7">
        <f t="shared" si="145"/>
        <v>0.02627088309</v>
      </c>
      <c r="AG71" s="7">
        <f t="shared" si="145"/>
        <v>0.05331835719</v>
      </c>
      <c r="AH71" s="7">
        <f t="shared" si="145"/>
        <v>0.0232400567</v>
      </c>
      <c r="AI71" s="7">
        <f t="shared" si="4"/>
        <v>0.03427643233</v>
      </c>
      <c r="AJ71" s="8">
        <f t="shared" ref="AJ71:AL71" si="146">(L$145-L71)/L$145</f>
        <v>-0.02627088309</v>
      </c>
      <c r="AK71" s="8">
        <f t="shared" si="146"/>
        <v>-0.05331835719</v>
      </c>
      <c r="AL71" s="8">
        <f t="shared" si="146"/>
        <v>0.0232400567</v>
      </c>
      <c r="AM71" s="7">
        <f t="shared" si="132"/>
        <v>-0.0187830612</v>
      </c>
    </row>
    <row r="72">
      <c r="A72" s="5" t="s">
        <v>132</v>
      </c>
      <c r="B72" s="5" t="s">
        <v>9</v>
      </c>
      <c r="C72" s="1" t="s">
        <v>44</v>
      </c>
      <c r="D72" s="5"/>
      <c r="E72" s="1" t="s">
        <v>56</v>
      </c>
      <c r="F72" s="5">
        <v>15.0</v>
      </c>
      <c r="G72" s="6"/>
      <c r="H72" s="5">
        <v>26.1860382659585</v>
      </c>
      <c r="I72" s="5">
        <v>18.158722</v>
      </c>
      <c r="J72" s="5">
        <v>20.632261</v>
      </c>
      <c r="K72" s="5">
        <v>27.54389</v>
      </c>
      <c r="L72" s="5">
        <v>35.952141</v>
      </c>
      <c r="M72" s="5">
        <v>49.56671</v>
      </c>
      <c r="N72" s="5">
        <v>81.281341</v>
      </c>
      <c r="O72" s="5">
        <v>8162254.0</v>
      </c>
      <c r="P72" s="5">
        <v>1327634.0</v>
      </c>
      <c r="Q72" s="5">
        <v>400299.0</v>
      </c>
      <c r="R72" s="5">
        <v>122965.0</v>
      </c>
      <c r="S72" s="5">
        <v>26898.0</v>
      </c>
      <c r="AD72" s="7">
        <f t="shared" ref="AD72:AH72" si="147">abs((J$158-J72)/J$158)</f>
        <v>0.01999802647</v>
      </c>
      <c r="AE72" s="7">
        <f t="shared" si="147"/>
        <v>0.01845442047</v>
      </c>
      <c r="AF72" s="7">
        <f t="shared" si="147"/>
        <v>0.01111714023</v>
      </c>
      <c r="AG72" s="7">
        <f t="shared" si="147"/>
        <v>0.174447055</v>
      </c>
      <c r="AH72" s="7">
        <f t="shared" si="147"/>
        <v>0.5646648377</v>
      </c>
      <c r="AI72" s="7">
        <f t="shared" si="4"/>
        <v>0.2500763443</v>
      </c>
      <c r="AJ72" s="8">
        <f t="shared" ref="AJ72:AL72" si="148">(L$158-L72)/L$158</f>
        <v>0.01111714023</v>
      </c>
      <c r="AK72" s="8">
        <f t="shared" si="148"/>
        <v>0.174447055</v>
      </c>
      <c r="AL72" s="8">
        <f t="shared" si="148"/>
        <v>0.5646648377</v>
      </c>
      <c r="AM72" s="7">
        <f t="shared" si="132"/>
        <v>0.2500763443</v>
      </c>
    </row>
    <row r="73">
      <c r="A73" s="10" t="s">
        <v>133</v>
      </c>
      <c r="B73" s="1" t="s">
        <v>6</v>
      </c>
      <c r="C73" s="1" t="s">
        <v>44</v>
      </c>
      <c r="E73" s="1" t="s">
        <v>45</v>
      </c>
      <c r="F73" s="1">
        <v>15.0</v>
      </c>
      <c r="H73" s="10">
        <v>23.1288738642153</v>
      </c>
      <c r="I73" s="10">
        <v>18.1264332</v>
      </c>
      <c r="J73" s="10">
        <v>19.162826</v>
      </c>
      <c r="K73" s="10">
        <v>26.36558</v>
      </c>
      <c r="L73" s="10">
        <v>27.6306905</v>
      </c>
      <c r="M73" s="10">
        <v>31.9789441</v>
      </c>
      <c r="N73" s="10">
        <v>60.4486652799998</v>
      </c>
      <c r="O73" s="10">
        <v>72070.0</v>
      </c>
      <c r="P73" s="10">
        <v>4986.0</v>
      </c>
      <c r="Q73" s="10">
        <v>1143.0</v>
      </c>
      <c r="R73" s="10">
        <v>294.0</v>
      </c>
      <c r="S73" s="10">
        <v>11.0</v>
      </c>
      <c r="AD73" s="7">
        <f t="shared" ref="AD73:AH73" si="149">abs((J$32-J73)/J$32)</f>
        <v>0.02604275761</v>
      </c>
      <c r="AE73" s="7">
        <f t="shared" si="149"/>
        <v>0.002459288606</v>
      </c>
      <c r="AF73" s="7">
        <f t="shared" si="149"/>
        <v>0.01920185483</v>
      </c>
      <c r="AG73" s="7">
        <f t="shared" si="149"/>
        <v>0.04212580048</v>
      </c>
      <c r="AH73" s="7">
        <f t="shared" si="149"/>
        <v>0.1186925826</v>
      </c>
      <c r="AI73" s="7">
        <f t="shared" si="4"/>
        <v>0.06000674598</v>
      </c>
      <c r="AJ73" s="8">
        <f t="shared" ref="AJ73:AL73" si="150">(L$32-L73)/L$32</f>
        <v>-0.01920185483</v>
      </c>
      <c r="AK73" s="8">
        <f t="shared" si="150"/>
        <v>-0.04212580048</v>
      </c>
      <c r="AL73" s="8">
        <f t="shared" si="150"/>
        <v>-0.1186925826</v>
      </c>
      <c r="AM73" s="7">
        <f t="shared" si="132"/>
        <v>-0.06000674598</v>
      </c>
    </row>
    <row r="74">
      <c r="A74" s="10" t="s">
        <v>134</v>
      </c>
      <c r="B74" s="1" t="s">
        <v>98</v>
      </c>
      <c r="C74" s="1" t="s">
        <v>44</v>
      </c>
      <c r="E74" s="1" t="s">
        <v>62</v>
      </c>
      <c r="F74" s="1">
        <v>5.0</v>
      </c>
      <c r="H74" s="10">
        <v>22.8854773740454</v>
      </c>
      <c r="I74" s="10">
        <v>17.9033641</v>
      </c>
      <c r="J74" s="10">
        <v>18.6278415</v>
      </c>
      <c r="K74" s="10">
        <v>26.45786825</v>
      </c>
      <c r="L74" s="10">
        <v>27.2492269</v>
      </c>
      <c r="M74" s="10">
        <v>31.57397795</v>
      </c>
      <c r="N74" s="10">
        <v>62.40929456</v>
      </c>
      <c r="O74" s="10">
        <v>24620.0</v>
      </c>
      <c r="P74" s="10">
        <v>1494.0</v>
      </c>
      <c r="Q74" s="10">
        <v>404.0</v>
      </c>
      <c r="R74" s="10">
        <v>118.0</v>
      </c>
      <c r="S74" s="10">
        <v>6.0</v>
      </c>
      <c r="AD74" s="7">
        <f t="shared" ref="AD74:AH74" si="151">abs((J$47-J74)/J$47)</f>
        <v>0.008495696117</v>
      </c>
      <c r="AE74" s="7">
        <f t="shared" si="151"/>
        <v>0.002309864475</v>
      </c>
      <c r="AF74" s="7">
        <f t="shared" si="151"/>
        <v>0.001007240224</v>
      </c>
      <c r="AG74" s="7">
        <f t="shared" si="151"/>
        <v>0.01817239218</v>
      </c>
      <c r="AH74" s="7">
        <f t="shared" si="151"/>
        <v>0.09798159216</v>
      </c>
      <c r="AI74" s="7">
        <f t="shared" si="4"/>
        <v>0.03905374152</v>
      </c>
      <c r="AJ74" s="8">
        <f t="shared" ref="AJ74:AL74" si="152">(L$47-L74)/L$47</f>
        <v>-0.001007240224</v>
      </c>
      <c r="AK74" s="8">
        <f t="shared" si="152"/>
        <v>-0.01817239218</v>
      </c>
      <c r="AL74" s="8">
        <f t="shared" si="152"/>
        <v>-0.09798159216</v>
      </c>
      <c r="AM74" s="7">
        <f t="shared" si="132"/>
        <v>-0.03905374152</v>
      </c>
    </row>
    <row r="75">
      <c r="A75" s="10" t="s">
        <v>135</v>
      </c>
      <c r="B75" s="1" t="s">
        <v>70</v>
      </c>
      <c r="C75" s="1" t="s">
        <v>44</v>
      </c>
      <c r="E75" s="1" t="s">
        <v>59</v>
      </c>
      <c r="F75" s="1">
        <v>5.0</v>
      </c>
      <c r="H75" s="10">
        <v>22.9343484280665</v>
      </c>
      <c r="I75" s="10">
        <v>17.9070306</v>
      </c>
      <c r="J75" s="10">
        <v>18.656529</v>
      </c>
      <c r="K75" s="10">
        <v>26.311024</v>
      </c>
      <c r="L75" s="10">
        <v>27.237309</v>
      </c>
      <c r="M75" s="10">
        <v>32.1073577999999</v>
      </c>
      <c r="N75" s="10">
        <v>61.1685357</v>
      </c>
      <c r="O75" s="10">
        <v>25183.0</v>
      </c>
      <c r="P75" s="10">
        <v>1689.0</v>
      </c>
      <c r="Q75" s="10">
        <v>420.0</v>
      </c>
      <c r="R75" s="10">
        <v>109.0</v>
      </c>
      <c r="S75" s="10">
        <v>0.0</v>
      </c>
      <c r="AD75" s="7">
        <f t="shared" ref="AD75:AH75" si="153">abs((J$15-J75)/J$15)</f>
        <v>0.09097093109</v>
      </c>
      <c r="AE75" s="7">
        <f t="shared" si="153"/>
        <v>0.03833600519</v>
      </c>
      <c r="AF75" s="7">
        <f t="shared" si="153"/>
        <v>0.1891115273</v>
      </c>
      <c r="AG75" s="7">
        <f t="shared" si="153"/>
        <v>0.2847099597</v>
      </c>
      <c r="AH75" s="7">
        <f t="shared" si="153"/>
        <v>0.2165873355</v>
      </c>
      <c r="AI75" s="7">
        <f t="shared" si="4"/>
        <v>0.2301362741</v>
      </c>
      <c r="AJ75" s="8">
        <f t="shared" ref="AJ75:AL75" si="154">(L$15-L75)/L$15</f>
        <v>0.1891115273</v>
      </c>
      <c r="AK75" s="8">
        <f t="shared" si="154"/>
        <v>0.2847099597</v>
      </c>
      <c r="AL75" s="8">
        <f t="shared" si="154"/>
        <v>0.2165873355</v>
      </c>
      <c r="AM75" s="7">
        <f t="shared" si="132"/>
        <v>0.2301362741</v>
      </c>
    </row>
    <row r="76">
      <c r="A76" s="10" t="s">
        <v>136</v>
      </c>
      <c r="B76" s="1" t="s">
        <v>73</v>
      </c>
      <c r="C76" s="1" t="s">
        <v>44</v>
      </c>
      <c r="E76" s="1" t="s">
        <v>47</v>
      </c>
      <c r="F76" s="1">
        <v>5.0</v>
      </c>
      <c r="H76" s="10">
        <v>22.3975525455004</v>
      </c>
      <c r="I76" s="10">
        <v>18.0193493</v>
      </c>
      <c r="J76" s="10">
        <v>18.824783</v>
      </c>
      <c r="K76" s="10">
        <v>26.260804</v>
      </c>
      <c r="L76" s="10">
        <v>27.0160673</v>
      </c>
      <c r="M76" s="10">
        <v>29.7623520499999</v>
      </c>
      <c r="N76" s="10">
        <v>44.93872323</v>
      </c>
      <c r="O76" s="10">
        <v>23758.0</v>
      </c>
      <c r="P76" s="10">
        <v>1138.0</v>
      </c>
      <c r="Q76" s="10">
        <v>169.0</v>
      </c>
      <c r="R76" s="10">
        <v>40.0</v>
      </c>
      <c r="S76" s="10">
        <v>1.0</v>
      </c>
      <c r="AD76" s="7">
        <f t="shared" ref="AD76:AH76" si="155">abs((J$91-J76)/J$91)</f>
        <v>0.01061637223</v>
      </c>
      <c r="AE76" s="7">
        <f t="shared" si="155"/>
        <v>0.001402471318</v>
      </c>
      <c r="AF76" s="7">
        <f t="shared" si="155"/>
        <v>0.003424513455</v>
      </c>
      <c r="AG76" s="7">
        <f t="shared" si="155"/>
        <v>0.02960857071</v>
      </c>
      <c r="AH76" s="7">
        <f t="shared" si="155"/>
        <v>0.176894849</v>
      </c>
      <c r="AI76" s="7">
        <f t="shared" si="4"/>
        <v>0.06997597772</v>
      </c>
      <c r="AJ76" s="8">
        <f t="shared" ref="AJ76:AL76" si="156">(L$91-L76)/L$91</f>
        <v>0.003424513455</v>
      </c>
      <c r="AK76" s="8">
        <f t="shared" si="156"/>
        <v>0.02960857071</v>
      </c>
      <c r="AL76" s="8">
        <f t="shared" si="156"/>
        <v>0.176894849</v>
      </c>
      <c r="AM76" s="7"/>
    </row>
    <row r="77">
      <c r="A77" s="10" t="s">
        <v>137</v>
      </c>
      <c r="B77" s="1" t="s">
        <v>51</v>
      </c>
      <c r="C77" s="1" t="s">
        <v>44</v>
      </c>
      <c r="E77" s="1" t="s">
        <v>56</v>
      </c>
      <c r="F77" s="1">
        <v>5.0</v>
      </c>
      <c r="H77" s="10">
        <v>22.5316374291255</v>
      </c>
      <c r="I77" s="10">
        <v>18.180061</v>
      </c>
      <c r="J77" s="10">
        <v>18.839873</v>
      </c>
      <c r="K77" s="10">
        <v>26.348451</v>
      </c>
      <c r="L77" s="10">
        <v>27.186643</v>
      </c>
      <c r="M77" s="10">
        <v>30.06827</v>
      </c>
      <c r="N77" s="10">
        <v>49.349845</v>
      </c>
      <c r="O77" s="10">
        <v>6174869.0</v>
      </c>
      <c r="P77" s="10">
        <v>312120.0</v>
      </c>
      <c r="Q77" s="10">
        <v>59898.0</v>
      </c>
      <c r="R77" s="10">
        <v>13329.0</v>
      </c>
      <c r="S77" s="10">
        <v>807.0</v>
      </c>
      <c r="AD77" s="7">
        <f t="shared" ref="AD77:AH77" si="157">abs((J$104-J77)/J$104)</f>
        <v>0.01792753204</v>
      </c>
      <c r="AE77" s="7">
        <f t="shared" si="157"/>
        <v>0.001105764474</v>
      </c>
      <c r="AF77" s="7">
        <f t="shared" si="157"/>
        <v>0.004575614347</v>
      </c>
      <c r="AG77" s="7">
        <f t="shared" si="157"/>
        <v>0.007287332997</v>
      </c>
      <c r="AH77" s="7">
        <f t="shared" si="157"/>
        <v>0.06133101702</v>
      </c>
      <c r="AI77" s="7">
        <f t="shared" si="4"/>
        <v>0.02439798812</v>
      </c>
      <c r="AJ77" s="8">
        <f t="shared" ref="AJ77:AL77" si="158">(L$104-L77)/L$104</f>
        <v>-0.004575614347</v>
      </c>
      <c r="AK77" s="8">
        <f t="shared" si="158"/>
        <v>0.007287332997</v>
      </c>
      <c r="AL77" s="8">
        <f t="shared" si="158"/>
        <v>0.06133101702</v>
      </c>
      <c r="AM77" s="7">
        <f t="shared" ref="AM77:AM90" si="161">SUM(AJ77,AK77,AL77)/3</f>
        <v>0.02134757856</v>
      </c>
    </row>
    <row r="78">
      <c r="A78" s="10" t="s">
        <v>138</v>
      </c>
      <c r="B78" s="1" t="s">
        <v>73</v>
      </c>
      <c r="C78" s="1" t="s">
        <v>44</v>
      </c>
      <c r="E78" s="1" t="s">
        <v>45</v>
      </c>
      <c r="F78" s="1">
        <v>5.0</v>
      </c>
      <c r="H78" s="10">
        <v>22.3332682503646</v>
      </c>
      <c r="I78" s="10">
        <v>18.1145605999999</v>
      </c>
      <c r="J78" s="10">
        <v>18.568522</v>
      </c>
      <c r="K78" s="10">
        <v>26.358548</v>
      </c>
      <c r="L78" s="10">
        <v>27.0663304</v>
      </c>
      <c r="M78" s="10">
        <v>28.9698073999999</v>
      </c>
      <c r="N78" s="10">
        <v>45.82322392</v>
      </c>
      <c r="O78" s="10">
        <v>21253.0</v>
      </c>
      <c r="P78" s="10">
        <v>971.0</v>
      </c>
      <c r="Q78" s="10">
        <v>167.0</v>
      </c>
      <c r="R78" s="10">
        <v>43.0</v>
      </c>
      <c r="S78" s="10">
        <v>5.0</v>
      </c>
      <c r="AD78" s="7">
        <f t="shared" ref="AD78:AH78" si="159">abs((J$91-J78)/J$91)</f>
        <v>0.003141107052</v>
      </c>
      <c r="AE78" s="7">
        <f t="shared" si="159"/>
        <v>0.002314357643</v>
      </c>
      <c r="AF78" s="7">
        <f t="shared" si="159"/>
        <v>0.001570395579</v>
      </c>
      <c r="AG78" s="7">
        <f t="shared" si="159"/>
        <v>0.05544922116</v>
      </c>
      <c r="AH78" s="7">
        <f t="shared" si="159"/>
        <v>0.1606941868</v>
      </c>
      <c r="AI78" s="7">
        <f t="shared" si="4"/>
        <v>0.07257126784</v>
      </c>
      <c r="AJ78" s="8">
        <f t="shared" ref="AJ78:AL78" si="160">(L$91-L78)/L$91</f>
        <v>0.001570395579</v>
      </c>
      <c r="AK78" s="8">
        <f t="shared" si="160"/>
        <v>0.05544922116</v>
      </c>
      <c r="AL78" s="8">
        <f t="shared" si="160"/>
        <v>0.1606941868</v>
      </c>
      <c r="AM78" s="7">
        <f t="shared" si="161"/>
        <v>0.07257126784</v>
      </c>
    </row>
    <row r="79">
      <c r="A79" s="10" t="s">
        <v>139</v>
      </c>
      <c r="B79" s="1" t="s">
        <v>117</v>
      </c>
      <c r="C79" s="1" t="s">
        <v>44</v>
      </c>
      <c r="E79" s="1" t="s">
        <v>56</v>
      </c>
      <c r="F79" s="1">
        <v>5.0</v>
      </c>
      <c r="H79" s="10">
        <v>22.8288969093583</v>
      </c>
      <c r="I79" s="10">
        <v>18.107162</v>
      </c>
      <c r="J79" s="10">
        <v>18.926121</v>
      </c>
      <c r="K79" s="10">
        <v>26.384552</v>
      </c>
      <c r="L79" s="10">
        <v>27.248173</v>
      </c>
      <c r="M79" s="10">
        <v>31.262204</v>
      </c>
      <c r="N79" s="10">
        <v>56.394806</v>
      </c>
      <c r="O79" s="10">
        <v>6844392.0</v>
      </c>
      <c r="P79" s="10">
        <v>427741.0</v>
      </c>
      <c r="Q79" s="10">
        <v>92704.0</v>
      </c>
      <c r="R79" s="10">
        <v>23638.0</v>
      </c>
      <c r="S79" s="10">
        <v>830.0</v>
      </c>
      <c r="AD79" s="7">
        <f t="shared" ref="AD79:AH79" si="162">abs((J$119-J79)/J$119)</f>
        <v>0.01428348104</v>
      </c>
      <c r="AE79" s="7">
        <f t="shared" si="162"/>
        <v>0.002573943791</v>
      </c>
      <c r="AF79" s="7">
        <f t="shared" si="162"/>
        <v>0.006243701046</v>
      </c>
      <c r="AG79" s="7">
        <f t="shared" si="162"/>
        <v>0.03261337201</v>
      </c>
      <c r="AH79" s="7">
        <f t="shared" si="162"/>
        <v>0.1407821631</v>
      </c>
      <c r="AI79" s="7">
        <f t="shared" si="4"/>
        <v>0.05987974537</v>
      </c>
      <c r="AJ79" s="8">
        <f t="shared" ref="AJ79:AL79" si="163">(L$119-L79)/L$119</f>
        <v>-0.006243701046</v>
      </c>
      <c r="AK79" s="8">
        <f t="shared" si="163"/>
        <v>-0.03261337201</v>
      </c>
      <c r="AL79" s="8">
        <f t="shared" si="163"/>
        <v>-0.1407821631</v>
      </c>
      <c r="AM79" s="7">
        <f t="shared" si="161"/>
        <v>-0.05987974537</v>
      </c>
    </row>
    <row r="80">
      <c r="A80" s="10" t="s">
        <v>140</v>
      </c>
      <c r="B80" s="1" t="s">
        <v>51</v>
      </c>
      <c r="C80" s="1" t="s">
        <v>44</v>
      </c>
      <c r="E80" s="1" t="s">
        <v>59</v>
      </c>
      <c r="F80" s="1">
        <v>5.0</v>
      </c>
      <c r="H80" s="10">
        <v>22.4290493828582</v>
      </c>
      <c r="I80" s="10">
        <v>18.0716152</v>
      </c>
      <c r="J80" s="10">
        <v>18.4856365</v>
      </c>
      <c r="K80" s="10">
        <v>26.3477525</v>
      </c>
      <c r="L80" s="10">
        <v>27.0182891</v>
      </c>
      <c r="M80" s="10">
        <v>29.8958356499999</v>
      </c>
      <c r="N80" s="10">
        <v>48.57137522</v>
      </c>
      <c r="O80" s="10">
        <v>20838.0</v>
      </c>
      <c r="P80" s="10">
        <v>1029.0</v>
      </c>
      <c r="Q80" s="10">
        <v>193.0</v>
      </c>
      <c r="R80" s="10">
        <v>65.0</v>
      </c>
      <c r="S80" s="10">
        <v>22.0</v>
      </c>
      <c r="AD80" s="7">
        <f t="shared" ref="AD80:AH80" si="164">abs((J$104-J80)/J$104)</f>
        <v>0.001212038922</v>
      </c>
      <c r="AE80" s="7">
        <f t="shared" si="164"/>
        <v>0.001079225063</v>
      </c>
      <c r="AF80" s="7">
        <f t="shared" si="164"/>
        <v>0.001645242804</v>
      </c>
      <c r="AG80" s="7">
        <f t="shared" si="164"/>
        <v>0.01298030314</v>
      </c>
      <c r="AH80" s="7">
        <f t="shared" si="164"/>
        <v>0.07613806325</v>
      </c>
      <c r="AI80" s="7">
        <f t="shared" si="4"/>
        <v>0.0302545364</v>
      </c>
      <c r="AJ80" s="8">
        <f t="shared" ref="AJ80:AL80" si="165">(L$104-L80)/L$104</f>
        <v>0.001645242804</v>
      </c>
      <c r="AK80" s="8">
        <f t="shared" si="165"/>
        <v>0.01298030314</v>
      </c>
      <c r="AL80" s="8">
        <f t="shared" si="165"/>
        <v>0.07613806325</v>
      </c>
      <c r="AM80" s="7">
        <f t="shared" si="161"/>
        <v>0.0302545364</v>
      </c>
    </row>
    <row r="81">
      <c r="A81" s="5" t="s">
        <v>141</v>
      </c>
      <c r="B81" s="5">
        <v>1445.0</v>
      </c>
      <c r="C81" s="1" t="s">
        <v>44</v>
      </c>
      <c r="D81" s="5"/>
      <c r="E81" s="1" t="s">
        <v>62</v>
      </c>
      <c r="F81" s="5">
        <v>15.0</v>
      </c>
      <c r="H81" s="5">
        <v>25.2235884634917</v>
      </c>
      <c r="I81" s="5">
        <v>18.0257751999999</v>
      </c>
      <c r="J81" s="5">
        <v>22.117078</v>
      </c>
      <c r="K81" s="5">
        <v>26.746284</v>
      </c>
      <c r="L81" s="5">
        <v>31.8329476</v>
      </c>
      <c r="M81" s="5">
        <v>44.2446015999999</v>
      </c>
      <c r="N81" s="5">
        <v>77.2136772399999</v>
      </c>
      <c r="O81" s="5">
        <v>72737.0</v>
      </c>
      <c r="P81" s="5">
        <v>8980.0</v>
      </c>
      <c r="Q81" s="5">
        <v>2801.0</v>
      </c>
      <c r="R81" s="5">
        <v>836.0</v>
      </c>
      <c r="S81" s="5">
        <v>198.0</v>
      </c>
      <c r="AD81" s="7">
        <f t="shared" ref="AD81:AH81" si="166">abs((J$145-J81)/J$145)</f>
        <v>0.1225977257</v>
      </c>
      <c r="AE81" s="7">
        <f t="shared" si="166"/>
        <v>0.008923556085</v>
      </c>
      <c r="AF81" s="7">
        <f t="shared" si="166"/>
        <v>0.03933582906</v>
      </c>
      <c r="AG81" s="7">
        <f t="shared" si="166"/>
        <v>0.08870830886</v>
      </c>
      <c r="AH81" s="7">
        <f t="shared" si="166"/>
        <v>0.001782180096</v>
      </c>
      <c r="AI81" s="7">
        <f t="shared" si="4"/>
        <v>0.04327543934</v>
      </c>
      <c r="AJ81" s="8">
        <f t="shared" ref="AJ81:AL81" si="167">(L$145-L81)/L$145</f>
        <v>-0.03933582906</v>
      </c>
      <c r="AK81" s="8">
        <f t="shared" si="167"/>
        <v>-0.08870830886</v>
      </c>
      <c r="AL81" s="8">
        <f t="shared" si="167"/>
        <v>0.001782180096</v>
      </c>
      <c r="AM81" s="7">
        <f t="shared" si="161"/>
        <v>-0.04208731927</v>
      </c>
    </row>
    <row r="82">
      <c r="A82" s="10" t="s">
        <v>142</v>
      </c>
      <c r="B82" s="1" t="s">
        <v>117</v>
      </c>
      <c r="C82" s="1" t="s">
        <v>44</v>
      </c>
      <c r="E82" s="1" t="s">
        <v>62</v>
      </c>
      <c r="F82" s="1">
        <v>15.0</v>
      </c>
      <c r="H82" s="10">
        <v>22.7319111259205</v>
      </c>
      <c r="I82" s="10">
        <v>18.0692317</v>
      </c>
      <c r="J82" s="10">
        <v>18.789862</v>
      </c>
      <c r="K82" s="10">
        <v>26.35130625</v>
      </c>
      <c r="L82" s="10">
        <v>27.1926914</v>
      </c>
      <c r="M82" s="10">
        <v>31.0244523</v>
      </c>
      <c r="N82" s="10">
        <v>54.5400889799999</v>
      </c>
      <c r="O82" s="10">
        <v>70878.0</v>
      </c>
      <c r="P82" s="10">
        <v>4258.0</v>
      </c>
      <c r="Q82" s="10">
        <v>891.0</v>
      </c>
      <c r="R82" s="10">
        <v>220.0</v>
      </c>
      <c r="S82" s="10">
        <v>3.0</v>
      </c>
      <c r="AD82" s="7">
        <f t="shared" ref="AD82:AH82" si="168">abs((J$119-J82)/J$119)</f>
        <v>0.00698112612</v>
      </c>
      <c r="AE82" s="7">
        <f t="shared" si="168"/>
        <v>0.001310654474</v>
      </c>
      <c r="AF82" s="7">
        <f t="shared" si="168"/>
        <v>0.004194829346</v>
      </c>
      <c r="AG82" s="7">
        <f t="shared" si="168"/>
        <v>0.02476026017</v>
      </c>
      <c r="AH82" s="7">
        <f t="shared" si="168"/>
        <v>0.1032640254</v>
      </c>
      <c r="AI82" s="7">
        <f t="shared" si="4"/>
        <v>0.04407303831</v>
      </c>
      <c r="AJ82" s="8">
        <f t="shared" ref="AJ82:AL82" si="169">(L$119-L82)/L$119</f>
        <v>-0.004194829346</v>
      </c>
      <c r="AK82" s="8">
        <f t="shared" si="169"/>
        <v>-0.02476026017</v>
      </c>
      <c r="AL82" s="8">
        <f t="shared" si="169"/>
        <v>-0.1032640254</v>
      </c>
      <c r="AM82" s="7">
        <f t="shared" si="161"/>
        <v>-0.04407303831</v>
      </c>
    </row>
    <row r="83">
      <c r="A83" s="5" t="s">
        <v>143</v>
      </c>
      <c r="B83" s="5" t="s">
        <v>68</v>
      </c>
      <c r="C83" s="1" t="s">
        <v>44</v>
      </c>
      <c r="D83" s="5"/>
      <c r="E83" s="1" t="s">
        <v>47</v>
      </c>
      <c r="F83" s="5">
        <v>5.0</v>
      </c>
      <c r="G83" s="6"/>
      <c r="H83" s="5">
        <v>22.7758361882799</v>
      </c>
      <c r="I83" s="5">
        <v>18.0979158</v>
      </c>
      <c r="J83" s="5">
        <v>18.741301</v>
      </c>
      <c r="K83" s="5">
        <v>26.3414654999999</v>
      </c>
      <c r="L83" s="5">
        <v>27.1461868</v>
      </c>
      <c r="M83" s="5">
        <v>30.9938849999999</v>
      </c>
      <c r="N83" s="5">
        <v>56.1873982599993</v>
      </c>
      <c r="O83" s="5">
        <v>23959.0</v>
      </c>
      <c r="P83" s="5">
        <v>1387.0</v>
      </c>
      <c r="Q83" s="5">
        <v>331.0</v>
      </c>
      <c r="R83" s="5">
        <v>83.0</v>
      </c>
      <c r="S83" s="5">
        <v>4.0</v>
      </c>
      <c r="T83" s="6"/>
      <c r="U83" s="12"/>
      <c r="V83" s="12"/>
      <c r="W83" s="12"/>
      <c r="X83" s="12"/>
      <c r="Y83" s="12"/>
      <c r="Z83" s="12"/>
      <c r="AA83" s="12"/>
      <c r="AB83" s="12"/>
      <c r="AC83" s="12"/>
      <c r="AD83" s="7">
        <f t="shared" ref="AD83:AH83" si="170">abs((J$132-J83)/J$132)</f>
        <v>0.03871829318</v>
      </c>
      <c r="AE83" s="7">
        <f t="shared" si="170"/>
        <v>0.006710571337</v>
      </c>
      <c r="AF83" s="7">
        <f t="shared" si="170"/>
        <v>0.08165162381</v>
      </c>
      <c r="AG83" s="7">
        <f t="shared" si="170"/>
        <v>0.1877548716</v>
      </c>
      <c r="AH83" s="7">
        <f t="shared" si="170"/>
        <v>0.2061703933</v>
      </c>
      <c r="AI83" s="7">
        <f t="shared" si="4"/>
        <v>0.1585256296</v>
      </c>
      <c r="AJ83" s="8">
        <f t="shared" ref="AJ83:AL83" si="171">(L$132-L83)/L$132</f>
        <v>0.08165162381</v>
      </c>
      <c r="AK83" s="8">
        <f t="shared" si="171"/>
        <v>0.1877548716</v>
      </c>
      <c r="AL83" s="8">
        <f t="shared" si="171"/>
        <v>0.2061703933</v>
      </c>
      <c r="AM83" s="7">
        <f t="shared" si="161"/>
        <v>0.1585256296</v>
      </c>
    </row>
    <row r="84">
      <c r="A84" s="10" t="s">
        <v>144</v>
      </c>
      <c r="B84" s="1" t="s">
        <v>117</v>
      </c>
      <c r="C84" s="1" t="s">
        <v>44</v>
      </c>
      <c r="E84" s="1" t="s">
        <v>56</v>
      </c>
      <c r="F84" s="1">
        <v>15.0</v>
      </c>
      <c r="H84" s="10">
        <v>22.6931680253936</v>
      </c>
      <c r="I84" s="10">
        <v>18.038809</v>
      </c>
      <c r="J84" s="10">
        <v>18.752062</v>
      </c>
      <c r="K84" s="10">
        <v>26.625163</v>
      </c>
      <c r="L84" s="10">
        <v>27.653441</v>
      </c>
      <c r="M84" s="10">
        <v>30.794335</v>
      </c>
      <c r="N84" s="10">
        <v>53.764477</v>
      </c>
      <c r="O84" s="10">
        <v>7214887.0</v>
      </c>
      <c r="P84" s="10">
        <v>408310.0</v>
      </c>
      <c r="Q84" s="10">
        <v>86452.0</v>
      </c>
      <c r="R84" s="10">
        <v>22872.0</v>
      </c>
      <c r="S84" s="10">
        <v>2119.0</v>
      </c>
      <c r="AD84" s="7">
        <f t="shared" ref="AD84:AH84" si="172">abs((J$119-J84)/J$119)</f>
        <v>0.004955358897</v>
      </c>
      <c r="AE84" s="7">
        <f t="shared" si="172"/>
        <v>0.01171680584</v>
      </c>
      <c r="AF84" s="7">
        <f t="shared" si="172"/>
        <v>0.02120978234</v>
      </c>
      <c r="AG84" s="7">
        <f t="shared" si="172"/>
        <v>0.01715931811</v>
      </c>
      <c r="AH84" s="7">
        <f t="shared" si="172"/>
        <v>0.08757456081</v>
      </c>
      <c r="AI84" s="7">
        <f t="shared" si="4"/>
        <v>0.04198122042</v>
      </c>
      <c r="AJ84" s="8">
        <f t="shared" ref="AJ84:AL84" si="173">(L$119-L84)/L$119</f>
        <v>-0.02120978234</v>
      </c>
      <c r="AK84" s="8">
        <f t="shared" si="173"/>
        <v>-0.01715931811</v>
      </c>
      <c r="AL84" s="8">
        <f t="shared" si="173"/>
        <v>-0.08757456081</v>
      </c>
      <c r="AM84" s="7">
        <f t="shared" si="161"/>
        <v>-0.04198122042</v>
      </c>
    </row>
    <row r="85">
      <c r="A85" s="5" t="s">
        <v>145</v>
      </c>
      <c r="B85" s="5" t="s">
        <v>68</v>
      </c>
      <c r="C85" s="1" t="s">
        <v>44</v>
      </c>
      <c r="D85" s="5"/>
      <c r="E85" s="1" t="s">
        <v>45</v>
      </c>
      <c r="F85" s="5">
        <v>15.0</v>
      </c>
      <c r="G85" s="6"/>
      <c r="H85" s="5">
        <v>22.8892162695324</v>
      </c>
      <c r="I85" s="5">
        <v>18.0619893999999</v>
      </c>
      <c r="J85" s="5">
        <v>18.75572</v>
      </c>
      <c r="K85" s="5">
        <v>26.346051</v>
      </c>
      <c r="L85" s="5">
        <v>27.1665596</v>
      </c>
      <c r="M85" s="5">
        <v>31.2185823999999</v>
      </c>
      <c r="N85" s="5">
        <v>55.6120286199999</v>
      </c>
      <c r="O85" s="5">
        <v>71023.0</v>
      </c>
      <c r="P85" s="5">
        <v>4438.0</v>
      </c>
      <c r="Q85" s="5">
        <v>924.0</v>
      </c>
      <c r="R85" s="5">
        <v>276.0</v>
      </c>
      <c r="S85" s="5">
        <v>83.0</v>
      </c>
      <c r="T85" s="6"/>
      <c r="U85" s="12"/>
      <c r="V85" s="12"/>
      <c r="W85" s="12"/>
      <c r="X85" s="12"/>
      <c r="Y85" s="12"/>
      <c r="Z85" s="12"/>
      <c r="AA85" s="12"/>
      <c r="AB85" s="12"/>
      <c r="AC85" s="12"/>
      <c r="AD85" s="7">
        <f t="shared" ref="AD85:AH85" si="174">abs((J$132-J85)/J$132)</f>
        <v>0.0379787116</v>
      </c>
      <c r="AE85" s="7">
        <f t="shared" si="174"/>
        <v>0.006537660355</v>
      </c>
      <c r="AF85" s="7">
        <f t="shared" si="174"/>
        <v>0.08096241733</v>
      </c>
      <c r="AG85" s="7">
        <f t="shared" si="174"/>
        <v>0.181866311</v>
      </c>
      <c r="AH85" s="7">
        <f t="shared" si="174"/>
        <v>0.2142993594</v>
      </c>
      <c r="AI85" s="7">
        <f t="shared" si="4"/>
        <v>0.1590426959</v>
      </c>
      <c r="AJ85" s="8">
        <f t="shared" ref="AJ85:AL85" si="175">(L$132-L85)/L$132</f>
        <v>0.08096241733</v>
      </c>
      <c r="AK85" s="8">
        <f t="shared" si="175"/>
        <v>0.181866311</v>
      </c>
      <c r="AL85" s="8">
        <f t="shared" si="175"/>
        <v>0.2142993594</v>
      </c>
      <c r="AM85" s="7">
        <f t="shared" si="161"/>
        <v>0.1590426959</v>
      </c>
    </row>
    <row r="86">
      <c r="A86" s="10" t="s">
        <v>146</v>
      </c>
      <c r="B86" s="1" t="s">
        <v>70</v>
      </c>
      <c r="C86" s="1" t="s">
        <v>44</v>
      </c>
      <c r="E86" s="1" t="s">
        <v>52</v>
      </c>
      <c r="F86" s="1">
        <v>5.0</v>
      </c>
      <c r="H86" s="10">
        <v>23.4055297444122</v>
      </c>
      <c r="I86" s="10">
        <v>18.1186817</v>
      </c>
      <c r="J86" s="10">
        <v>19.4033774999999</v>
      </c>
      <c r="K86" s="10">
        <v>26.3505644999999</v>
      </c>
      <c r="L86" s="10">
        <v>28.0774826</v>
      </c>
      <c r="M86" s="10">
        <v>33.3354455499999</v>
      </c>
      <c r="N86" s="10">
        <v>61.21844015</v>
      </c>
      <c r="O86" s="10">
        <v>25502.0</v>
      </c>
      <c r="P86" s="10">
        <v>2018.0</v>
      </c>
      <c r="Q86" s="10">
        <v>487.0</v>
      </c>
      <c r="R86" s="10">
        <v>86.0</v>
      </c>
      <c r="S86" s="10">
        <v>1.0</v>
      </c>
      <c r="AD86" s="7">
        <f t="shared" ref="AD86:AH86" si="176">abs((J$15-J86)/J$15)</f>
        <v>0.05458115052</v>
      </c>
      <c r="AE86" s="7">
        <f t="shared" si="176"/>
        <v>0.03689080582</v>
      </c>
      <c r="AF86" s="7">
        <f t="shared" si="176"/>
        <v>0.1640985171</v>
      </c>
      <c r="AG86" s="7">
        <f t="shared" si="176"/>
        <v>0.2573505319</v>
      </c>
      <c r="AH86" s="7">
        <f t="shared" si="176"/>
        <v>0.215948187</v>
      </c>
      <c r="AI86" s="7">
        <f t="shared" si="4"/>
        <v>0.2124657453</v>
      </c>
      <c r="AJ86" s="8">
        <f t="shared" ref="AJ86:AL86" si="177">(L$15-L86)/L$15</f>
        <v>0.1640985171</v>
      </c>
      <c r="AK86" s="8">
        <f t="shared" si="177"/>
        <v>0.2573505319</v>
      </c>
      <c r="AL86" s="8">
        <f t="shared" si="177"/>
        <v>0.215948187</v>
      </c>
      <c r="AM86" s="7">
        <f t="shared" si="161"/>
        <v>0.2124657453</v>
      </c>
    </row>
    <row r="87">
      <c r="A87" s="10" t="s">
        <v>147</v>
      </c>
      <c r="B87" s="1" t="s">
        <v>51</v>
      </c>
      <c r="C87" s="1" t="s">
        <v>44</v>
      </c>
      <c r="E87" s="1" t="s">
        <v>47</v>
      </c>
      <c r="F87" s="1">
        <v>5.0</v>
      </c>
      <c r="H87" s="10">
        <v>24.3296098922912</v>
      </c>
      <c r="I87" s="10">
        <v>18.1391411</v>
      </c>
      <c r="J87" s="10">
        <v>19.7579365</v>
      </c>
      <c r="K87" s="10">
        <v>26.6680539999999</v>
      </c>
      <c r="L87" s="10">
        <v>30.6254484</v>
      </c>
      <c r="M87" s="10">
        <v>39.7718485999999</v>
      </c>
      <c r="N87" s="10">
        <v>72.3961812399999</v>
      </c>
      <c r="O87" s="10">
        <v>25244.0</v>
      </c>
      <c r="P87" s="10">
        <v>2704.0</v>
      </c>
      <c r="Q87" s="10">
        <v>774.0</v>
      </c>
      <c r="R87" s="10">
        <v>206.0</v>
      </c>
      <c r="S87" s="10">
        <v>5.0</v>
      </c>
      <c r="AD87" s="7">
        <f t="shared" ref="AD87:AH87" si="178">abs((J$104-J87)/J$104)</f>
        <v>0.06753095096</v>
      </c>
      <c r="AE87" s="7">
        <f t="shared" si="178"/>
        <v>0.01324903641</v>
      </c>
      <c r="AF87" s="7">
        <f t="shared" si="178"/>
        <v>0.1316431617</v>
      </c>
      <c r="AG87" s="7">
        <f t="shared" si="178"/>
        <v>0.3130791328</v>
      </c>
      <c r="AH87" s="7">
        <f t="shared" si="178"/>
        <v>0.3770266111</v>
      </c>
      <c r="AI87" s="7">
        <f t="shared" si="4"/>
        <v>0.2739163018</v>
      </c>
      <c r="AJ87" s="8">
        <f t="shared" ref="AJ87:AL87" si="179">(L$104-L87)/L$104</f>
        <v>-0.1316431617</v>
      </c>
      <c r="AK87" s="8">
        <f t="shared" si="179"/>
        <v>-0.3130791328</v>
      </c>
      <c r="AL87" s="8">
        <f t="shared" si="179"/>
        <v>-0.3770266111</v>
      </c>
      <c r="AM87" s="7">
        <f t="shared" si="161"/>
        <v>-0.2739163018</v>
      </c>
    </row>
    <row r="88">
      <c r="A88" s="10" t="s">
        <v>148</v>
      </c>
      <c r="B88" s="1" t="s">
        <v>117</v>
      </c>
      <c r="C88" s="1" t="s">
        <v>44</v>
      </c>
      <c r="E88" s="1" t="s">
        <v>47</v>
      </c>
      <c r="F88" s="1">
        <v>15.0</v>
      </c>
      <c r="H88" s="10">
        <v>22.7942888676346</v>
      </c>
      <c r="I88" s="10">
        <v>17.996642</v>
      </c>
      <c r="J88" s="10">
        <v>18.827547</v>
      </c>
      <c r="K88" s="10">
        <v>26.2948405</v>
      </c>
      <c r="L88" s="10">
        <v>27.227653</v>
      </c>
      <c r="M88" s="10">
        <v>30.963802</v>
      </c>
      <c r="N88" s="10">
        <v>53.0230622999998</v>
      </c>
      <c r="O88" s="10">
        <v>72111.0</v>
      </c>
      <c r="P88" s="10">
        <v>4338.0</v>
      </c>
      <c r="Q88" s="10">
        <v>858.0</v>
      </c>
      <c r="R88" s="10">
        <v>226.0</v>
      </c>
      <c r="S88" s="10">
        <v>65.0</v>
      </c>
      <c r="AD88" s="7">
        <f t="shared" ref="AD88:AH88" si="180">abs((J$119-J88)/J$119)</f>
        <v>0.009000730294</v>
      </c>
      <c r="AE88" s="7">
        <f t="shared" si="180"/>
        <v>0.0008349604933</v>
      </c>
      <c r="AF88" s="7">
        <f t="shared" si="180"/>
        <v>0.005485921038</v>
      </c>
      <c r="AG88" s="7">
        <f t="shared" si="180"/>
        <v>0.02275693657</v>
      </c>
      <c r="AH88" s="7">
        <f t="shared" si="180"/>
        <v>0.07257685579</v>
      </c>
      <c r="AI88" s="7">
        <f t="shared" si="4"/>
        <v>0.03360657113</v>
      </c>
      <c r="AJ88" s="8">
        <f t="shared" ref="AJ88:AL88" si="181">(L$119-L88)/L$119</f>
        <v>-0.005485921038</v>
      </c>
      <c r="AK88" s="8">
        <f t="shared" si="181"/>
        <v>-0.02275693657</v>
      </c>
      <c r="AL88" s="8">
        <f t="shared" si="181"/>
        <v>-0.07257685579</v>
      </c>
      <c r="AM88" s="7">
        <f t="shared" si="161"/>
        <v>-0.03360657113</v>
      </c>
    </row>
    <row r="89" hidden="1">
      <c r="A89" s="10" t="s">
        <v>149</v>
      </c>
      <c r="B89" s="1">
        <v>4828.0</v>
      </c>
      <c r="C89" s="1" t="s">
        <v>44</v>
      </c>
      <c r="E89" s="1" t="s">
        <v>150</v>
      </c>
      <c r="F89" s="1">
        <v>15.0</v>
      </c>
      <c r="H89" s="10">
        <v>27.5731508451917</v>
      </c>
      <c r="I89" s="10">
        <v>17.926349</v>
      </c>
      <c r="J89" s="10">
        <v>18.79935</v>
      </c>
      <c r="K89" s="10">
        <v>26.414534</v>
      </c>
      <c r="L89" s="10">
        <v>30.2515662</v>
      </c>
      <c r="M89" s="10">
        <v>33.915225</v>
      </c>
      <c r="N89" s="10">
        <v>190.045358</v>
      </c>
      <c r="O89" s="10">
        <v>7719205.0</v>
      </c>
      <c r="P89" s="10">
        <v>856526.0</v>
      </c>
      <c r="Q89" s="10">
        <v>214495.0</v>
      </c>
      <c r="R89" s="10">
        <v>129510.0</v>
      </c>
      <c r="S89" s="10">
        <v>98913.0</v>
      </c>
      <c r="AD89" s="7">
        <f t="shared" ref="AD89:AH89" si="182">abs((J$76-J89)/J$76)</f>
        <v>0.00135103815</v>
      </c>
      <c r="AE89" s="7">
        <f t="shared" si="182"/>
        <v>0.005853971569</v>
      </c>
      <c r="AF89" s="7">
        <f t="shared" si="182"/>
        <v>0.119762024</v>
      </c>
      <c r="AG89" s="7">
        <f t="shared" si="182"/>
        <v>0.1395344341</v>
      </c>
      <c r="AH89" s="7">
        <f t="shared" si="182"/>
        <v>3.228988817</v>
      </c>
      <c r="AI89" s="7">
        <f t="shared" si="4"/>
        <v>1.162761758</v>
      </c>
      <c r="AJ89" s="8">
        <f t="shared" ref="AJ89:AL89" si="183">(L$76-L89)/L$76</f>
        <v>-0.119762024</v>
      </c>
      <c r="AK89" s="8">
        <f t="shared" si="183"/>
        <v>-0.1395344341</v>
      </c>
      <c r="AL89" s="8">
        <f t="shared" si="183"/>
        <v>-3.228988817</v>
      </c>
      <c r="AM89" s="7">
        <f t="shared" si="161"/>
        <v>-1.162761758</v>
      </c>
    </row>
    <row r="90">
      <c r="A90" s="10" t="s">
        <v>151</v>
      </c>
      <c r="B90" s="1" t="s">
        <v>54</v>
      </c>
      <c r="C90" s="1" t="s">
        <v>44</v>
      </c>
      <c r="E90" s="1" t="s">
        <v>47</v>
      </c>
      <c r="F90" s="1">
        <v>5.0</v>
      </c>
      <c r="H90" s="10">
        <v>23.0706480930512</v>
      </c>
      <c r="I90" s="10">
        <v>17.962009</v>
      </c>
      <c r="J90" s="10">
        <v>18.7073025</v>
      </c>
      <c r="K90" s="10">
        <v>26.32562625</v>
      </c>
      <c r="L90" s="10">
        <v>27.161962</v>
      </c>
      <c r="M90" s="10">
        <v>31.3919034999999</v>
      </c>
      <c r="N90" s="10">
        <v>62.4227019</v>
      </c>
      <c r="O90" s="10">
        <v>23256.0</v>
      </c>
      <c r="P90" s="10">
        <v>1484.0</v>
      </c>
      <c r="Q90" s="10">
        <v>360.0</v>
      </c>
      <c r="R90" s="10">
        <v>141.0</v>
      </c>
      <c r="S90" s="10">
        <v>51.0</v>
      </c>
      <c r="AD90" s="7">
        <f t="shared" ref="AD90:AH90" si="184">abs((J$2-J90)/J$2)</f>
        <v>0.07635856339</v>
      </c>
      <c r="AE90" s="7">
        <f t="shared" si="184"/>
        <v>0.03281572663</v>
      </c>
      <c r="AF90" s="7">
        <f t="shared" si="184"/>
        <v>0.1706517746</v>
      </c>
      <c r="AG90" s="7">
        <f t="shared" si="184"/>
        <v>0.2856177168</v>
      </c>
      <c r="AH90" s="7">
        <f t="shared" si="184"/>
        <v>0.1665420891</v>
      </c>
      <c r="AI90" s="7">
        <f t="shared" si="4"/>
        <v>0.2076038602</v>
      </c>
      <c r="AJ90" s="8">
        <f t="shared" ref="AJ90:AL90" si="185">(L$2-L90)/L$2</f>
        <v>0.1706517746</v>
      </c>
      <c r="AK90" s="7">
        <f t="shared" si="185"/>
        <v>0.2856177168</v>
      </c>
      <c r="AL90" s="7">
        <f t="shared" si="185"/>
        <v>0.1665420891</v>
      </c>
      <c r="AM90" s="7">
        <f t="shared" si="161"/>
        <v>0.2076038602</v>
      </c>
    </row>
    <row r="91">
      <c r="A91" s="5" t="s">
        <v>152</v>
      </c>
      <c r="B91" s="5" t="s">
        <v>68</v>
      </c>
      <c r="C91" s="1" t="s">
        <v>44</v>
      </c>
      <c r="D91" s="5"/>
      <c r="E91" s="1" t="s">
        <v>59</v>
      </c>
      <c r="F91" s="5">
        <v>5.0</v>
      </c>
      <c r="G91" s="6"/>
      <c r="H91" s="5">
        <v>22.7087783967554</v>
      </c>
      <c r="I91" s="5">
        <v>18.0868751</v>
      </c>
      <c r="J91" s="5">
        <v>18.6270315</v>
      </c>
      <c r="K91" s="5">
        <v>26.29768575</v>
      </c>
      <c r="L91" s="5">
        <v>27.1089021</v>
      </c>
      <c r="M91" s="5">
        <v>30.67046055</v>
      </c>
      <c r="N91" s="5">
        <v>54.5965763599999</v>
      </c>
      <c r="O91" s="5">
        <v>23362.0</v>
      </c>
      <c r="P91" s="5">
        <v>1317.0</v>
      </c>
      <c r="Q91" s="5">
        <v>297.0</v>
      </c>
      <c r="R91" s="5">
        <v>76.0</v>
      </c>
      <c r="S91" s="5">
        <v>26.0</v>
      </c>
      <c r="T91" s="6"/>
      <c r="U91" s="12"/>
      <c r="V91" s="12"/>
      <c r="W91" s="12"/>
      <c r="X91" s="12"/>
      <c r="Y91" s="12"/>
      <c r="Z91" s="12"/>
      <c r="AA91" s="12"/>
      <c r="AB91" s="12"/>
      <c r="AC91" s="12"/>
      <c r="AD91" s="7">
        <f t="shared" ref="AD91:AH91" si="186">abs((J$132-J91)/J$132)</f>
        <v>0.04457942203</v>
      </c>
      <c r="AE91" s="7">
        <f t="shared" si="186"/>
        <v>0.008361427204</v>
      </c>
      <c r="AF91" s="7">
        <f t="shared" si="186"/>
        <v>0.08291295543</v>
      </c>
      <c r="AG91" s="7">
        <f t="shared" si="186"/>
        <v>0.1962307349</v>
      </c>
      <c r="AH91" s="7">
        <f t="shared" si="186"/>
        <v>0.2286459227</v>
      </c>
      <c r="AI91" s="7">
        <f t="shared" si="4"/>
        <v>0.1692632044</v>
      </c>
      <c r="AJ91" s="8">
        <f t="shared" ref="AJ91:AL91" si="187">(L$132-L91)/L$132</f>
        <v>0.08291295543</v>
      </c>
      <c r="AK91" s="8">
        <f t="shared" si="187"/>
        <v>0.1962307349</v>
      </c>
      <c r="AL91" s="8">
        <f t="shared" si="187"/>
        <v>0.2286459227</v>
      </c>
      <c r="AM91" s="7"/>
    </row>
    <row r="92">
      <c r="A92" s="5" t="s">
        <v>153</v>
      </c>
      <c r="B92" s="5" t="s">
        <v>68</v>
      </c>
      <c r="C92" s="1" t="s">
        <v>44</v>
      </c>
      <c r="D92" s="5"/>
      <c r="E92" s="1" t="s">
        <v>52</v>
      </c>
      <c r="F92" s="5">
        <v>15.0</v>
      </c>
      <c r="G92" s="6"/>
      <c r="H92" s="5">
        <v>22.7082934663132</v>
      </c>
      <c r="I92" s="5">
        <v>17.9452943</v>
      </c>
      <c r="J92" s="5">
        <v>18.663884</v>
      </c>
      <c r="K92" s="5">
        <v>26.333542</v>
      </c>
      <c r="L92" s="5">
        <v>27.0884047</v>
      </c>
      <c r="M92" s="5">
        <v>30.40976785</v>
      </c>
      <c r="N92" s="5">
        <v>54.96548062</v>
      </c>
      <c r="O92" s="5">
        <v>70740.0</v>
      </c>
      <c r="P92" s="5">
        <v>3749.0</v>
      </c>
      <c r="Q92" s="5">
        <v>887.0</v>
      </c>
      <c r="R92" s="5">
        <v>280.0</v>
      </c>
      <c r="S92" s="5">
        <v>63.0</v>
      </c>
      <c r="T92" s="6"/>
      <c r="U92" s="12"/>
      <c r="V92" s="12"/>
      <c r="W92" s="12"/>
      <c r="X92" s="12"/>
      <c r="Y92" s="12"/>
      <c r="Z92" s="12"/>
      <c r="AA92" s="12"/>
      <c r="AB92" s="12"/>
      <c r="AC92" s="12"/>
      <c r="AD92" s="7">
        <f t="shared" ref="AD92:AH92" si="188">abs((J$132-J92)/J$132)</f>
        <v>0.0426891779</v>
      </c>
      <c r="AE92" s="7">
        <f t="shared" si="188"/>
        <v>0.007009352314</v>
      </c>
      <c r="AF92" s="7">
        <f t="shared" si="188"/>
        <v>0.08360637709</v>
      </c>
      <c r="AG92" s="7">
        <f t="shared" si="188"/>
        <v>0.2030626108</v>
      </c>
      <c r="AH92" s="7">
        <f t="shared" si="188"/>
        <v>0.2234339511</v>
      </c>
      <c r="AI92" s="7">
        <f t="shared" si="4"/>
        <v>0.170034313</v>
      </c>
      <c r="AJ92" s="8">
        <f t="shared" ref="AJ92:AL92" si="189">(L$132-L92)/L$132</f>
        <v>0.08360637709</v>
      </c>
      <c r="AK92" s="8">
        <f t="shared" si="189"/>
        <v>0.2030626108</v>
      </c>
      <c r="AL92" s="8">
        <f t="shared" si="189"/>
        <v>0.2234339511</v>
      </c>
      <c r="AM92" s="7">
        <f t="shared" ref="AM92:AM103" si="192">SUM(AJ92,AK92,AL92)/3</f>
        <v>0.170034313</v>
      </c>
    </row>
    <row r="93">
      <c r="A93" s="10" t="s">
        <v>154</v>
      </c>
      <c r="B93" s="1" t="s">
        <v>125</v>
      </c>
      <c r="C93" s="1" t="s">
        <v>44</v>
      </c>
      <c r="E93" s="1" t="s">
        <v>59</v>
      </c>
      <c r="F93" s="1">
        <v>5.0</v>
      </c>
      <c r="H93" s="10">
        <v>23.5205821387033</v>
      </c>
      <c r="I93" s="10">
        <v>18.0721098</v>
      </c>
      <c r="J93" s="10">
        <v>19.031182</v>
      </c>
      <c r="K93" s="10">
        <v>26.35677375</v>
      </c>
      <c r="L93" s="10">
        <v>28.132677</v>
      </c>
      <c r="M93" s="10">
        <v>34.7083783999999</v>
      </c>
      <c r="N93" s="10">
        <v>66.88488701</v>
      </c>
      <c r="O93" s="10">
        <v>26344.0</v>
      </c>
      <c r="P93" s="10">
        <v>2178.0</v>
      </c>
      <c r="Q93" s="10">
        <v>581.0</v>
      </c>
      <c r="R93" s="10">
        <v>156.0</v>
      </c>
      <c r="S93" s="10">
        <v>2.0</v>
      </c>
      <c r="AD93" s="7">
        <f t="shared" ref="AD93:AH93" si="190">abs((J$62-J93)/J$62)</f>
        <v>0.0008745406742</v>
      </c>
      <c r="AE93" s="7">
        <f t="shared" si="190"/>
        <v>0.0009572425683</v>
      </c>
      <c r="AF93" s="7">
        <f t="shared" si="190"/>
        <v>0.01584324542</v>
      </c>
      <c r="AG93" s="7">
        <f t="shared" si="190"/>
        <v>0.08408000086</v>
      </c>
      <c r="AH93" s="7">
        <f t="shared" si="190"/>
        <v>0.1470809017</v>
      </c>
      <c r="AI93" s="7">
        <f t="shared" si="4"/>
        <v>0.08233471599</v>
      </c>
      <c r="AJ93" s="8">
        <f t="shared" ref="AJ93:AL93" si="191">(L$62-L93)/L$62</f>
        <v>-0.01584324542</v>
      </c>
      <c r="AK93" s="8">
        <f t="shared" si="191"/>
        <v>-0.08408000086</v>
      </c>
      <c r="AL93" s="8">
        <f t="shared" si="191"/>
        <v>-0.1470809017</v>
      </c>
      <c r="AM93" s="7">
        <f t="shared" si="192"/>
        <v>-0.08233471599</v>
      </c>
    </row>
    <row r="94">
      <c r="A94" s="5" t="s">
        <v>155</v>
      </c>
      <c r="B94" s="5" t="s">
        <v>68</v>
      </c>
      <c r="C94" s="1" t="s">
        <v>44</v>
      </c>
      <c r="D94" s="5"/>
      <c r="E94" s="1" t="s">
        <v>62</v>
      </c>
      <c r="F94" s="5">
        <v>5.0</v>
      </c>
      <c r="G94" s="6"/>
      <c r="H94" s="5">
        <v>22.6602582426035</v>
      </c>
      <c r="I94" s="5">
        <v>18.037512</v>
      </c>
      <c r="J94" s="5">
        <v>18.715733</v>
      </c>
      <c r="K94" s="5">
        <v>26.331336</v>
      </c>
      <c r="L94" s="5">
        <v>27.12552</v>
      </c>
      <c r="M94" s="5">
        <v>30.619767</v>
      </c>
      <c r="N94" s="5">
        <v>53.7854458999999</v>
      </c>
      <c r="O94" s="5">
        <v>23491.0</v>
      </c>
      <c r="P94" s="5">
        <v>1324.0</v>
      </c>
      <c r="Q94" s="5">
        <v>278.0</v>
      </c>
      <c r="R94" s="5">
        <v>80.0</v>
      </c>
      <c r="S94" s="5">
        <v>2.0</v>
      </c>
      <c r="T94" s="6"/>
      <c r="U94" s="12"/>
      <c r="V94" s="12"/>
      <c r="W94" s="12"/>
      <c r="X94" s="12"/>
      <c r="Y94" s="12"/>
      <c r="Z94" s="12"/>
      <c r="AA94" s="12"/>
      <c r="AB94" s="12"/>
      <c r="AC94" s="12"/>
      <c r="AD94" s="7">
        <f t="shared" ref="AD94:AH94" si="193">abs((J$132-J94)/J$132)</f>
        <v>0.04002973098</v>
      </c>
      <c r="AE94" s="7">
        <f t="shared" si="193"/>
        <v>0.007092536618</v>
      </c>
      <c r="AF94" s="7">
        <f t="shared" si="193"/>
        <v>0.08235077623</v>
      </c>
      <c r="AG94" s="7">
        <f t="shared" si="193"/>
        <v>0.1975592418</v>
      </c>
      <c r="AH94" s="7">
        <f t="shared" si="193"/>
        <v>0.2401057766</v>
      </c>
      <c r="AI94" s="7">
        <f t="shared" si="4"/>
        <v>0.1733385982</v>
      </c>
      <c r="AJ94" s="8">
        <f t="shared" ref="AJ94:AL94" si="194">(L$132-L94)/L$132</f>
        <v>0.08235077623</v>
      </c>
      <c r="AK94" s="8">
        <f t="shared" si="194"/>
        <v>0.1975592418</v>
      </c>
      <c r="AL94" s="8">
        <f t="shared" si="194"/>
        <v>0.2401057766</v>
      </c>
      <c r="AM94" s="7">
        <f t="shared" si="192"/>
        <v>0.1733385982</v>
      </c>
    </row>
    <row r="95">
      <c r="A95" s="5" t="s">
        <v>156</v>
      </c>
      <c r="B95" s="5" t="s">
        <v>9</v>
      </c>
      <c r="C95" s="1" t="s">
        <v>44</v>
      </c>
      <c r="D95" s="5"/>
      <c r="E95" s="1" t="s">
        <v>52</v>
      </c>
      <c r="F95" s="5">
        <v>5.0</v>
      </c>
      <c r="G95" s="11"/>
      <c r="H95" s="5">
        <v>26.8387762513767</v>
      </c>
      <c r="I95" s="5">
        <v>18.1480821</v>
      </c>
      <c r="J95" s="5">
        <v>24.3693175</v>
      </c>
      <c r="K95" s="5">
        <v>27.931765</v>
      </c>
      <c r="L95" s="5">
        <v>37.4391372</v>
      </c>
      <c r="M95" s="5">
        <v>52.3014314499999</v>
      </c>
      <c r="N95" s="5">
        <v>84.02606078</v>
      </c>
      <c r="O95" s="5">
        <v>27238.0</v>
      </c>
      <c r="P95" s="5">
        <v>4781.0</v>
      </c>
      <c r="Q95" s="5">
        <v>1514.0</v>
      </c>
      <c r="R95" s="5">
        <v>496.0</v>
      </c>
      <c r="S95" s="5">
        <v>127.0</v>
      </c>
      <c r="AD95" s="7">
        <f t="shared" ref="AD95:AH95" si="195">abs((J$158-J95)/J$158)</f>
        <v>0.2047470588</v>
      </c>
      <c r="AE95" s="7">
        <f t="shared" si="195"/>
        <v>0.03279636739</v>
      </c>
      <c r="AF95" s="7">
        <f t="shared" si="195"/>
        <v>0.02978348526</v>
      </c>
      <c r="AG95" s="7">
        <f t="shared" si="195"/>
        <v>0.1288991995</v>
      </c>
      <c r="AH95" s="7">
        <f t="shared" si="195"/>
        <v>0.5499643785</v>
      </c>
      <c r="AI95" s="7">
        <f t="shared" si="4"/>
        <v>0.2362156878</v>
      </c>
      <c r="AJ95" s="8">
        <f t="shared" ref="AJ95:AL95" si="196">(L$158-L95)/L$158</f>
        <v>-0.02978348526</v>
      </c>
      <c r="AK95" s="8">
        <f t="shared" si="196"/>
        <v>0.1288991995</v>
      </c>
      <c r="AL95" s="8">
        <f t="shared" si="196"/>
        <v>0.5499643785</v>
      </c>
      <c r="AM95" s="7">
        <f t="shared" si="192"/>
        <v>0.2163600309</v>
      </c>
    </row>
    <row r="96">
      <c r="A96" s="10" t="s">
        <v>157</v>
      </c>
      <c r="B96" s="1" t="s">
        <v>117</v>
      </c>
      <c r="C96" s="1" t="s">
        <v>44</v>
      </c>
      <c r="E96" s="1" t="s">
        <v>45</v>
      </c>
      <c r="F96" s="1">
        <v>5.0</v>
      </c>
      <c r="H96" s="10">
        <v>22.451381046357</v>
      </c>
      <c r="I96" s="10">
        <v>17.966458</v>
      </c>
      <c r="J96" s="10">
        <v>18.561644</v>
      </c>
      <c r="K96" s="10">
        <v>26.3536684999999</v>
      </c>
      <c r="L96" s="10">
        <v>27.100638</v>
      </c>
      <c r="M96" s="10">
        <v>30.2092754999999</v>
      </c>
      <c r="N96" s="10">
        <v>51.9454691</v>
      </c>
      <c r="O96" s="10">
        <v>22111.0</v>
      </c>
      <c r="P96" s="10">
        <v>1133.0</v>
      </c>
      <c r="Q96" s="10">
        <v>241.0</v>
      </c>
      <c r="R96" s="10">
        <v>67.0</v>
      </c>
      <c r="S96" s="10">
        <v>2.0</v>
      </c>
      <c r="AD96" s="7">
        <f t="shared" ref="AD96:AH96" si="197">abs((J$119-J96)/J$119)</f>
        <v>0.005249470286</v>
      </c>
      <c r="AE96" s="7">
        <f t="shared" si="197"/>
        <v>0.001400416479</v>
      </c>
      <c r="AF96" s="7">
        <f t="shared" si="197"/>
        <v>0.0007954031204</v>
      </c>
      <c r="AG96" s="7">
        <f t="shared" si="197"/>
        <v>0.002165623379</v>
      </c>
      <c r="AH96" s="7">
        <f t="shared" si="197"/>
        <v>0.05077876499</v>
      </c>
      <c r="AI96" s="7">
        <f t="shared" si="4"/>
        <v>0.01791326383</v>
      </c>
      <c r="AJ96" s="8">
        <f t="shared" ref="AJ96:AL96" si="198">(L$119-L96)/L$119</f>
        <v>-0.0007954031204</v>
      </c>
      <c r="AK96" s="8">
        <f t="shared" si="198"/>
        <v>0.002165623379</v>
      </c>
      <c r="AL96" s="8">
        <f t="shared" si="198"/>
        <v>-0.05077876499</v>
      </c>
      <c r="AM96" s="7">
        <f t="shared" si="192"/>
        <v>-0.01646951491</v>
      </c>
    </row>
    <row r="97">
      <c r="A97" s="10" t="s">
        <v>158</v>
      </c>
      <c r="B97" s="1" t="s">
        <v>70</v>
      </c>
      <c r="C97" s="1" t="s">
        <v>44</v>
      </c>
      <c r="E97" s="1" t="s">
        <v>45</v>
      </c>
      <c r="F97" s="1">
        <v>5.0</v>
      </c>
      <c r="H97" s="10">
        <v>23.4147351367778</v>
      </c>
      <c r="I97" s="10">
        <v>17.9615177</v>
      </c>
      <c r="J97" s="10">
        <v>19.3118224999999</v>
      </c>
      <c r="K97" s="10">
        <v>26.3842495</v>
      </c>
      <c r="L97" s="10">
        <v>28.1348251999999</v>
      </c>
      <c r="M97" s="10">
        <v>33.6288646999999</v>
      </c>
      <c r="N97" s="10">
        <v>63.1387644900001</v>
      </c>
      <c r="O97" s="10">
        <v>25238.0</v>
      </c>
      <c r="P97" s="10">
        <v>2014.0</v>
      </c>
      <c r="Q97" s="10">
        <v>484.0</v>
      </c>
      <c r="R97" s="10">
        <v>125.0</v>
      </c>
      <c r="S97" s="10">
        <v>2.0</v>
      </c>
      <c r="AD97" s="7">
        <f t="shared" ref="AD97:AH97" si="199">abs((J$15-J97)/J$15)</f>
        <v>0.05904211732</v>
      </c>
      <c r="AE97" s="7">
        <f t="shared" si="199"/>
        <v>0.03565962411</v>
      </c>
      <c r="AF97" s="7">
        <f t="shared" si="199"/>
        <v>0.1623913568</v>
      </c>
      <c r="AG97" s="7">
        <f t="shared" si="199"/>
        <v>0.2508137188</v>
      </c>
      <c r="AH97" s="7">
        <f t="shared" si="199"/>
        <v>0.1913537383</v>
      </c>
      <c r="AI97" s="7">
        <f t="shared" si="4"/>
        <v>0.2015196047</v>
      </c>
      <c r="AJ97" s="8">
        <f t="shared" ref="AJ97:AL97" si="200">(L$15-L97)/L$15</f>
        <v>0.1623913568</v>
      </c>
      <c r="AK97" s="8">
        <f t="shared" si="200"/>
        <v>0.2508137188</v>
      </c>
      <c r="AL97" s="8">
        <f t="shared" si="200"/>
        <v>0.1913537383</v>
      </c>
      <c r="AM97" s="7">
        <f t="shared" si="192"/>
        <v>0.2015196047</v>
      </c>
    </row>
    <row r="98">
      <c r="A98" s="10" t="s">
        <v>159</v>
      </c>
      <c r="B98" s="1" t="s">
        <v>117</v>
      </c>
      <c r="C98" s="1" t="s">
        <v>44</v>
      </c>
      <c r="E98" s="1" t="s">
        <v>59</v>
      </c>
      <c r="F98" s="1">
        <v>5.0</v>
      </c>
      <c r="H98" s="10">
        <v>22.7808768897291</v>
      </c>
      <c r="I98" s="10">
        <v>18.1459411</v>
      </c>
      <c r="J98" s="10">
        <v>18.710535</v>
      </c>
      <c r="K98" s="10">
        <v>27.27155</v>
      </c>
      <c r="L98" s="10">
        <v>27.9957654</v>
      </c>
      <c r="M98" s="10">
        <v>30.46968605</v>
      </c>
      <c r="N98" s="10">
        <v>48.9550077299998</v>
      </c>
      <c r="O98" s="10">
        <v>22082.0</v>
      </c>
      <c r="P98" s="10">
        <v>1195.0</v>
      </c>
      <c r="Q98" s="10">
        <v>216.0</v>
      </c>
      <c r="R98" s="10">
        <v>58.0</v>
      </c>
      <c r="S98" s="10">
        <v>5.0</v>
      </c>
      <c r="AD98" s="7">
        <f t="shared" ref="AD98:AH98" si="201">abs((J$119-J98)/J$119)</f>
        <v>0.002729855313</v>
      </c>
      <c r="AE98" s="7">
        <f t="shared" si="201"/>
        <v>0.0362785556</v>
      </c>
      <c r="AF98" s="7">
        <f t="shared" si="201"/>
        <v>0.03385142885</v>
      </c>
      <c r="AG98" s="7">
        <f t="shared" si="201"/>
        <v>0.006435926791</v>
      </c>
      <c r="AH98" s="7">
        <f t="shared" si="201"/>
        <v>0.009713773811</v>
      </c>
      <c r="AI98" s="7">
        <f t="shared" si="4"/>
        <v>0.01666704315</v>
      </c>
      <c r="AJ98" s="8">
        <f t="shared" ref="AJ98:AL98" si="202">(L$119-L98)/L$119</f>
        <v>-0.03385142885</v>
      </c>
      <c r="AK98" s="8">
        <f t="shared" si="202"/>
        <v>-0.006435926791</v>
      </c>
      <c r="AL98" s="8">
        <f t="shared" si="202"/>
        <v>0.009713773811</v>
      </c>
      <c r="AM98" s="7">
        <f t="shared" si="192"/>
        <v>-0.01019119394</v>
      </c>
    </row>
    <row r="99">
      <c r="A99" s="5" t="s">
        <v>160</v>
      </c>
      <c r="B99" s="5" t="s">
        <v>68</v>
      </c>
      <c r="C99" s="1" t="s">
        <v>44</v>
      </c>
      <c r="D99" s="14"/>
      <c r="E99" s="1" t="s">
        <v>62</v>
      </c>
      <c r="F99" s="5">
        <v>15.0</v>
      </c>
      <c r="G99" s="6"/>
      <c r="H99" s="5">
        <v>22.6327776827549</v>
      </c>
      <c r="I99" s="5">
        <v>18.0752630999999</v>
      </c>
      <c r="J99" s="5">
        <v>18.7753014999999</v>
      </c>
      <c r="K99" s="5">
        <v>26.3646815</v>
      </c>
      <c r="L99" s="5">
        <v>27.179528</v>
      </c>
      <c r="M99" s="5">
        <v>30.7319301999999</v>
      </c>
      <c r="N99" s="5">
        <v>51.9189476600001</v>
      </c>
      <c r="O99" s="5">
        <v>71232.0</v>
      </c>
      <c r="P99" s="5">
        <v>3984.0</v>
      </c>
      <c r="Q99" s="5">
        <v>795.0</v>
      </c>
      <c r="R99" s="5">
        <v>174.0</v>
      </c>
      <c r="S99" s="5">
        <v>9.0</v>
      </c>
      <c r="T99" s="6"/>
      <c r="U99" s="12"/>
      <c r="V99" s="12"/>
      <c r="W99" s="12"/>
      <c r="X99" s="12"/>
      <c r="Y99" s="12"/>
      <c r="Z99" s="12"/>
      <c r="AA99" s="12"/>
      <c r="AB99" s="12"/>
      <c r="AC99" s="12"/>
      <c r="AD99" s="7">
        <f t="shared" ref="AD99:AH99" si="203">abs((J$132-J99)/J$132)</f>
        <v>0.03697433428</v>
      </c>
      <c r="AE99" s="7">
        <f t="shared" si="203"/>
        <v>0.005835137608</v>
      </c>
      <c r="AF99" s="7">
        <f t="shared" si="203"/>
        <v>0.08052369976</v>
      </c>
      <c r="AG99" s="7">
        <f t="shared" si="203"/>
        <v>0.1946198228</v>
      </c>
      <c r="AH99" s="7">
        <f t="shared" si="203"/>
        <v>0.2664761303</v>
      </c>
      <c r="AI99" s="7">
        <f t="shared" si="4"/>
        <v>0.1805398843</v>
      </c>
      <c r="AJ99" s="8">
        <f t="shared" ref="AJ99:AL99" si="204">(L$132-L99)/L$132</f>
        <v>0.08052369976</v>
      </c>
      <c r="AK99" s="8">
        <f t="shared" si="204"/>
        <v>0.1946198228</v>
      </c>
      <c r="AL99" s="8">
        <f t="shared" si="204"/>
        <v>0.2664761303</v>
      </c>
      <c r="AM99" s="7">
        <f t="shared" si="192"/>
        <v>0.1805398843</v>
      </c>
    </row>
    <row r="100">
      <c r="A100" s="10" t="s">
        <v>161</v>
      </c>
      <c r="B100" s="1" t="s">
        <v>51</v>
      </c>
      <c r="C100" s="1" t="s">
        <v>44</v>
      </c>
      <c r="E100" s="1" t="s">
        <v>45</v>
      </c>
      <c r="F100" s="1">
        <v>15.0</v>
      </c>
      <c r="H100" s="10">
        <v>22.2272276229692</v>
      </c>
      <c r="I100" s="10">
        <v>17.979215</v>
      </c>
      <c r="J100" s="10">
        <v>18.397845</v>
      </c>
      <c r="K100" s="10">
        <v>26.3458045</v>
      </c>
      <c r="L100" s="10">
        <v>28.3452808</v>
      </c>
      <c r="M100" s="10">
        <v>29.2436054999999</v>
      </c>
      <c r="N100" s="10">
        <v>41.73762116</v>
      </c>
      <c r="O100" s="10">
        <v>61247.0</v>
      </c>
      <c r="P100" s="10">
        <v>2578.0</v>
      </c>
      <c r="Q100" s="10">
        <v>386.0</v>
      </c>
      <c r="R100" s="10">
        <v>67.0</v>
      </c>
      <c r="S100" s="10">
        <v>2.0</v>
      </c>
      <c r="AD100" s="7">
        <f t="shared" ref="AD100:AH100" si="205">abs((J$104-J100)/J$104)</f>
        <v>0.005955456509</v>
      </c>
      <c r="AE100" s="7">
        <f t="shared" si="205"/>
        <v>0.001005211071</v>
      </c>
      <c r="AF100" s="7">
        <f t="shared" si="205"/>
        <v>0.0473885236</v>
      </c>
      <c r="AG100" s="7">
        <f t="shared" si="205"/>
        <v>0.03451387098</v>
      </c>
      <c r="AH100" s="7">
        <f t="shared" si="205"/>
        <v>0.2061209026</v>
      </c>
      <c r="AI100" s="7">
        <f t="shared" si="4"/>
        <v>0.09600776572</v>
      </c>
      <c r="AJ100" s="8">
        <f t="shared" ref="AJ100:AL100" si="206">(L$104-L100)/L$104</f>
        <v>-0.0473885236</v>
      </c>
      <c r="AK100" s="8">
        <f t="shared" si="206"/>
        <v>0.03451387098</v>
      </c>
      <c r="AL100" s="8">
        <f t="shared" si="206"/>
        <v>0.2061209026</v>
      </c>
      <c r="AM100" s="7">
        <f t="shared" si="192"/>
        <v>0.06441541665</v>
      </c>
    </row>
    <row r="101">
      <c r="A101" s="15" t="s">
        <v>162</v>
      </c>
      <c r="B101" s="1" t="s">
        <v>70</v>
      </c>
      <c r="C101" s="1" t="s">
        <v>44</v>
      </c>
      <c r="E101" s="1" t="s">
        <v>59</v>
      </c>
      <c r="F101" s="1">
        <v>15.0</v>
      </c>
      <c r="H101" s="10">
        <v>23.3559089365031</v>
      </c>
      <c r="I101" s="10">
        <v>18.049124</v>
      </c>
      <c r="J101" s="10">
        <v>18.774455</v>
      </c>
      <c r="K101" s="10">
        <v>26.3383022499999</v>
      </c>
      <c r="L101" s="10">
        <v>27.2997658</v>
      </c>
      <c r="M101" s="10">
        <v>32.6485195999999</v>
      </c>
      <c r="N101" s="10">
        <v>66.7071169099999</v>
      </c>
      <c r="O101" s="10">
        <v>76114.0</v>
      </c>
      <c r="P101" s="10">
        <v>5346.0</v>
      </c>
      <c r="Q101" s="10">
        <v>1511.0</v>
      </c>
      <c r="R101" s="10">
        <v>511.0</v>
      </c>
      <c r="S101" s="10">
        <v>163.0</v>
      </c>
      <c r="AD101" s="7">
        <f t="shared" ref="AD101:AH101" si="207">abs((J$15-J101)/J$15)</f>
        <v>0.08522505189</v>
      </c>
      <c r="AE101" s="7">
        <f t="shared" si="207"/>
        <v>0.03733898923</v>
      </c>
      <c r="AF101" s="7">
        <f t="shared" si="207"/>
        <v>0.1872521109</v>
      </c>
      <c r="AG101" s="7">
        <f t="shared" si="207"/>
        <v>0.2726539179</v>
      </c>
      <c r="AH101" s="7">
        <f t="shared" si="207"/>
        <v>0.1456522605</v>
      </c>
      <c r="AI101" s="7">
        <f t="shared" si="4"/>
        <v>0.2018527631</v>
      </c>
      <c r="AJ101" s="8">
        <f t="shared" ref="AJ101:AL101" si="208">(L$15-L101)/L$15</f>
        <v>0.1872521109</v>
      </c>
      <c r="AK101" s="8">
        <f t="shared" si="208"/>
        <v>0.2726539179</v>
      </c>
      <c r="AL101" s="8">
        <f t="shared" si="208"/>
        <v>0.1456522605</v>
      </c>
      <c r="AM101" s="7">
        <f t="shared" si="192"/>
        <v>0.2018527631</v>
      </c>
    </row>
    <row r="102">
      <c r="A102" s="5" t="s">
        <v>163</v>
      </c>
      <c r="B102" s="5" t="s">
        <v>68</v>
      </c>
      <c r="C102" s="1" t="s">
        <v>44</v>
      </c>
      <c r="D102" s="5"/>
      <c r="E102" s="1" t="s">
        <v>52</v>
      </c>
      <c r="F102" s="5">
        <v>5.0</v>
      </c>
      <c r="G102" s="6"/>
      <c r="H102" s="5">
        <v>22.5623027471318</v>
      </c>
      <c r="I102" s="5">
        <v>17.9606002</v>
      </c>
      <c r="J102" s="5">
        <v>18.645543</v>
      </c>
      <c r="K102" s="5">
        <v>26.3385134999999</v>
      </c>
      <c r="L102" s="5">
        <v>27.0978254</v>
      </c>
      <c r="M102" s="5">
        <v>30.4223905</v>
      </c>
      <c r="N102" s="5">
        <v>52.41211684</v>
      </c>
      <c r="O102" s="5">
        <v>23447.0</v>
      </c>
      <c r="P102" s="5">
        <v>1257.0</v>
      </c>
      <c r="Q102" s="5">
        <v>261.0</v>
      </c>
      <c r="R102" s="5">
        <v>71.0</v>
      </c>
      <c r="S102" s="5">
        <v>4.0</v>
      </c>
      <c r="T102" s="6"/>
      <c r="U102" s="12"/>
      <c r="V102" s="12"/>
      <c r="W102" s="12"/>
      <c r="X102" s="12"/>
      <c r="Y102" s="12"/>
      <c r="Z102" s="12"/>
      <c r="AA102" s="12"/>
      <c r="AB102" s="12"/>
      <c r="AC102" s="12"/>
      <c r="AD102" s="7">
        <f t="shared" ref="AD102:AH102" si="209">abs((J$132-J102)/J$132)</f>
        <v>0.04362992731</v>
      </c>
      <c r="AE102" s="7">
        <f t="shared" si="209"/>
        <v>0.006821885964</v>
      </c>
      <c r="AF102" s="7">
        <f t="shared" si="209"/>
        <v>0.08328767728</v>
      </c>
      <c r="AG102" s="7">
        <f t="shared" si="209"/>
        <v>0.2027318137</v>
      </c>
      <c r="AH102" s="7">
        <f t="shared" si="209"/>
        <v>0.2595085128</v>
      </c>
      <c r="AI102" s="7">
        <f t="shared" si="4"/>
        <v>0.181842668</v>
      </c>
      <c r="AJ102" s="8">
        <f t="shared" ref="AJ102:AL102" si="210">(L$132-L102)/L$132</f>
        <v>0.08328767728</v>
      </c>
      <c r="AK102" s="8">
        <f t="shared" si="210"/>
        <v>0.2027318137</v>
      </c>
      <c r="AL102" s="8">
        <f t="shared" si="210"/>
        <v>0.2595085128</v>
      </c>
      <c r="AM102" s="7">
        <f t="shared" si="192"/>
        <v>0.181842668</v>
      </c>
    </row>
    <row r="103">
      <c r="A103" s="10" t="s">
        <v>164</v>
      </c>
      <c r="B103" s="1" t="s">
        <v>51</v>
      </c>
      <c r="C103" s="1" t="s">
        <v>44</v>
      </c>
      <c r="E103" s="1" t="s">
        <v>45</v>
      </c>
      <c r="F103" s="1">
        <v>5.0</v>
      </c>
      <c r="H103" s="10">
        <v>22.3228094315088</v>
      </c>
      <c r="I103" s="10">
        <v>18.0238918</v>
      </c>
      <c r="J103" s="10">
        <v>18.412026</v>
      </c>
      <c r="K103" s="10">
        <v>26.408077</v>
      </c>
      <c r="L103" s="10">
        <v>27.0610442</v>
      </c>
      <c r="M103" s="10">
        <v>28.9814091</v>
      </c>
      <c r="N103" s="10">
        <v>44.0399815899999</v>
      </c>
      <c r="O103" s="10">
        <v>20280.0</v>
      </c>
      <c r="P103" s="10">
        <v>922.0</v>
      </c>
      <c r="Q103" s="10">
        <v>157.0</v>
      </c>
      <c r="R103" s="10">
        <v>45.0</v>
      </c>
      <c r="S103" s="10">
        <v>16.0</v>
      </c>
      <c r="AD103" s="7">
        <f t="shared" ref="AD103:AH103" si="211">abs((J$104-J103)/J$104)</f>
        <v>0.005189250159</v>
      </c>
      <c r="AE103" s="7">
        <f t="shared" si="211"/>
        <v>0.003371246127</v>
      </c>
      <c r="AF103" s="7">
        <f t="shared" si="211"/>
        <v>0.00006539600797</v>
      </c>
      <c r="AG103" s="7">
        <f t="shared" si="211"/>
        <v>0.04317036128</v>
      </c>
      <c r="AH103" s="7">
        <f t="shared" si="211"/>
        <v>0.1623283775</v>
      </c>
      <c r="AI103" s="7">
        <f t="shared" si="4"/>
        <v>0.06852137827</v>
      </c>
      <c r="AJ103" s="8">
        <f t="shared" ref="AJ103:AL103" si="212">(L$104-L103)/L$104</f>
        <v>0.00006539600797</v>
      </c>
      <c r="AK103" s="8">
        <f t="shared" si="212"/>
        <v>0.04317036128</v>
      </c>
      <c r="AL103" s="8">
        <f t="shared" si="212"/>
        <v>0.1623283775</v>
      </c>
      <c r="AM103" s="7">
        <f t="shared" si="192"/>
        <v>0.06852137827</v>
      </c>
    </row>
    <row r="104">
      <c r="A104" s="5" t="s">
        <v>165</v>
      </c>
      <c r="B104" s="5" t="s">
        <v>68</v>
      </c>
      <c r="C104" s="1" t="s">
        <v>44</v>
      </c>
      <c r="D104" s="5"/>
      <c r="E104" s="1" t="s">
        <v>56</v>
      </c>
      <c r="F104" s="5">
        <v>5.0</v>
      </c>
      <c r="G104" s="6"/>
      <c r="H104" s="5">
        <v>22.5050079333209</v>
      </c>
      <c r="I104" s="5">
        <v>17.944863</v>
      </c>
      <c r="J104" s="5">
        <v>18.508069</v>
      </c>
      <c r="K104" s="5">
        <v>26.319348</v>
      </c>
      <c r="L104" s="5">
        <v>27.062814</v>
      </c>
      <c r="M104" s="5">
        <v>30.288996</v>
      </c>
      <c r="N104" s="5">
        <v>52.574279</v>
      </c>
      <c r="O104" s="5">
        <v>7144296.0</v>
      </c>
      <c r="P104" s="5">
        <v>371966.0</v>
      </c>
      <c r="Q104" s="5">
        <v>79898.0</v>
      </c>
      <c r="R104" s="5">
        <v>25514.0</v>
      </c>
      <c r="S104" s="5">
        <v>3886.0</v>
      </c>
      <c r="T104" s="6"/>
      <c r="U104" s="12"/>
      <c r="V104" s="12"/>
      <c r="W104" s="12"/>
      <c r="X104" s="12"/>
      <c r="Y104" s="12"/>
      <c r="Z104" s="12"/>
      <c r="AA104" s="12"/>
      <c r="AB104" s="12"/>
      <c r="AC104" s="12"/>
      <c r="AD104" s="7">
        <f t="shared" ref="AD104:AH104" si="213">abs((J$132-J104)/J$132)</f>
        <v>0.05068126496</v>
      </c>
      <c r="AE104" s="7">
        <f t="shared" si="213"/>
        <v>0.007544582601</v>
      </c>
      <c r="AF104" s="7">
        <f t="shared" si="213"/>
        <v>0.08447210376</v>
      </c>
      <c r="AG104" s="7">
        <f t="shared" si="213"/>
        <v>0.2062276334</v>
      </c>
      <c r="AH104" s="7">
        <f t="shared" si="213"/>
        <v>0.2572174453</v>
      </c>
      <c r="AI104" s="7">
        <f t="shared" si="4"/>
        <v>0.1826390608</v>
      </c>
      <c r="AJ104" s="8">
        <f t="shared" ref="AJ104:AL104" si="214">(L$132-L104)/L$132</f>
        <v>0.08447210376</v>
      </c>
      <c r="AK104" s="8">
        <f t="shared" si="214"/>
        <v>0.2062276334</v>
      </c>
      <c r="AL104" s="8">
        <f t="shared" si="214"/>
        <v>0.2572174453</v>
      </c>
      <c r="AM104" s="7"/>
    </row>
    <row r="105">
      <c r="A105" s="10" t="s">
        <v>166</v>
      </c>
      <c r="B105" s="1" t="s">
        <v>125</v>
      </c>
      <c r="C105" s="1" t="s">
        <v>44</v>
      </c>
      <c r="E105" s="1" t="s">
        <v>59</v>
      </c>
      <c r="F105" s="1">
        <v>15.0</v>
      </c>
      <c r="H105" s="10">
        <v>23.6245271797668</v>
      </c>
      <c r="I105" s="10">
        <v>18.0145607999999</v>
      </c>
      <c r="J105" s="10">
        <v>19.026471</v>
      </c>
      <c r="K105" s="10">
        <v>26.37011625</v>
      </c>
      <c r="L105" s="10">
        <v>28.2811443</v>
      </c>
      <c r="M105" s="10">
        <v>34.888535</v>
      </c>
      <c r="N105" s="10">
        <v>67.9178268299999</v>
      </c>
      <c r="O105" s="10">
        <v>79770.0</v>
      </c>
      <c r="P105" s="10">
        <v>6730.0</v>
      </c>
      <c r="Q105" s="10">
        <v>1808.0</v>
      </c>
      <c r="R105" s="10">
        <v>518.0</v>
      </c>
      <c r="S105" s="10">
        <v>79.0</v>
      </c>
      <c r="AD105" s="7">
        <f t="shared" ref="AD105:AH105" si="215">abs((J$62-J105)/J$62)</f>
        <v>0.000626783075</v>
      </c>
      <c r="AE105" s="7">
        <f t="shared" si="215"/>
        <v>0.0004515005485</v>
      </c>
      <c r="AF105" s="7">
        <f t="shared" si="215"/>
        <v>0.02120425333</v>
      </c>
      <c r="AG105" s="7">
        <f t="shared" si="215"/>
        <v>0.08970700437</v>
      </c>
      <c r="AH105" s="7">
        <f t="shared" si="215"/>
        <v>0.1647958982</v>
      </c>
      <c r="AI105" s="7">
        <f t="shared" si="4"/>
        <v>0.0919023853</v>
      </c>
      <c r="AJ105" s="8">
        <f t="shared" ref="AJ105:AL105" si="216">(L$62-L105)/L$62</f>
        <v>-0.02120425333</v>
      </c>
      <c r="AK105" s="8">
        <f t="shared" si="216"/>
        <v>-0.08970700437</v>
      </c>
      <c r="AL105" s="8">
        <f t="shared" si="216"/>
        <v>-0.1647958982</v>
      </c>
      <c r="AM105" s="7">
        <f t="shared" ref="AM105:AM118" si="219">SUM(AJ105,AK105,AL105)/3</f>
        <v>-0.0919023853</v>
      </c>
    </row>
    <row r="106">
      <c r="A106" s="10" t="s">
        <v>167</v>
      </c>
      <c r="B106" s="1" t="s">
        <v>125</v>
      </c>
      <c r="C106" s="1" t="s">
        <v>44</v>
      </c>
      <c r="E106" s="1" t="s">
        <v>45</v>
      </c>
      <c r="F106" s="1">
        <v>5.0</v>
      </c>
      <c r="H106" s="10">
        <v>23.6491114347264</v>
      </c>
      <c r="I106" s="10">
        <v>18.0793313999999</v>
      </c>
      <c r="J106" s="10">
        <v>19.232576</v>
      </c>
      <c r="K106" s="10">
        <v>26.3700814999999</v>
      </c>
      <c r="L106" s="10">
        <v>28.3364728</v>
      </c>
      <c r="M106" s="10">
        <v>35.0714604999999</v>
      </c>
      <c r="N106" s="10">
        <v>68.0002135599998</v>
      </c>
      <c r="O106" s="10">
        <v>26343.0</v>
      </c>
      <c r="P106" s="10">
        <v>2226.0</v>
      </c>
      <c r="Q106" s="10">
        <v>627.0</v>
      </c>
      <c r="R106" s="10">
        <v>162.0</v>
      </c>
      <c r="S106" s="10">
        <v>0.0</v>
      </c>
      <c r="AD106" s="7">
        <f t="shared" ref="AD106:AH106" si="217">abs((J$62-J106)/J$62)</f>
        <v>0.0114661123</v>
      </c>
      <c r="AE106" s="7">
        <f t="shared" si="217"/>
        <v>0.0004528177331</v>
      </c>
      <c r="AF106" s="7">
        <f t="shared" si="217"/>
        <v>0.02320211095</v>
      </c>
      <c r="AG106" s="7">
        <f t="shared" si="217"/>
        <v>0.09542049158</v>
      </c>
      <c r="AH106" s="7">
        <f t="shared" si="217"/>
        <v>0.1662088369</v>
      </c>
      <c r="AI106" s="7">
        <f t="shared" si="4"/>
        <v>0.09494381314</v>
      </c>
      <c r="AJ106" s="8">
        <f t="shared" ref="AJ106:AL106" si="218">(L$62-L106)/L$62</f>
        <v>-0.02320211095</v>
      </c>
      <c r="AK106" s="8">
        <f t="shared" si="218"/>
        <v>-0.09542049158</v>
      </c>
      <c r="AL106" s="8">
        <f t="shared" si="218"/>
        <v>-0.1662088369</v>
      </c>
      <c r="AM106" s="7">
        <f t="shared" si="219"/>
        <v>-0.09494381314</v>
      </c>
    </row>
    <row r="107">
      <c r="A107" s="10" t="s">
        <v>168</v>
      </c>
      <c r="B107" s="1" t="s">
        <v>98</v>
      </c>
      <c r="C107" s="1" t="s">
        <v>44</v>
      </c>
      <c r="E107" s="1" t="s">
        <v>56</v>
      </c>
      <c r="F107" s="1">
        <v>5.0</v>
      </c>
      <c r="H107" s="10">
        <v>23.4277988114724</v>
      </c>
      <c r="I107" s="10">
        <v>17.995436</v>
      </c>
      <c r="J107" s="10">
        <v>19.146597</v>
      </c>
      <c r="K107" s="10">
        <v>26.400602</v>
      </c>
      <c r="L107" s="10">
        <v>28.200235</v>
      </c>
      <c r="M107" s="10">
        <v>33.90847</v>
      </c>
      <c r="N107" s="10">
        <v>65.083796</v>
      </c>
      <c r="O107" s="10">
        <v>7519254.0</v>
      </c>
      <c r="P107" s="10">
        <v>608087.0</v>
      </c>
      <c r="Q107" s="10">
        <v>152778.0</v>
      </c>
      <c r="R107" s="10">
        <v>40070.0</v>
      </c>
      <c r="S107" s="10">
        <v>1281.0</v>
      </c>
      <c r="AD107" s="7">
        <f t="shared" ref="AD107:AH107" si="220">abs((J$47-J107)/J$47)</f>
        <v>0.01911610802</v>
      </c>
      <c r="AE107" s="7">
        <f t="shared" si="220"/>
        <v>0.0001404331835</v>
      </c>
      <c r="AF107" s="7">
        <f t="shared" si="220"/>
        <v>0.03594276324</v>
      </c>
      <c r="AG107" s="7">
        <f t="shared" si="220"/>
        <v>0.09345322498</v>
      </c>
      <c r="AH107" s="7">
        <f t="shared" si="220"/>
        <v>0.1450347334</v>
      </c>
      <c r="AI107" s="7">
        <f t="shared" si="4"/>
        <v>0.0914769072</v>
      </c>
      <c r="AJ107" s="8">
        <f t="shared" ref="AJ107:AL107" si="221">(L$47-L107)/L$47</f>
        <v>-0.03594276324</v>
      </c>
      <c r="AK107" s="8">
        <f t="shared" si="221"/>
        <v>-0.09345322498</v>
      </c>
      <c r="AL107" s="8">
        <f t="shared" si="221"/>
        <v>-0.1450347334</v>
      </c>
      <c r="AM107" s="7">
        <f t="shared" si="219"/>
        <v>-0.0914769072</v>
      </c>
    </row>
    <row r="108" hidden="1">
      <c r="A108" s="10" t="s">
        <v>169</v>
      </c>
      <c r="B108" s="1" t="s">
        <v>51</v>
      </c>
      <c r="C108" s="1" t="s">
        <v>44</v>
      </c>
      <c r="E108" s="1" t="s">
        <v>170</v>
      </c>
      <c r="F108" s="1">
        <v>5.0</v>
      </c>
      <c r="H108" s="10">
        <v>32.3332922555366</v>
      </c>
      <c r="I108" s="10">
        <v>18.7078001</v>
      </c>
      <c r="J108" s="10">
        <v>27.4905075</v>
      </c>
      <c r="K108" s="10">
        <v>35.81304675</v>
      </c>
      <c r="L108" s="10">
        <v>56.0297676</v>
      </c>
      <c r="M108" s="10">
        <v>70.7234106999999</v>
      </c>
      <c r="N108" s="10">
        <v>87.41031525</v>
      </c>
      <c r="O108" s="10">
        <v>29440.0</v>
      </c>
      <c r="P108" s="10">
        <v>10913.0</v>
      </c>
      <c r="Q108" s="10">
        <v>3748.0</v>
      </c>
      <c r="R108" s="10">
        <v>1114.0</v>
      </c>
      <c r="S108" s="10">
        <v>44.0</v>
      </c>
      <c r="AD108" s="7">
        <f t="shared" ref="AD108:AH108" si="222">abs((J$104-J108)/J$104)</f>
        <v>0.4853255356</v>
      </c>
      <c r="AE108" s="7">
        <f t="shared" si="222"/>
        <v>0.3607117756</v>
      </c>
      <c r="AF108" s="7">
        <f t="shared" si="222"/>
        <v>1.07036</v>
      </c>
      <c r="AG108" s="7">
        <f t="shared" si="222"/>
        <v>1.334953945</v>
      </c>
      <c r="AH108" s="7">
        <f t="shared" si="222"/>
        <v>0.6626060673</v>
      </c>
      <c r="AI108" s="7">
        <f t="shared" si="4"/>
        <v>1.022640004</v>
      </c>
      <c r="AJ108" s="8">
        <f t="shared" ref="AJ108:AL108" si="223">(L$104-L108)/L$104</f>
        <v>-1.07036</v>
      </c>
      <c r="AK108" s="8">
        <f t="shared" si="223"/>
        <v>-1.334953945</v>
      </c>
      <c r="AL108" s="8">
        <f t="shared" si="223"/>
        <v>-0.6626060673</v>
      </c>
      <c r="AM108" s="7">
        <f t="shared" si="219"/>
        <v>-1.022640004</v>
      </c>
    </row>
    <row r="109">
      <c r="A109" s="5" t="s">
        <v>171</v>
      </c>
      <c r="B109" s="5" t="s">
        <v>68</v>
      </c>
      <c r="C109" s="1" t="s">
        <v>44</v>
      </c>
      <c r="D109" s="5"/>
      <c r="E109" s="1" t="s">
        <v>45</v>
      </c>
      <c r="F109" s="5">
        <v>5.0</v>
      </c>
      <c r="G109" s="6"/>
      <c r="H109" s="5">
        <v>22.5162482740756</v>
      </c>
      <c r="I109" s="5">
        <v>17.9444525</v>
      </c>
      <c r="J109" s="5">
        <v>18.62147</v>
      </c>
      <c r="K109" s="5">
        <v>26.37042825</v>
      </c>
      <c r="L109" s="5">
        <v>27.1658521</v>
      </c>
      <c r="M109" s="5">
        <v>30.5484775999999</v>
      </c>
      <c r="N109" s="5">
        <v>50.35785178</v>
      </c>
      <c r="O109" s="5">
        <v>23260.0</v>
      </c>
      <c r="P109" s="5">
        <v>1283.0</v>
      </c>
      <c r="Q109" s="5">
        <v>237.0</v>
      </c>
      <c r="R109" s="5">
        <v>49.0</v>
      </c>
      <c r="S109" s="5">
        <v>5.0</v>
      </c>
      <c r="T109" s="6"/>
      <c r="U109" s="12"/>
      <c r="V109" s="12"/>
      <c r="W109" s="12"/>
      <c r="X109" s="12"/>
      <c r="Y109" s="12"/>
      <c r="Z109" s="12"/>
      <c r="AA109" s="12"/>
      <c r="AB109" s="12"/>
      <c r="AC109" s="12"/>
      <c r="AD109" s="7">
        <f t="shared" ref="AD109:AH109" si="224">abs((J$132-J109)/J$132)</f>
        <v>0.04486468335</v>
      </c>
      <c r="AE109" s="7">
        <f t="shared" si="224"/>
        <v>0.005618437971</v>
      </c>
      <c r="AF109" s="7">
        <f t="shared" si="224"/>
        <v>0.08098635187</v>
      </c>
      <c r="AG109" s="7">
        <f t="shared" si="224"/>
        <v>0.1994274964</v>
      </c>
      <c r="AH109" s="7">
        <f t="shared" si="224"/>
        <v>0.2885316831</v>
      </c>
      <c r="AI109" s="7">
        <f t="shared" si="4"/>
        <v>0.1896485104</v>
      </c>
      <c r="AJ109" s="8">
        <f t="shared" ref="AJ109:AL109" si="225">(L$132-L109)/L$132</f>
        <v>0.08098635187</v>
      </c>
      <c r="AK109" s="8">
        <f t="shared" si="225"/>
        <v>0.1994274964</v>
      </c>
      <c r="AL109" s="8">
        <f t="shared" si="225"/>
        <v>0.2885316831</v>
      </c>
      <c r="AM109" s="7">
        <f t="shared" si="219"/>
        <v>0.1896485104</v>
      </c>
    </row>
    <row r="110">
      <c r="A110" s="10" t="s">
        <v>172</v>
      </c>
      <c r="B110" s="1" t="s">
        <v>51</v>
      </c>
      <c r="C110" s="1" t="s">
        <v>44</v>
      </c>
      <c r="E110" s="1" t="s">
        <v>59</v>
      </c>
      <c r="F110" s="1">
        <v>15.0</v>
      </c>
      <c r="H110" s="10">
        <v>22.2495389863953</v>
      </c>
      <c r="I110" s="10">
        <v>18.0800318</v>
      </c>
      <c r="J110" s="10">
        <v>18.474255</v>
      </c>
      <c r="K110" s="10">
        <v>26.304285</v>
      </c>
      <c r="L110" s="10">
        <v>26.9475917999999</v>
      </c>
      <c r="M110" s="10">
        <v>28.4157739999999</v>
      </c>
      <c r="N110" s="10">
        <v>43.8340974</v>
      </c>
      <c r="O110" s="10">
        <v>62993.0</v>
      </c>
      <c r="P110" s="10">
        <v>2377.0</v>
      </c>
      <c r="Q110" s="10">
        <v>468.0</v>
      </c>
      <c r="R110" s="10">
        <v>125.0</v>
      </c>
      <c r="S110" s="10">
        <v>22.0</v>
      </c>
      <c r="AD110" s="7">
        <f t="shared" ref="AD110:AH110" si="226">abs((J$104-J110)/J$104)</f>
        <v>0.001826986921</v>
      </c>
      <c r="AE110" s="7">
        <f t="shared" si="226"/>
        <v>0.0005723166091</v>
      </c>
      <c r="AF110" s="7">
        <f t="shared" si="226"/>
        <v>0.004257583857</v>
      </c>
      <c r="AG110" s="7">
        <f t="shared" si="226"/>
        <v>0.06184496838</v>
      </c>
      <c r="AH110" s="7">
        <f t="shared" si="226"/>
        <v>0.1662444406</v>
      </c>
      <c r="AI110" s="7">
        <f t="shared" si="4"/>
        <v>0.0774489976</v>
      </c>
      <c r="AJ110" s="8">
        <f t="shared" ref="AJ110:AL110" si="227">(L$104-L110)/L$104</f>
        <v>0.004257583857</v>
      </c>
      <c r="AK110" s="8">
        <f t="shared" si="227"/>
        <v>0.06184496838</v>
      </c>
      <c r="AL110" s="8">
        <f t="shared" si="227"/>
        <v>0.1662444406</v>
      </c>
      <c r="AM110" s="7">
        <f t="shared" si="219"/>
        <v>0.0774489976</v>
      </c>
    </row>
    <row r="111">
      <c r="A111" s="10" t="s">
        <v>173</v>
      </c>
      <c r="B111" s="1" t="s">
        <v>70</v>
      </c>
      <c r="C111" s="1" t="s">
        <v>44</v>
      </c>
      <c r="E111" s="1" t="s">
        <v>62</v>
      </c>
      <c r="F111" s="1">
        <v>5.0</v>
      </c>
      <c r="H111" s="10">
        <v>23.6559409800878</v>
      </c>
      <c r="I111" s="10">
        <v>18.1725291</v>
      </c>
      <c r="J111" s="10">
        <v>19.581682</v>
      </c>
      <c r="K111" s="10">
        <v>26.420355</v>
      </c>
      <c r="L111" s="10">
        <v>28.4300325</v>
      </c>
      <c r="M111" s="10">
        <v>34.9471963499999</v>
      </c>
      <c r="N111" s="10">
        <v>63.0593176899999</v>
      </c>
      <c r="O111" s="10">
        <v>25512.0</v>
      </c>
      <c r="P111" s="10">
        <v>2087.0</v>
      </c>
      <c r="Q111" s="10">
        <v>553.0</v>
      </c>
      <c r="R111" s="10">
        <v>93.0</v>
      </c>
      <c r="S111" s="10">
        <v>0.0</v>
      </c>
      <c r="AD111" s="7">
        <f t="shared" ref="AD111:AH111" si="228">abs((J$15-J111)/J$15)</f>
        <v>0.04589336226</v>
      </c>
      <c r="AE111" s="7">
        <f t="shared" si="228"/>
        <v>0.03433997348</v>
      </c>
      <c r="AF111" s="7">
        <f t="shared" si="228"/>
        <v>0.1536026693</v>
      </c>
      <c r="AG111" s="7">
        <f t="shared" si="228"/>
        <v>0.221443831</v>
      </c>
      <c r="AH111" s="7">
        <f t="shared" si="228"/>
        <v>0.1923712489</v>
      </c>
      <c r="AI111" s="7">
        <f t="shared" si="4"/>
        <v>0.1891392497</v>
      </c>
      <c r="AJ111" s="8">
        <f t="shared" ref="AJ111:AL111" si="229">(L$15-L111)/L$15</f>
        <v>0.1536026693</v>
      </c>
      <c r="AK111" s="8">
        <f t="shared" si="229"/>
        <v>0.221443831</v>
      </c>
      <c r="AL111" s="8">
        <f t="shared" si="229"/>
        <v>0.1923712489</v>
      </c>
      <c r="AM111" s="7">
        <f t="shared" si="219"/>
        <v>0.1891392497</v>
      </c>
    </row>
    <row r="112">
      <c r="A112" s="10" t="s">
        <v>174</v>
      </c>
      <c r="B112" s="1" t="s">
        <v>125</v>
      </c>
      <c r="C112" s="1" t="s">
        <v>44</v>
      </c>
      <c r="E112" s="1" t="s">
        <v>47</v>
      </c>
      <c r="F112" s="1">
        <v>5.0</v>
      </c>
      <c r="H112" s="10">
        <v>23.7748186155723</v>
      </c>
      <c r="I112" s="10">
        <v>18.092232</v>
      </c>
      <c r="J112" s="10">
        <v>19.409347</v>
      </c>
      <c r="K112" s="10">
        <v>26.4441535</v>
      </c>
      <c r="L112" s="10">
        <v>29.1437566</v>
      </c>
      <c r="M112" s="10">
        <v>35.9744218999999</v>
      </c>
      <c r="N112" s="10">
        <v>66.60463854</v>
      </c>
      <c r="O112" s="10">
        <v>25815.0</v>
      </c>
      <c r="P112" s="10">
        <v>2358.0</v>
      </c>
      <c r="Q112" s="10">
        <v>585.0</v>
      </c>
      <c r="R112" s="10">
        <v>135.0</v>
      </c>
      <c r="S112" s="10">
        <v>5.0</v>
      </c>
      <c r="AD112" s="7">
        <f t="shared" ref="AD112:AH112" si="230">abs((J$62-J112)/J$62)</f>
        <v>0.02076272842</v>
      </c>
      <c r="AE112" s="7">
        <f t="shared" si="230"/>
        <v>0.002354851211</v>
      </c>
      <c r="AF112" s="7">
        <f t="shared" si="230"/>
        <v>0.05235233349</v>
      </c>
      <c r="AG112" s="7">
        <f t="shared" si="230"/>
        <v>0.1236235492</v>
      </c>
      <c r="AH112" s="7">
        <f t="shared" si="230"/>
        <v>0.1422746191</v>
      </c>
      <c r="AI112" s="7">
        <f t="shared" si="4"/>
        <v>0.1060835006</v>
      </c>
      <c r="AJ112" s="8">
        <f t="shared" ref="AJ112:AL112" si="231">(L$62-L112)/L$62</f>
        <v>-0.05235233349</v>
      </c>
      <c r="AK112" s="8">
        <f t="shared" si="231"/>
        <v>-0.1236235492</v>
      </c>
      <c r="AL112" s="8">
        <f t="shared" si="231"/>
        <v>-0.1422746191</v>
      </c>
      <c r="AM112" s="7">
        <f t="shared" si="219"/>
        <v>-0.1060835006</v>
      </c>
    </row>
    <row r="113">
      <c r="A113" s="15" t="s">
        <v>175</v>
      </c>
      <c r="B113" s="1" t="s">
        <v>6</v>
      </c>
      <c r="C113" s="1" t="s">
        <v>44</v>
      </c>
      <c r="E113" s="1" t="s">
        <v>56</v>
      </c>
      <c r="F113" s="1">
        <v>15.0</v>
      </c>
      <c r="H113" s="10">
        <v>24.2975552192236</v>
      </c>
      <c r="I113" s="10">
        <v>17.947285</v>
      </c>
      <c r="J113" s="10">
        <v>18.933135</v>
      </c>
      <c r="K113" s="10">
        <v>26.385532</v>
      </c>
      <c r="L113" s="10">
        <v>28.3653354</v>
      </c>
      <c r="M113" s="10">
        <v>33.241822</v>
      </c>
      <c r="N113" s="10">
        <v>66.943016</v>
      </c>
      <c r="O113" s="10">
        <v>7382225.0</v>
      </c>
      <c r="P113" s="10">
        <v>574523.0</v>
      </c>
      <c r="Q113" s="10">
        <v>151008.0</v>
      </c>
      <c r="R113" s="10">
        <v>48358.0</v>
      </c>
      <c r="S113" s="10">
        <v>17745.0</v>
      </c>
      <c r="AD113" s="7">
        <f t="shared" ref="AD113:AH113" si="232">abs((J$32-J113)/J$32)</f>
        <v>0.01374432172</v>
      </c>
      <c r="AE113" s="7">
        <f t="shared" si="232"/>
        <v>0.003217893868</v>
      </c>
      <c r="AF113" s="7">
        <f t="shared" si="232"/>
        <v>0.04630039747</v>
      </c>
      <c r="AG113" s="7">
        <f t="shared" si="232"/>
        <v>0.08328030634</v>
      </c>
      <c r="AH113" s="7">
        <f t="shared" si="232"/>
        <v>0.2388802153</v>
      </c>
      <c r="AI113" s="7">
        <f t="shared" si="4"/>
        <v>0.1228203064</v>
      </c>
      <c r="AJ113" s="8">
        <f t="shared" ref="AJ113:AL113" si="233">(L$32-L113)/L$32</f>
        <v>-0.04630039747</v>
      </c>
      <c r="AK113" s="8">
        <f t="shared" si="233"/>
        <v>-0.08328030634</v>
      </c>
      <c r="AL113" s="8">
        <f t="shared" si="233"/>
        <v>-0.2388802153</v>
      </c>
      <c r="AM113" s="7">
        <f t="shared" si="219"/>
        <v>-0.1228203064</v>
      </c>
    </row>
    <row r="114">
      <c r="A114" s="10" t="s">
        <v>176</v>
      </c>
      <c r="B114" s="1" t="s">
        <v>73</v>
      </c>
      <c r="C114" s="1" t="s">
        <v>44</v>
      </c>
      <c r="E114" s="1" t="s">
        <v>62</v>
      </c>
      <c r="F114" s="1">
        <v>5.0</v>
      </c>
      <c r="H114" s="10">
        <v>22.0103118611098</v>
      </c>
      <c r="I114" s="10">
        <v>18.054414</v>
      </c>
      <c r="J114" s="10">
        <v>18.437014</v>
      </c>
      <c r="K114" s="10">
        <v>26.3336704999999</v>
      </c>
      <c r="L114" s="10">
        <v>26.951628</v>
      </c>
      <c r="M114" s="10">
        <v>27.8603439999999</v>
      </c>
      <c r="N114" s="10">
        <v>37.7643427999997</v>
      </c>
      <c r="O114" s="10">
        <v>21391.0</v>
      </c>
      <c r="P114" s="10">
        <v>846.0</v>
      </c>
      <c r="Q114" s="10">
        <v>96.0</v>
      </c>
      <c r="R114" s="10">
        <v>17.0</v>
      </c>
      <c r="S114" s="10">
        <v>2.0</v>
      </c>
      <c r="AD114" s="7">
        <f t="shared" ref="AD114:AH114" si="234">abs((J$91-J114)/J$91)</f>
        <v>0.0102011692</v>
      </c>
      <c r="AE114" s="7">
        <f t="shared" si="234"/>
        <v>0.001368361853</v>
      </c>
      <c r="AF114" s="7">
        <f t="shared" si="234"/>
        <v>0.005801566564</v>
      </c>
      <c r="AG114" s="7">
        <f t="shared" si="234"/>
        <v>0.09162290033</v>
      </c>
      <c r="AH114" s="7">
        <f t="shared" si="234"/>
        <v>0.3083019977</v>
      </c>
      <c r="AI114" s="7">
        <f t="shared" si="4"/>
        <v>0.1352421549</v>
      </c>
      <c r="AJ114" s="8">
        <f t="shared" ref="AJ114:AL114" si="235">(L$91-L114)/L$91</f>
        <v>0.005801566564</v>
      </c>
      <c r="AK114" s="8">
        <f t="shared" si="235"/>
        <v>0.09162290033</v>
      </c>
      <c r="AL114" s="8">
        <f t="shared" si="235"/>
        <v>0.3083019977</v>
      </c>
      <c r="AM114" s="7">
        <f t="shared" si="219"/>
        <v>0.1352421549</v>
      </c>
    </row>
    <row r="115" hidden="1">
      <c r="A115" s="10" t="s">
        <v>177</v>
      </c>
      <c r="B115" s="1" t="s">
        <v>51</v>
      </c>
      <c r="C115" s="1" t="s">
        <v>44</v>
      </c>
      <c r="E115" s="1" t="s">
        <v>170</v>
      </c>
      <c r="F115" s="1">
        <v>15.0</v>
      </c>
      <c r="H115" s="10">
        <v>33.8481927553938</v>
      </c>
      <c r="I115" s="10">
        <v>18.7699797</v>
      </c>
      <c r="J115" s="10">
        <v>27.63307</v>
      </c>
      <c r="K115" s="10">
        <v>37.35165175</v>
      </c>
      <c r="L115" s="10">
        <v>58.8469396</v>
      </c>
      <c r="M115" s="10">
        <v>73.0225949</v>
      </c>
      <c r="N115" s="10">
        <v>107.658317149999</v>
      </c>
      <c r="O115" s="10">
        <v>88898.0</v>
      </c>
      <c r="P115" s="10">
        <v>34504.0</v>
      </c>
      <c r="Q115" s="10">
        <v>12596.0</v>
      </c>
      <c r="R115" s="10">
        <v>3914.0</v>
      </c>
      <c r="S115" s="10">
        <v>1092.0</v>
      </c>
      <c r="AD115" s="7">
        <f t="shared" ref="AD115:AH115" si="236">abs((J$104-J115)/J$104)</f>
        <v>0.493028257</v>
      </c>
      <c r="AE115" s="7">
        <f t="shared" si="236"/>
        <v>0.4191708605</v>
      </c>
      <c r="AF115" s="7">
        <f t="shared" si="236"/>
        <v>1.174457527</v>
      </c>
      <c r="AG115" s="7">
        <f t="shared" si="236"/>
        <v>1.410862179</v>
      </c>
      <c r="AH115" s="7">
        <f t="shared" si="236"/>
        <v>1.047737396</v>
      </c>
      <c r="AI115" s="7">
        <f t="shared" si="4"/>
        <v>1.211019034</v>
      </c>
      <c r="AJ115" s="8">
        <f t="shared" ref="AJ115:AL115" si="237">(L$104-L115)/L$104</f>
        <v>-1.174457527</v>
      </c>
      <c r="AK115" s="8">
        <f t="shared" si="237"/>
        <v>-1.410862179</v>
      </c>
      <c r="AL115" s="8">
        <f t="shared" si="237"/>
        <v>-1.047737396</v>
      </c>
      <c r="AM115" s="7">
        <f t="shared" si="219"/>
        <v>-1.211019034</v>
      </c>
    </row>
    <row r="116">
      <c r="A116" s="5" t="s">
        <v>178</v>
      </c>
      <c r="B116" s="5" t="s">
        <v>68</v>
      </c>
      <c r="C116" s="1" t="s">
        <v>44</v>
      </c>
      <c r="D116" s="14"/>
      <c r="E116" s="1" t="s">
        <v>59</v>
      </c>
      <c r="F116" s="5">
        <v>15.0</v>
      </c>
      <c r="G116" s="6"/>
      <c r="H116" s="5">
        <v>22.7149728732426</v>
      </c>
      <c r="I116" s="5">
        <v>17.996342</v>
      </c>
      <c r="J116" s="5">
        <v>18.500934</v>
      </c>
      <c r="K116" s="5">
        <v>27.4108565</v>
      </c>
      <c r="L116" s="5">
        <v>28.045878</v>
      </c>
      <c r="M116" s="5">
        <v>29.5135939999999</v>
      </c>
      <c r="N116" s="5">
        <v>47.9236515999997</v>
      </c>
      <c r="O116" s="5">
        <v>70631.0</v>
      </c>
      <c r="P116" s="5">
        <v>3303.0</v>
      </c>
      <c r="Q116" s="5">
        <v>624.0</v>
      </c>
      <c r="R116" s="5">
        <v>206.0</v>
      </c>
      <c r="S116" s="5">
        <v>55.0</v>
      </c>
      <c r="T116" s="6"/>
      <c r="U116" s="12"/>
      <c r="V116" s="12"/>
      <c r="W116" s="12"/>
      <c r="X116" s="12"/>
      <c r="Y116" s="12"/>
      <c r="Z116" s="12"/>
      <c r="AA116" s="12"/>
      <c r="AB116" s="12"/>
      <c r="AC116" s="12"/>
      <c r="AD116" s="7">
        <f t="shared" ref="AD116:AH116" si="238">abs((J$132-J116)/J$132)</f>
        <v>0.05104723448</v>
      </c>
      <c r="AE116" s="7">
        <f t="shared" si="238"/>
        <v>0.03361424565</v>
      </c>
      <c r="AF116" s="7">
        <f t="shared" si="238"/>
        <v>0.0512153066</v>
      </c>
      <c r="AG116" s="7">
        <f t="shared" si="238"/>
        <v>0.226548303</v>
      </c>
      <c r="AH116" s="7">
        <f t="shared" si="238"/>
        <v>0.3229226716</v>
      </c>
      <c r="AI116" s="7">
        <f t="shared" si="4"/>
        <v>0.2002287604</v>
      </c>
      <c r="AJ116" s="8">
        <f t="shared" ref="AJ116:AL116" si="239">(L$132-L116)/L$132</f>
        <v>0.0512153066</v>
      </c>
      <c r="AK116" s="8">
        <f t="shared" si="239"/>
        <v>0.226548303</v>
      </c>
      <c r="AL116" s="8">
        <f t="shared" si="239"/>
        <v>0.3229226716</v>
      </c>
      <c r="AM116" s="7">
        <f t="shared" si="219"/>
        <v>0.2002287604</v>
      </c>
    </row>
    <row r="117">
      <c r="A117" s="5" t="s">
        <v>179</v>
      </c>
      <c r="B117" s="5">
        <v>1445.0</v>
      </c>
      <c r="C117" s="1" t="s">
        <v>44</v>
      </c>
      <c r="D117" s="5"/>
      <c r="E117" s="1" t="s">
        <v>59</v>
      </c>
      <c r="F117" s="5">
        <v>15.0</v>
      </c>
      <c r="H117" s="5">
        <v>22.5338463723255</v>
      </c>
      <c r="I117" s="5">
        <v>18.0608694</v>
      </c>
      <c r="J117" s="5">
        <v>18.683055</v>
      </c>
      <c r="K117" s="5">
        <v>26.34446175</v>
      </c>
      <c r="L117" s="5">
        <v>27.1234572</v>
      </c>
      <c r="M117" s="5">
        <v>30.3296324499999</v>
      </c>
      <c r="N117" s="5">
        <v>49.9547645799999</v>
      </c>
      <c r="O117" s="5">
        <v>67398.0</v>
      </c>
      <c r="P117" s="5">
        <v>3537.0</v>
      </c>
      <c r="Q117" s="5">
        <v>674.0</v>
      </c>
      <c r="R117" s="5">
        <v>190.0</v>
      </c>
      <c r="S117" s="5">
        <v>63.0</v>
      </c>
      <c r="AD117" s="7">
        <f t="shared" ref="AD117:AH117" si="240">abs((J$145-J117)/J$145)</f>
        <v>0.05170316564</v>
      </c>
      <c r="AE117" s="7">
        <f t="shared" si="240"/>
        <v>0.0062339863</v>
      </c>
      <c r="AF117" s="7">
        <f t="shared" si="240"/>
        <v>0.1144275664</v>
      </c>
      <c r="AG117" s="7">
        <f t="shared" si="240"/>
        <v>0.2536914864</v>
      </c>
      <c r="AH117" s="7">
        <f t="shared" si="240"/>
        <v>0.3541851913</v>
      </c>
      <c r="AI117" s="7">
        <f t="shared" si="4"/>
        <v>0.2407680814</v>
      </c>
      <c r="AJ117" s="8">
        <f t="shared" ref="AJ117:AL117" si="241">(L$145-L117)/L$145</f>
        <v>0.1144275664</v>
      </c>
      <c r="AK117" s="8">
        <f t="shared" si="241"/>
        <v>0.2536914864</v>
      </c>
      <c r="AL117" s="8">
        <f t="shared" si="241"/>
        <v>0.3541851913</v>
      </c>
      <c r="AM117" s="7">
        <f t="shared" si="219"/>
        <v>0.2407680814</v>
      </c>
    </row>
    <row r="118">
      <c r="A118" s="10" t="s">
        <v>180</v>
      </c>
      <c r="B118" s="1" t="s">
        <v>6</v>
      </c>
      <c r="C118" s="1" t="s">
        <v>44</v>
      </c>
      <c r="E118" s="1" t="s">
        <v>56</v>
      </c>
      <c r="F118" s="1">
        <v>5.0</v>
      </c>
      <c r="H118" s="10">
        <v>23.4507248909388</v>
      </c>
      <c r="I118" s="10">
        <v>17.999954</v>
      </c>
      <c r="J118" s="10">
        <v>19.098355</v>
      </c>
      <c r="K118" s="10">
        <v>26.445977</v>
      </c>
      <c r="L118" s="10">
        <v>28.629055</v>
      </c>
      <c r="M118" s="10">
        <v>34.254431</v>
      </c>
      <c r="N118" s="10">
        <v>65.475338</v>
      </c>
      <c r="O118" s="10">
        <v>7089589.0</v>
      </c>
      <c r="P118" s="10">
        <v>585247.0</v>
      </c>
      <c r="Q118" s="10">
        <v>145992.0</v>
      </c>
      <c r="R118" s="10">
        <v>38389.0</v>
      </c>
      <c r="S118" s="10">
        <v>1654.0</v>
      </c>
      <c r="AD118" s="7">
        <f t="shared" ref="AD118:AH118" si="242">abs((J$32-J118)/J$32)</f>
        <v>0.02259076141</v>
      </c>
      <c r="AE118" s="7">
        <f t="shared" si="242"/>
        <v>0.005516104326</v>
      </c>
      <c r="AF118" s="7">
        <f t="shared" si="242"/>
        <v>0.0560281133</v>
      </c>
      <c r="AG118" s="7">
        <f t="shared" si="242"/>
        <v>0.1162790808</v>
      </c>
      <c r="AH118" s="7">
        <f t="shared" si="242"/>
        <v>0.211718648</v>
      </c>
      <c r="AI118" s="7">
        <f t="shared" si="4"/>
        <v>0.128008614</v>
      </c>
      <c r="AJ118" s="8">
        <f t="shared" ref="AJ118:AL118" si="243">(L$32-L118)/L$32</f>
        <v>-0.0560281133</v>
      </c>
      <c r="AK118" s="8">
        <f t="shared" si="243"/>
        <v>-0.1162790808</v>
      </c>
      <c r="AL118" s="8">
        <f t="shared" si="243"/>
        <v>-0.211718648</v>
      </c>
      <c r="AM118" s="7">
        <f t="shared" si="219"/>
        <v>-0.128008614</v>
      </c>
    </row>
    <row r="119">
      <c r="A119" s="12" t="s">
        <v>181</v>
      </c>
      <c r="B119" s="12">
        <v>1445.0</v>
      </c>
      <c r="C119" s="1" t="s">
        <v>44</v>
      </c>
      <c r="D119" s="1"/>
      <c r="E119" s="1" t="s">
        <v>59</v>
      </c>
      <c r="F119" s="12">
        <v>5.0</v>
      </c>
      <c r="G119" s="11"/>
      <c r="H119" s="12">
        <v>22.4076450678627</v>
      </c>
      <c r="I119" s="12">
        <v>18.097832</v>
      </c>
      <c r="J119" s="12">
        <v>18.659597</v>
      </c>
      <c r="K119" s="12">
        <v>26.316814</v>
      </c>
      <c r="L119" s="12">
        <v>27.0790992</v>
      </c>
      <c r="M119" s="12">
        <v>30.2748393999999</v>
      </c>
      <c r="N119" s="12">
        <v>49.43521018</v>
      </c>
      <c r="O119" s="12">
        <v>22295.0</v>
      </c>
      <c r="P119" s="12">
        <v>1172.0</v>
      </c>
      <c r="Q119" s="12">
        <v>216.0</v>
      </c>
      <c r="R119" s="12">
        <v>49.0</v>
      </c>
      <c r="S119" s="12">
        <v>2.0</v>
      </c>
      <c r="T119" s="11"/>
      <c r="U119" s="11"/>
      <c r="V119" s="11"/>
      <c r="W119" s="13"/>
      <c r="X119" s="13"/>
      <c r="Y119" s="13"/>
      <c r="Z119" s="13"/>
      <c r="AA119" s="13"/>
      <c r="AB119" s="13"/>
      <c r="AC119" s="13"/>
      <c r="AD119" s="7">
        <f t="shared" ref="AD119:AH119" si="244">abs((J$145-J119)/J$145)</f>
        <v>0.05289382462</v>
      </c>
      <c r="AE119" s="7">
        <f t="shared" si="244"/>
        <v>0.007276914964</v>
      </c>
      <c r="AF119" s="7">
        <f t="shared" si="244"/>
        <v>0.1158758413</v>
      </c>
      <c r="AG119" s="7">
        <f t="shared" si="244"/>
        <v>0.255039756</v>
      </c>
      <c r="AH119" s="7">
        <f t="shared" si="244"/>
        <v>0.3609019866</v>
      </c>
      <c r="AI119" s="7">
        <f t="shared" si="4"/>
        <v>0.2439391946</v>
      </c>
      <c r="AJ119" s="8">
        <f t="shared" ref="AJ119:AL119" si="245">(L$145-L119)/L$145</f>
        <v>0.1158758413</v>
      </c>
      <c r="AK119" s="8">
        <f t="shared" si="245"/>
        <v>0.255039756</v>
      </c>
      <c r="AL119" s="8">
        <f t="shared" si="245"/>
        <v>0.3609019866</v>
      </c>
      <c r="AM119" s="9"/>
    </row>
    <row r="120">
      <c r="A120" s="10" t="s">
        <v>182</v>
      </c>
      <c r="B120" s="1" t="s">
        <v>117</v>
      </c>
      <c r="C120" s="1" t="s">
        <v>44</v>
      </c>
      <c r="E120" s="1" t="s">
        <v>62</v>
      </c>
      <c r="F120" s="1">
        <v>5.0</v>
      </c>
      <c r="H120" s="10">
        <v>22.3967647738372</v>
      </c>
      <c r="I120" s="10">
        <v>18.0780879</v>
      </c>
      <c r="J120" s="10">
        <v>18.6510389999999</v>
      </c>
      <c r="K120" s="10">
        <v>26.3560695</v>
      </c>
      <c r="L120" s="10">
        <v>27.0305231</v>
      </c>
      <c r="M120" s="10">
        <v>28.3188670499999</v>
      </c>
      <c r="N120" s="10">
        <v>48.34816013</v>
      </c>
      <c r="O120" s="10">
        <v>21458.0</v>
      </c>
      <c r="P120" s="10">
        <v>854.0</v>
      </c>
      <c r="Q120" s="10">
        <v>200.0</v>
      </c>
      <c r="R120" s="10">
        <v>63.0</v>
      </c>
      <c r="S120" s="10">
        <v>5.0</v>
      </c>
      <c r="AD120" s="7">
        <f t="shared" ref="AD120:AH120" si="246">abs((J$119-J120)/J$119)</f>
        <v>0.0004586379867</v>
      </c>
      <c r="AE120" s="7">
        <f t="shared" si="246"/>
        <v>0.001491650927</v>
      </c>
      <c r="AF120" s="7">
        <f t="shared" si="246"/>
        <v>0.001793859524</v>
      </c>
      <c r="AG120" s="7">
        <f t="shared" si="246"/>
        <v>0.06460719161</v>
      </c>
      <c r="AH120" s="7">
        <f t="shared" si="246"/>
        <v>0.02198938866</v>
      </c>
      <c r="AI120" s="7">
        <f t="shared" si="4"/>
        <v>0.02946347993</v>
      </c>
      <c r="AJ120" s="8">
        <f t="shared" ref="AJ120:AL120" si="247">(L$119-L120)/L$119</f>
        <v>0.001793859524</v>
      </c>
      <c r="AK120" s="8">
        <f t="shared" si="247"/>
        <v>0.06460719161</v>
      </c>
      <c r="AL120" s="8">
        <f t="shared" si="247"/>
        <v>0.02198938866</v>
      </c>
      <c r="AM120" s="7">
        <f t="shared" ref="AM120:AM131" si="250">SUM(AJ120,AK120,AL120)/3</f>
        <v>0.02946347993</v>
      </c>
    </row>
    <row r="121">
      <c r="A121" s="10" t="s">
        <v>183</v>
      </c>
      <c r="B121" s="1" t="s">
        <v>98</v>
      </c>
      <c r="C121" s="1" t="s">
        <v>44</v>
      </c>
      <c r="E121" s="1" t="s">
        <v>45</v>
      </c>
      <c r="F121" s="1">
        <v>15.0</v>
      </c>
      <c r="H121" s="10">
        <v>19.6969799586764</v>
      </c>
      <c r="I121" s="10">
        <v>17.9947425</v>
      </c>
      <c r="J121" s="10">
        <v>18.2200745</v>
      </c>
      <c r="K121" s="10">
        <v>18.5538545</v>
      </c>
      <c r="L121" s="10">
        <v>19.1816349</v>
      </c>
      <c r="M121" s="10">
        <v>26.9014995499999</v>
      </c>
      <c r="N121" s="10">
        <v>57.80626802</v>
      </c>
      <c r="O121" s="10">
        <v>45422.0</v>
      </c>
      <c r="P121" s="10">
        <v>1908.0</v>
      </c>
      <c r="Q121" s="10">
        <v>632.0</v>
      </c>
      <c r="R121" s="10">
        <v>152.0</v>
      </c>
      <c r="S121" s="10">
        <v>0.0</v>
      </c>
      <c r="AD121" s="7">
        <f t="shared" ref="AD121:AH121" si="248">abs((J$47-J121)/J$47)</f>
        <v>0.03019991426</v>
      </c>
      <c r="AE121" s="7">
        <f t="shared" si="248"/>
        <v>0.2971198128</v>
      </c>
      <c r="AF121" s="7">
        <f t="shared" si="248"/>
        <v>0.2953577918</v>
      </c>
      <c r="AG121" s="7">
        <f t="shared" si="248"/>
        <v>0.1325019548</v>
      </c>
      <c r="AH121" s="7">
        <f t="shared" si="248"/>
        <v>0.01699944928</v>
      </c>
      <c r="AI121" s="7">
        <f t="shared" si="4"/>
        <v>0.1482863986</v>
      </c>
      <c r="AJ121" s="8">
        <f t="shared" ref="AJ121:AL121" si="249">(L$47-L121)/L$47</f>
        <v>0.2953577918</v>
      </c>
      <c r="AK121" s="8">
        <f t="shared" si="249"/>
        <v>0.1325019548</v>
      </c>
      <c r="AL121" s="8">
        <f t="shared" si="249"/>
        <v>-0.01699944928</v>
      </c>
      <c r="AM121" s="7">
        <f t="shared" si="250"/>
        <v>0.1369534325</v>
      </c>
    </row>
    <row r="122">
      <c r="A122" s="10" t="s">
        <v>184</v>
      </c>
      <c r="B122" s="1" t="s">
        <v>117</v>
      </c>
      <c r="C122" s="1" t="s">
        <v>44</v>
      </c>
      <c r="E122" s="1" t="s">
        <v>52</v>
      </c>
      <c r="F122" s="1">
        <v>5.0</v>
      </c>
      <c r="H122" s="10">
        <v>22.3334984880741</v>
      </c>
      <c r="I122" s="10">
        <v>18.0492695</v>
      </c>
      <c r="J122" s="10">
        <v>18.6048075</v>
      </c>
      <c r="K122" s="10">
        <v>26.2927332499999</v>
      </c>
      <c r="L122" s="10">
        <v>26.9879765</v>
      </c>
      <c r="M122" s="10">
        <v>29.65574</v>
      </c>
      <c r="N122" s="10">
        <v>45.3290873999999</v>
      </c>
      <c r="O122" s="10">
        <v>21466.0</v>
      </c>
      <c r="P122" s="10">
        <v>1009.0</v>
      </c>
      <c r="Q122" s="10">
        <v>170.0</v>
      </c>
      <c r="R122" s="10">
        <v>41.0</v>
      </c>
      <c r="S122" s="10">
        <v>3.0</v>
      </c>
      <c r="AD122" s="7">
        <f t="shared" ref="AD122:AH122" si="251">abs((J$119-J122)/J$119)</f>
        <v>0.002936263843</v>
      </c>
      <c r="AE122" s="7">
        <f t="shared" si="251"/>
        <v>0.0009150328759</v>
      </c>
      <c r="AF122" s="7">
        <f t="shared" si="251"/>
        <v>0.003365056545</v>
      </c>
      <c r="AG122" s="7">
        <f t="shared" si="251"/>
        <v>0.02044930418</v>
      </c>
      <c r="AH122" s="7">
        <f t="shared" si="251"/>
        <v>0.08306069227</v>
      </c>
      <c r="AI122" s="7">
        <f t="shared" si="4"/>
        <v>0.03562501767</v>
      </c>
      <c r="AJ122" s="8">
        <f t="shared" ref="AJ122:AL122" si="252">(L$119-L122)/L$119</f>
        <v>0.003365056545</v>
      </c>
      <c r="AK122" s="8">
        <f t="shared" si="252"/>
        <v>0.02044930418</v>
      </c>
      <c r="AL122" s="8">
        <f t="shared" si="252"/>
        <v>0.08306069227</v>
      </c>
      <c r="AM122" s="7">
        <f t="shared" si="250"/>
        <v>0.03562501767</v>
      </c>
    </row>
    <row r="123">
      <c r="A123" s="10" t="s">
        <v>185</v>
      </c>
      <c r="B123" s="1" t="s">
        <v>98</v>
      </c>
      <c r="C123" s="1" t="s">
        <v>44</v>
      </c>
      <c r="E123" s="1" t="s">
        <v>62</v>
      </c>
      <c r="F123" s="1">
        <v>15.0</v>
      </c>
      <c r="H123" s="10">
        <v>20.2343678285763</v>
      </c>
      <c r="I123" s="10">
        <v>18.0614616</v>
      </c>
      <c r="J123" s="10">
        <v>18.253334</v>
      </c>
      <c r="K123" s="10">
        <v>18.7126804999999</v>
      </c>
      <c r="L123" s="10">
        <v>19.593284</v>
      </c>
      <c r="M123" s="10">
        <v>29.7568636</v>
      </c>
      <c r="N123" s="10">
        <v>63.8294321000001</v>
      </c>
      <c r="O123" s="10">
        <v>46003.0</v>
      </c>
      <c r="P123" s="10">
        <v>2270.0</v>
      </c>
      <c r="Q123" s="10">
        <v>803.0</v>
      </c>
      <c r="R123" s="10">
        <v>263.0</v>
      </c>
      <c r="S123" s="10">
        <v>94.0</v>
      </c>
      <c r="AD123" s="7">
        <f t="shared" ref="AD123:AH123" si="253">abs((J$47-J123)/J$47)</f>
        <v>0.02842961053</v>
      </c>
      <c r="AE123" s="7">
        <f t="shared" si="253"/>
        <v>0.2911029687</v>
      </c>
      <c r="AF123" s="7">
        <f t="shared" si="253"/>
        <v>0.280235758</v>
      </c>
      <c r="AG123" s="7">
        <f t="shared" si="253"/>
        <v>0.04042445829</v>
      </c>
      <c r="AH123" s="7">
        <f t="shared" si="253"/>
        <v>0.1229664103</v>
      </c>
      <c r="AI123" s="7">
        <f t="shared" si="4"/>
        <v>0.1478755422</v>
      </c>
      <c r="AJ123" s="8">
        <f t="shared" ref="AJ123:AL123" si="254">(L$47-L123)/L$47</f>
        <v>0.280235758</v>
      </c>
      <c r="AK123" s="8">
        <f t="shared" si="254"/>
        <v>0.04042445829</v>
      </c>
      <c r="AL123" s="8">
        <f t="shared" si="254"/>
        <v>-0.1229664103</v>
      </c>
      <c r="AM123" s="7">
        <f t="shared" si="250"/>
        <v>0.06589793533</v>
      </c>
    </row>
    <row r="124">
      <c r="A124" s="10" t="s">
        <v>186</v>
      </c>
      <c r="B124" s="1" t="s">
        <v>117</v>
      </c>
      <c r="C124" s="1" t="s">
        <v>44</v>
      </c>
      <c r="E124" s="1" t="s">
        <v>59</v>
      </c>
      <c r="F124" s="1">
        <v>15.0</v>
      </c>
      <c r="H124" s="10">
        <v>22.2876507951116</v>
      </c>
      <c r="I124" s="10">
        <v>18.0503368999999</v>
      </c>
      <c r="J124" s="10">
        <v>18.599807</v>
      </c>
      <c r="K124" s="10">
        <v>26.30017</v>
      </c>
      <c r="L124" s="10">
        <v>26.9938406</v>
      </c>
      <c r="M124" s="10">
        <v>29.1005346999999</v>
      </c>
      <c r="N124" s="10">
        <v>45.1334578299999</v>
      </c>
      <c r="O124" s="10">
        <v>66812.0</v>
      </c>
      <c r="P124" s="10">
        <v>2781.0</v>
      </c>
      <c r="Q124" s="10">
        <v>512.0</v>
      </c>
      <c r="R124" s="10">
        <v>110.0</v>
      </c>
      <c r="S124" s="10">
        <v>4.0</v>
      </c>
      <c r="AD124" s="7">
        <f t="shared" ref="AD124:AH124" si="255">abs((J$119-J124)/J$119)</f>
        <v>0.003204249266</v>
      </c>
      <c r="AE124" s="7">
        <f t="shared" si="255"/>
        <v>0.0006324473776</v>
      </c>
      <c r="AF124" s="7">
        <f t="shared" si="255"/>
        <v>0.003148502074</v>
      </c>
      <c r="AG124" s="7">
        <f t="shared" si="255"/>
        <v>0.0387881397</v>
      </c>
      <c r="AH124" s="7">
        <f t="shared" si="255"/>
        <v>0.08701798444</v>
      </c>
      <c r="AI124" s="7">
        <f t="shared" si="4"/>
        <v>0.0429848754</v>
      </c>
      <c r="AJ124" s="8">
        <f t="shared" ref="AJ124:AL124" si="256">(L$119-L124)/L$119</f>
        <v>0.003148502074</v>
      </c>
      <c r="AK124" s="8">
        <f t="shared" si="256"/>
        <v>0.0387881397</v>
      </c>
      <c r="AL124" s="8">
        <f t="shared" si="256"/>
        <v>0.08701798444</v>
      </c>
      <c r="AM124" s="7">
        <f t="shared" si="250"/>
        <v>0.0429848754</v>
      </c>
    </row>
    <row r="125">
      <c r="A125" s="12" t="s">
        <v>187</v>
      </c>
      <c r="B125" s="12">
        <v>1445.0</v>
      </c>
      <c r="C125" s="1" t="s">
        <v>44</v>
      </c>
      <c r="D125" s="1"/>
      <c r="E125" s="1" t="s">
        <v>62</v>
      </c>
      <c r="F125" s="12">
        <v>5.0</v>
      </c>
      <c r="G125" s="11"/>
      <c r="H125" s="12">
        <v>26.1207457820565</v>
      </c>
      <c r="I125" s="12">
        <v>18.493578</v>
      </c>
      <c r="J125" s="12">
        <v>26.092573</v>
      </c>
      <c r="K125" s="12">
        <v>27.120123</v>
      </c>
      <c r="L125" s="12">
        <v>36.753998</v>
      </c>
      <c r="M125" s="12">
        <v>48.790817</v>
      </c>
      <c r="N125" s="12">
        <v>71.987071</v>
      </c>
      <c r="O125" s="12">
        <v>26851.0</v>
      </c>
      <c r="P125" s="12">
        <v>4440.0</v>
      </c>
      <c r="Q125" s="12">
        <v>1252.0</v>
      </c>
      <c r="R125" s="12">
        <v>187.0</v>
      </c>
      <c r="S125" s="12">
        <v>4.0</v>
      </c>
      <c r="T125" s="11"/>
      <c r="U125" s="11"/>
      <c r="V125" s="11"/>
      <c r="W125" s="13"/>
      <c r="X125" s="13"/>
      <c r="Y125" s="13"/>
      <c r="Z125" s="13"/>
      <c r="AA125" s="13"/>
      <c r="AB125" s="13"/>
      <c r="AC125" s="13"/>
      <c r="AD125" s="7">
        <f t="shared" ref="AD125:AH125" si="257">abs((J$145-J125)/J$145)</f>
        <v>0.3243821407</v>
      </c>
      <c r="AE125" s="7">
        <f t="shared" si="257"/>
        <v>0.02302551407</v>
      </c>
      <c r="AF125" s="7">
        <f t="shared" si="257"/>
        <v>0.2000065926</v>
      </c>
      <c r="AG125" s="7">
        <f t="shared" si="257"/>
        <v>0.2005751197</v>
      </c>
      <c r="AH125" s="7">
        <f t="shared" si="257"/>
        <v>0.06935170499</v>
      </c>
      <c r="AI125" s="7">
        <f t="shared" si="4"/>
        <v>0.1566444725</v>
      </c>
      <c r="AJ125" s="8">
        <f t="shared" ref="AJ125:AL125" si="258">(L$145-L125)/L$145</f>
        <v>-0.2000065926</v>
      </c>
      <c r="AK125" s="8">
        <f t="shared" si="258"/>
        <v>-0.2005751197</v>
      </c>
      <c r="AL125" s="8">
        <f t="shared" si="258"/>
        <v>0.06935170499</v>
      </c>
      <c r="AM125" s="7">
        <f t="shared" si="250"/>
        <v>-0.1104100025</v>
      </c>
    </row>
    <row r="126">
      <c r="A126" s="10" t="s">
        <v>188</v>
      </c>
      <c r="B126" s="1" t="s">
        <v>117</v>
      </c>
      <c r="C126" s="1" t="s">
        <v>44</v>
      </c>
      <c r="E126" s="1" t="s">
        <v>52</v>
      </c>
      <c r="F126" s="1">
        <v>15.0</v>
      </c>
      <c r="H126" s="10">
        <v>22.273612815385</v>
      </c>
      <c r="I126" s="10">
        <v>18.029142</v>
      </c>
      <c r="J126" s="10">
        <v>18.555293</v>
      </c>
      <c r="K126" s="10">
        <v>26.3008075</v>
      </c>
      <c r="L126" s="10">
        <v>26.944274</v>
      </c>
      <c r="M126" s="10">
        <v>28.17710375</v>
      </c>
      <c r="N126" s="10">
        <v>45.5925584999999</v>
      </c>
      <c r="O126" s="10">
        <v>65856.0</v>
      </c>
      <c r="P126" s="10">
        <v>2428.0</v>
      </c>
      <c r="Q126" s="10">
        <v>528.0</v>
      </c>
      <c r="R126" s="10">
        <v>129.0</v>
      </c>
      <c r="S126" s="10">
        <v>4.0</v>
      </c>
      <c r="AD126" s="7">
        <f t="shared" ref="AD126:AH126" si="259">abs((J$119-J126)/J$119)</f>
        <v>0.005589831335</v>
      </c>
      <c r="AE126" s="7">
        <f t="shared" si="259"/>
        <v>0.0006082233206</v>
      </c>
      <c r="AF126" s="7">
        <f t="shared" si="259"/>
        <v>0.004978939624</v>
      </c>
      <c r="AG126" s="7">
        <f t="shared" si="259"/>
        <v>0.06928973668</v>
      </c>
      <c r="AH126" s="7">
        <f t="shared" si="259"/>
        <v>0.07773106792</v>
      </c>
      <c r="AI126" s="7">
        <f t="shared" si="4"/>
        <v>0.05066658141</v>
      </c>
      <c r="AJ126" s="8">
        <f t="shared" ref="AJ126:AL126" si="260">(L$119-L126)/L$119</f>
        <v>0.004978939624</v>
      </c>
      <c r="AK126" s="8">
        <f t="shared" si="260"/>
        <v>0.06928973668</v>
      </c>
      <c r="AL126" s="8">
        <f t="shared" si="260"/>
        <v>0.07773106792</v>
      </c>
      <c r="AM126" s="7">
        <f t="shared" si="250"/>
        <v>0.05066658141</v>
      </c>
    </row>
    <row r="127">
      <c r="A127" s="10" t="s">
        <v>189</v>
      </c>
      <c r="B127" s="1" t="s">
        <v>98</v>
      </c>
      <c r="C127" s="1" t="s">
        <v>44</v>
      </c>
      <c r="E127" s="1" t="s">
        <v>47</v>
      </c>
      <c r="F127" s="1">
        <v>5.0</v>
      </c>
      <c r="H127" s="10">
        <v>23.7582895179307</v>
      </c>
      <c r="I127" s="10">
        <v>18.1075467</v>
      </c>
      <c r="J127" s="10">
        <v>19.411569</v>
      </c>
      <c r="K127" s="10">
        <v>26.50939175</v>
      </c>
      <c r="L127" s="10">
        <v>29.216034</v>
      </c>
      <c r="M127" s="10">
        <v>35.9817765999999</v>
      </c>
      <c r="N127" s="10">
        <v>66.2140126599999</v>
      </c>
      <c r="O127" s="10">
        <v>25710.0</v>
      </c>
      <c r="P127" s="10">
        <v>2382.0</v>
      </c>
      <c r="Q127" s="10">
        <v>569.0</v>
      </c>
      <c r="R127" s="10">
        <v>136.0</v>
      </c>
      <c r="S127" s="10">
        <v>4.0</v>
      </c>
      <c r="AD127" s="7">
        <f t="shared" ref="AD127:AH127" si="261">abs((J$47-J127)/J$47)</f>
        <v>0.03321977528</v>
      </c>
      <c r="AE127" s="7">
        <f t="shared" si="261"/>
        <v>0.004261741769</v>
      </c>
      <c r="AF127" s="7">
        <f t="shared" si="261"/>
        <v>0.07325839636</v>
      </c>
      <c r="AG127" s="7">
        <f t="shared" si="261"/>
        <v>0.1603115583</v>
      </c>
      <c r="AH127" s="7">
        <f t="shared" si="261"/>
        <v>0.1649189044</v>
      </c>
      <c r="AI127" s="7">
        <f t="shared" si="4"/>
        <v>0.1328296197</v>
      </c>
      <c r="AJ127" s="8">
        <f t="shared" ref="AJ127:AL127" si="262">(L$47-L127)/L$47</f>
        <v>-0.07325839636</v>
      </c>
      <c r="AK127" s="8">
        <f t="shared" si="262"/>
        <v>-0.1603115583</v>
      </c>
      <c r="AL127" s="8">
        <f t="shared" si="262"/>
        <v>-0.1649189044</v>
      </c>
      <c r="AM127" s="7">
        <f t="shared" si="250"/>
        <v>-0.1328296197</v>
      </c>
    </row>
    <row r="128">
      <c r="A128" s="10" t="s">
        <v>190</v>
      </c>
      <c r="B128" s="1" t="s">
        <v>54</v>
      </c>
      <c r="C128" s="1" t="s">
        <v>44</v>
      </c>
      <c r="E128" s="1" t="s">
        <v>47</v>
      </c>
      <c r="F128" s="1">
        <v>15.0</v>
      </c>
      <c r="H128" s="10">
        <v>23.5247274396135</v>
      </c>
      <c r="I128" s="10">
        <v>18.0650916</v>
      </c>
      <c r="J128" s="10">
        <v>19.052482</v>
      </c>
      <c r="K128" s="10">
        <v>26.396306</v>
      </c>
      <c r="L128" s="10">
        <v>28.3108224</v>
      </c>
      <c r="M128" s="10">
        <v>34.2996001999999</v>
      </c>
      <c r="N128" s="10">
        <v>65.26681064</v>
      </c>
      <c r="O128" s="10">
        <v>71829.0</v>
      </c>
      <c r="P128" s="10">
        <v>5993.0</v>
      </c>
      <c r="Q128" s="10">
        <v>1522.0</v>
      </c>
      <c r="R128" s="10">
        <v>381.0</v>
      </c>
      <c r="S128" s="10">
        <v>45.0</v>
      </c>
      <c r="AD128" s="7">
        <f t="shared" ref="AD128:AH128" si="263">abs((J$2-J128)/J$2)</f>
        <v>0.0593159091</v>
      </c>
      <c r="AE128" s="7">
        <f t="shared" si="263"/>
        <v>0.03021900425</v>
      </c>
      <c r="AF128" s="7">
        <f t="shared" si="263"/>
        <v>0.1355731108</v>
      </c>
      <c r="AG128" s="7">
        <f t="shared" si="263"/>
        <v>0.2194475654</v>
      </c>
      <c r="AH128" s="7">
        <f t="shared" si="263"/>
        <v>0.1285680051</v>
      </c>
      <c r="AI128" s="7">
        <f t="shared" si="4"/>
        <v>0.1611962271</v>
      </c>
      <c r="AJ128" s="8">
        <f t="shared" ref="AJ128:AL128" si="264">(L$2-L128)/L$2</f>
        <v>0.1355731108</v>
      </c>
      <c r="AK128" s="7">
        <f t="shared" si="264"/>
        <v>0.2194475654</v>
      </c>
      <c r="AL128" s="7">
        <f t="shared" si="264"/>
        <v>0.1285680051</v>
      </c>
      <c r="AM128" s="7">
        <f t="shared" si="250"/>
        <v>0.1611962271</v>
      </c>
    </row>
    <row r="129">
      <c r="A129" s="10" t="s">
        <v>191</v>
      </c>
      <c r="B129" s="1" t="s">
        <v>98</v>
      </c>
      <c r="C129" s="1" t="s">
        <v>44</v>
      </c>
      <c r="E129" s="1" t="s">
        <v>52</v>
      </c>
      <c r="F129" s="1">
        <v>15.0</v>
      </c>
      <c r="H129" s="10">
        <v>20.2171234336494</v>
      </c>
      <c r="I129" s="10">
        <v>18.064336</v>
      </c>
      <c r="J129" s="10">
        <v>18.252387</v>
      </c>
      <c r="K129" s="10">
        <v>18.534668</v>
      </c>
      <c r="L129" s="10">
        <v>19.2225891999999</v>
      </c>
      <c r="M129" s="10">
        <v>28.6612143999999</v>
      </c>
      <c r="N129" s="10">
        <v>64.3575317599999</v>
      </c>
      <c r="O129" s="10">
        <v>45237.0</v>
      </c>
      <c r="P129" s="10">
        <v>2085.0</v>
      </c>
      <c r="Q129" s="10">
        <v>781.0</v>
      </c>
      <c r="R129" s="10">
        <v>277.0</v>
      </c>
      <c r="S129" s="10">
        <v>133.0</v>
      </c>
      <c r="AD129" s="7">
        <f t="shared" ref="AD129:AH129" si="265">abs((J$47-J129)/J$47)</f>
        <v>0.0284800165</v>
      </c>
      <c r="AE129" s="7">
        <f t="shared" si="265"/>
        <v>0.2978466596</v>
      </c>
      <c r="AF129" s="7">
        <f t="shared" si="265"/>
        <v>0.2938533252</v>
      </c>
      <c r="AG129" s="7">
        <f t="shared" si="265"/>
        <v>0.07575607753</v>
      </c>
      <c r="AH129" s="7">
        <f t="shared" si="265"/>
        <v>0.1322573935</v>
      </c>
      <c r="AI129" s="7">
        <f t="shared" si="4"/>
        <v>0.1672889321</v>
      </c>
      <c r="AJ129" s="8">
        <f t="shared" ref="AJ129:AL129" si="266">(L$47-L129)/L$47</f>
        <v>0.2938533252</v>
      </c>
      <c r="AK129" s="8">
        <f t="shared" si="266"/>
        <v>0.07575607753</v>
      </c>
      <c r="AL129" s="8">
        <f t="shared" si="266"/>
        <v>-0.1322573935</v>
      </c>
      <c r="AM129" s="7">
        <f t="shared" si="250"/>
        <v>0.07911733642</v>
      </c>
    </row>
    <row r="130">
      <c r="A130" s="10" t="s">
        <v>192</v>
      </c>
      <c r="B130" s="1" t="s">
        <v>125</v>
      </c>
      <c r="C130" s="1" t="s">
        <v>44</v>
      </c>
      <c r="E130" s="1" t="s">
        <v>62</v>
      </c>
      <c r="F130" s="1">
        <v>15.0</v>
      </c>
      <c r="H130" s="10">
        <v>24.068099538204</v>
      </c>
      <c r="I130" s="10">
        <v>18.1241888</v>
      </c>
      <c r="J130" s="10">
        <v>19.704015</v>
      </c>
      <c r="K130" s="10">
        <v>26.4053715</v>
      </c>
      <c r="L130" s="10">
        <v>29.627095</v>
      </c>
      <c r="M130" s="10">
        <v>37.9300994999999</v>
      </c>
      <c r="N130" s="10">
        <v>69.4469094799999</v>
      </c>
      <c r="O130" s="10">
        <v>80659.0</v>
      </c>
      <c r="P130" s="10">
        <v>7746.0</v>
      </c>
      <c r="Q130" s="10">
        <v>2135.0</v>
      </c>
      <c r="R130" s="10">
        <v>531.0</v>
      </c>
      <c r="S130" s="10">
        <v>8.0</v>
      </c>
      <c r="AD130" s="7">
        <f t="shared" ref="AD130:AH130" si="267">abs((J$62-J130)/J$62)</f>
        <v>0.03625970066</v>
      </c>
      <c r="AE130" s="7">
        <f t="shared" si="267"/>
        <v>0.0008848353213</v>
      </c>
      <c r="AF130" s="7">
        <f t="shared" si="267"/>
        <v>0.06980520685</v>
      </c>
      <c r="AG130" s="7">
        <f t="shared" si="267"/>
        <v>0.1847070994</v>
      </c>
      <c r="AH130" s="7">
        <f t="shared" si="267"/>
        <v>0.191019782</v>
      </c>
      <c r="AI130" s="7">
        <f t="shared" si="4"/>
        <v>0.1485106961</v>
      </c>
      <c r="AJ130" s="8">
        <f t="shared" ref="AJ130:AL130" si="268">(L$62-L130)/L$62</f>
        <v>-0.06980520685</v>
      </c>
      <c r="AK130" s="8">
        <f t="shared" si="268"/>
        <v>-0.1847070994</v>
      </c>
      <c r="AL130" s="8">
        <f t="shared" si="268"/>
        <v>-0.191019782</v>
      </c>
      <c r="AM130" s="7">
        <f t="shared" si="250"/>
        <v>-0.1485106961</v>
      </c>
    </row>
    <row r="131">
      <c r="A131" s="10" t="s">
        <v>193</v>
      </c>
      <c r="B131" s="1" t="s">
        <v>125</v>
      </c>
      <c r="C131" s="1" t="s">
        <v>44</v>
      </c>
      <c r="E131" s="1" t="s">
        <v>56</v>
      </c>
      <c r="F131" s="1">
        <v>15.0</v>
      </c>
      <c r="H131" s="10">
        <v>24.1703431746325</v>
      </c>
      <c r="I131" s="10">
        <v>17.998614</v>
      </c>
      <c r="J131" s="10">
        <v>19.394387</v>
      </c>
      <c r="K131" s="10">
        <v>26.401283</v>
      </c>
      <c r="L131" s="10">
        <v>28.837003</v>
      </c>
      <c r="M131" s="10">
        <v>36.556998</v>
      </c>
      <c r="N131" s="10">
        <v>74.341665</v>
      </c>
      <c r="O131" s="10">
        <v>8055578.0</v>
      </c>
      <c r="P131" s="10">
        <v>715103.0</v>
      </c>
      <c r="Q131" s="10">
        <v>214034.0</v>
      </c>
      <c r="R131" s="10">
        <v>78335.0</v>
      </c>
      <c r="S131" s="10">
        <v>32391.0</v>
      </c>
      <c r="AD131" s="7">
        <f t="shared" ref="AD131:AH131" si="269">abs((J$62-J131)/J$62)</f>
        <v>0.01997596262</v>
      </c>
      <c r="AE131" s="7">
        <f t="shared" si="269"/>
        <v>0.0007298623966</v>
      </c>
      <c r="AF131" s="7">
        <f t="shared" si="269"/>
        <v>0.04127576326</v>
      </c>
      <c r="AG131" s="7">
        <f t="shared" si="269"/>
        <v>0.1418197061</v>
      </c>
      <c r="AH131" s="7">
        <f t="shared" si="269"/>
        <v>0.2749652116</v>
      </c>
      <c r="AI131" s="7">
        <f t="shared" si="4"/>
        <v>0.1526868937</v>
      </c>
      <c r="AJ131" s="8">
        <f t="shared" ref="AJ131:AL131" si="270">(L$62-L131)/L$62</f>
        <v>-0.04127576326</v>
      </c>
      <c r="AK131" s="8">
        <f t="shared" si="270"/>
        <v>-0.1418197061</v>
      </c>
      <c r="AL131" s="8">
        <f t="shared" si="270"/>
        <v>-0.2749652116</v>
      </c>
      <c r="AM131" s="7">
        <f t="shared" si="250"/>
        <v>-0.1526868937</v>
      </c>
    </row>
    <row r="132">
      <c r="A132" s="10" t="s">
        <v>194</v>
      </c>
      <c r="B132" s="16" t="s">
        <v>125</v>
      </c>
      <c r="C132" s="16"/>
      <c r="E132" s="16" t="s">
        <v>62</v>
      </c>
      <c r="F132" s="16">
        <v>5.0</v>
      </c>
      <c r="H132" s="10">
        <v>23.9996772693669</v>
      </c>
      <c r="I132" s="10">
        <v>17.9786272</v>
      </c>
      <c r="J132" s="10">
        <v>19.496159</v>
      </c>
      <c r="K132" s="10">
        <v>26.519426</v>
      </c>
      <c r="L132" s="10">
        <v>29.5597918</v>
      </c>
      <c r="M132" s="10">
        <v>38.1582897999999</v>
      </c>
      <c r="N132" s="10">
        <v>70.7801747199999</v>
      </c>
      <c r="O132" s="10">
        <v>26837.0</v>
      </c>
      <c r="P132" s="10">
        <v>2571.0</v>
      </c>
      <c r="Q132" s="10">
        <v>704.0</v>
      </c>
      <c r="R132" s="10">
        <v>202.0</v>
      </c>
      <c r="S132" s="10">
        <v>8.0</v>
      </c>
      <c r="AD132" s="17">
        <f t="shared" ref="AD132:AH132" si="271">abs((J$62-J132)/J$62)</f>
        <v>0.02532828408</v>
      </c>
      <c r="AE132" s="17">
        <f t="shared" si="271"/>
        <v>0.005208024618</v>
      </c>
      <c r="AF132" s="17">
        <f t="shared" si="271"/>
        <v>0.06737495462</v>
      </c>
      <c r="AG132" s="17">
        <f t="shared" si="271"/>
        <v>0.1918343854</v>
      </c>
      <c r="AH132" s="17">
        <f t="shared" si="271"/>
        <v>0.2138853823</v>
      </c>
      <c r="AI132" s="17">
        <f t="shared" si="4"/>
        <v>0.1576982408</v>
      </c>
      <c r="AJ132" s="8">
        <f t="shared" ref="AJ132:AL132" si="272">(L$62-L132)/L$62</f>
        <v>-0.06737495462</v>
      </c>
      <c r="AK132" s="8">
        <f t="shared" si="272"/>
        <v>-0.1918343854</v>
      </c>
      <c r="AL132" s="8">
        <f t="shared" si="272"/>
        <v>-0.2138853823</v>
      </c>
      <c r="AM132" s="18"/>
    </row>
    <row r="133">
      <c r="A133" s="10" t="s">
        <v>195</v>
      </c>
      <c r="B133" s="19" t="s">
        <v>117</v>
      </c>
      <c r="C133" s="19" t="s">
        <v>44</v>
      </c>
      <c r="E133" s="19" t="s">
        <v>45</v>
      </c>
      <c r="F133" s="19">
        <v>15.0</v>
      </c>
      <c r="H133" s="10">
        <v>22.1132508984369</v>
      </c>
      <c r="I133" s="10">
        <v>18.0314658</v>
      </c>
      <c r="J133" s="10">
        <v>18.580345</v>
      </c>
      <c r="K133" s="10">
        <v>26.2658095</v>
      </c>
      <c r="L133" s="10">
        <v>26.9013446</v>
      </c>
      <c r="M133" s="10">
        <v>27.7371138999999</v>
      </c>
      <c r="N133" s="10">
        <v>41.4766208400001</v>
      </c>
      <c r="O133" s="10">
        <v>66855.0</v>
      </c>
      <c r="P133" s="10">
        <v>2214.0</v>
      </c>
      <c r="Q133" s="10">
        <v>408.0</v>
      </c>
      <c r="R133" s="10">
        <v>92.0</v>
      </c>
      <c r="S133" s="10">
        <v>2.0</v>
      </c>
      <c r="AD133" s="20">
        <f t="shared" ref="AD133:AH133" si="273">abs((J$119-J133)/J$119)</f>
        <v>0.004247251428</v>
      </c>
      <c r="AE133" s="20">
        <f t="shared" si="273"/>
        <v>0.001938095546</v>
      </c>
      <c r="AF133" s="20">
        <f t="shared" si="273"/>
        <v>0.006564273009</v>
      </c>
      <c r="AG133" s="20">
        <f t="shared" si="273"/>
        <v>0.08382292195</v>
      </c>
      <c r="AH133" s="20">
        <f t="shared" si="273"/>
        <v>0.1609903005</v>
      </c>
      <c r="AI133" s="20">
        <f t="shared" si="4"/>
        <v>0.08379249847</v>
      </c>
      <c r="AJ133" s="8">
        <f t="shared" ref="AJ133:AL133" si="274">(L$119-L133)/L$119</f>
        <v>0.006564273009</v>
      </c>
      <c r="AK133" s="8">
        <f t="shared" si="274"/>
        <v>0.08382292195</v>
      </c>
      <c r="AL133" s="8">
        <f t="shared" si="274"/>
        <v>0.1609903005</v>
      </c>
      <c r="AM133" s="20">
        <f t="shared" ref="AM133:AM144" si="277">SUM(AJ133,AK133,AL133)/3</f>
        <v>0.08379249847</v>
      </c>
    </row>
    <row r="134">
      <c r="A134" s="10" t="s">
        <v>196</v>
      </c>
      <c r="B134" s="16" t="s">
        <v>125</v>
      </c>
      <c r="C134" s="16" t="s">
        <v>44</v>
      </c>
      <c r="E134" s="16" t="s">
        <v>56</v>
      </c>
      <c r="F134" s="16">
        <v>5.0</v>
      </c>
      <c r="H134" s="10">
        <v>24.3084570710798</v>
      </c>
      <c r="I134" s="10">
        <v>18.112907</v>
      </c>
      <c r="J134" s="10">
        <v>19.951703</v>
      </c>
      <c r="K134" s="10">
        <v>26.536369</v>
      </c>
      <c r="L134" s="10">
        <v>30.417361</v>
      </c>
      <c r="M134" s="10">
        <v>38.927948</v>
      </c>
      <c r="N134" s="10">
        <v>68.264491</v>
      </c>
      <c r="O134" s="10">
        <v>7915704.0</v>
      </c>
      <c r="P134" s="10">
        <v>828053.0</v>
      </c>
      <c r="Q134" s="10">
        <v>212474.0</v>
      </c>
      <c r="R134" s="10">
        <v>47475.0</v>
      </c>
      <c r="S134" s="10">
        <v>7571.0</v>
      </c>
      <c r="AD134" s="17">
        <f t="shared" ref="AD134:AH134" si="275">abs((J$62-J134)/J$62)</f>
        <v>0.04928593378</v>
      </c>
      <c r="AE134" s="17">
        <f t="shared" si="275"/>
        <v>0.005850242122</v>
      </c>
      <c r="AF134" s="17">
        <f t="shared" si="275"/>
        <v>0.09834093341</v>
      </c>
      <c r="AG134" s="17">
        <f t="shared" si="275"/>
        <v>0.2158738566</v>
      </c>
      <c r="AH134" s="17">
        <f t="shared" si="275"/>
        <v>0.1707412151</v>
      </c>
      <c r="AI134" s="17">
        <f t="shared" si="4"/>
        <v>0.1616520017</v>
      </c>
      <c r="AJ134" s="8">
        <f t="shared" ref="AJ134:AL134" si="276">(L$62-L134)/L$62</f>
        <v>-0.09834093341</v>
      </c>
      <c r="AK134" s="8">
        <f t="shared" si="276"/>
        <v>-0.2158738566</v>
      </c>
      <c r="AL134" s="8">
        <f t="shared" si="276"/>
        <v>-0.1707412151</v>
      </c>
      <c r="AM134" s="17">
        <f t="shared" si="277"/>
        <v>-0.1616520017</v>
      </c>
    </row>
    <row r="135">
      <c r="A135" s="10" t="s">
        <v>197</v>
      </c>
      <c r="B135" s="19" t="s">
        <v>98</v>
      </c>
      <c r="C135" s="19" t="s">
        <v>44</v>
      </c>
      <c r="E135" s="19" t="s">
        <v>47</v>
      </c>
      <c r="F135" s="19">
        <v>15.0</v>
      </c>
      <c r="H135" s="10">
        <v>20.75055413095</v>
      </c>
      <c r="I135" s="10">
        <v>18.0448112</v>
      </c>
      <c r="J135" s="10">
        <v>18.308849</v>
      </c>
      <c r="K135" s="10">
        <v>19.013021</v>
      </c>
      <c r="L135" s="10">
        <v>22.4159424</v>
      </c>
      <c r="M135" s="10">
        <v>34.7157921999999</v>
      </c>
      <c r="N135" s="10">
        <v>67.4242905999999</v>
      </c>
      <c r="O135" s="10">
        <v>45987.0</v>
      </c>
      <c r="P135" s="10">
        <v>3114.0</v>
      </c>
      <c r="Q135" s="10">
        <v>1128.0</v>
      </c>
      <c r="R135" s="10">
        <v>243.0</v>
      </c>
      <c r="S135" s="10">
        <v>2.0</v>
      </c>
      <c r="AD135" s="20">
        <f t="shared" ref="AD135:AH135" si="278">abs((J$47-J135)/J$47)</f>
        <v>0.02547471307</v>
      </c>
      <c r="AE135" s="20">
        <f t="shared" si="278"/>
        <v>0.2797250965</v>
      </c>
      <c r="AF135" s="20">
        <f t="shared" si="278"/>
        <v>0.176544688</v>
      </c>
      <c r="AG135" s="20">
        <f t="shared" si="278"/>
        <v>0.1194871057</v>
      </c>
      <c r="AH135" s="20">
        <f t="shared" si="278"/>
        <v>0.1862116126</v>
      </c>
      <c r="AI135" s="20">
        <f t="shared" si="4"/>
        <v>0.1607478021</v>
      </c>
      <c r="AJ135" s="8">
        <f t="shared" ref="AJ135:AL135" si="279">(L$47-L135)/L$47</f>
        <v>0.176544688</v>
      </c>
      <c r="AK135" s="8">
        <f t="shared" si="279"/>
        <v>-0.1194871057</v>
      </c>
      <c r="AL135" s="8">
        <f t="shared" si="279"/>
        <v>-0.1862116126</v>
      </c>
      <c r="AM135" s="20">
        <f t="shared" si="277"/>
        <v>-0.04305134345</v>
      </c>
    </row>
    <row r="136">
      <c r="A136" s="10" t="s">
        <v>198</v>
      </c>
      <c r="B136" s="16" t="s">
        <v>125</v>
      </c>
      <c r="C136" s="16" t="s">
        <v>44</v>
      </c>
      <c r="E136" s="16" t="s">
        <v>52</v>
      </c>
      <c r="F136" s="16">
        <v>15.0</v>
      </c>
      <c r="H136" s="10">
        <v>24.2074697539685</v>
      </c>
      <c r="I136" s="10">
        <v>18.052237</v>
      </c>
      <c r="J136" s="10">
        <v>19.567681</v>
      </c>
      <c r="K136" s="10">
        <v>26.4421405</v>
      </c>
      <c r="L136" s="10">
        <v>29.886459</v>
      </c>
      <c r="M136" s="10">
        <v>37.70803</v>
      </c>
      <c r="N136" s="10">
        <v>71.6829649</v>
      </c>
      <c r="O136" s="10">
        <v>80571.0</v>
      </c>
      <c r="P136" s="10">
        <v>7955.0</v>
      </c>
      <c r="Q136" s="10">
        <v>2153.0</v>
      </c>
      <c r="R136" s="10">
        <v>667.0</v>
      </c>
      <c r="S136" s="10">
        <v>172.0</v>
      </c>
      <c r="AD136" s="17">
        <f t="shared" ref="AD136:AH136" si="280">abs((J$62-J136)/J$62)</f>
        <v>0.02908971881</v>
      </c>
      <c r="AE136" s="17">
        <f t="shared" si="280"/>
        <v>0.002278549267</v>
      </c>
      <c r="AF136" s="17">
        <f t="shared" si="280"/>
        <v>0.07917058532</v>
      </c>
      <c r="AG136" s="17">
        <f t="shared" si="280"/>
        <v>0.1777709902</v>
      </c>
      <c r="AH136" s="17">
        <f t="shared" si="280"/>
        <v>0.2293683026</v>
      </c>
      <c r="AI136" s="17">
        <f t="shared" si="4"/>
        <v>0.1621032927</v>
      </c>
      <c r="AJ136" s="8">
        <f t="shared" ref="AJ136:AL136" si="281">(L$62-L136)/L$62</f>
        <v>-0.07917058532</v>
      </c>
      <c r="AK136" s="8">
        <f t="shared" si="281"/>
        <v>-0.1777709902</v>
      </c>
      <c r="AL136" s="8">
        <f t="shared" si="281"/>
        <v>-0.2293683026</v>
      </c>
      <c r="AM136" s="17">
        <f t="shared" si="277"/>
        <v>-0.1621032927</v>
      </c>
    </row>
    <row r="137">
      <c r="A137" s="10" t="s">
        <v>199</v>
      </c>
      <c r="B137" s="19" t="s">
        <v>125</v>
      </c>
      <c r="C137" s="19" t="s">
        <v>44</v>
      </c>
      <c r="E137" s="19" t="s">
        <v>47</v>
      </c>
      <c r="F137" s="19">
        <v>15.0</v>
      </c>
      <c r="H137" s="10">
        <v>24.1858158617446</v>
      </c>
      <c r="I137" s="10">
        <v>18.1638704999999</v>
      </c>
      <c r="J137" s="10">
        <v>19.710579</v>
      </c>
      <c r="K137" s="10">
        <v>26.584876</v>
      </c>
      <c r="L137" s="10">
        <v>30.2366504999999</v>
      </c>
      <c r="M137" s="10">
        <v>38.5519569499999</v>
      </c>
      <c r="N137" s="10">
        <v>70.0037432199999</v>
      </c>
      <c r="O137" s="10">
        <v>78044.0</v>
      </c>
      <c r="P137" s="10">
        <v>7986.0</v>
      </c>
      <c r="Q137" s="10">
        <v>2134.0</v>
      </c>
      <c r="R137" s="10">
        <v>549.0</v>
      </c>
      <c r="S137" s="10">
        <v>12.0</v>
      </c>
      <c r="AD137" s="20">
        <f t="shared" ref="AD137:AH137" si="282">abs((J$62-J137)/J$62)</f>
        <v>0.03660490993</v>
      </c>
      <c r="AE137" s="20">
        <f t="shared" si="282"/>
        <v>0.00768888017</v>
      </c>
      <c r="AF137" s="20">
        <f t="shared" si="282"/>
        <v>0.09181565532</v>
      </c>
      <c r="AG137" s="20">
        <f t="shared" si="282"/>
        <v>0.2041301683</v>
      </c>
      <c r="AH137" s="20">
        <f t="shared" si="282"/>
        <v>0.200569523</v>
      </c>
      <c r="AI137" s="20">
        <f t="shared" si="4"/>
        <v>0.1655051155</v>
      </c>
      <c r="AJ137" s="8">
        <f t="shared" ref="AJ137:AL137" si="283">(L$62-L137)/L$62</f>
        <v>-0.09181565532</v>
      </c>
      <c r="AK137" s="8">
        <f t="shared" si="283"/>
        <v>-0.2041301683</v>
      </c>
      <c r="AL137" s="8">
        <f t="shared" si="283"/>
        <v>-0.200569523</v>
      </c>
      <c r="AM137" s="20">
        <f t="shared" si="277"/>
        <v>-0.1655051155</v>
      </c>
    </row>
    <row r="138">
      <c r="A138" s="10" t="s">
        <v>200</v>
      </c>
      <c r="B138" s="16" t="s">
        <v>98</v>
      </c>
      <c r="C138" s="16" t="s">
        <v>44</v>
      </c>
      <c r="E138" s="16" t="s">
        <v>59</v>
      </c>
      <c r="F138" s="16">
        <v>15.0</v>
      </c>
      <c r="H138" s="10">
        <v>20.2770050289158</v>
      </c>
      <c r="I138" s="10">
        <v>17.9506932</v>
      </c>
      <c r="J138" s="10">
        <v>18.175163</v>
      </c>
      <c r="K138" s="10">
        <v>18.424359</v>
      </c>
      <c r="L138" s="10">
        <v>19.093694</v>
      </c>
      <c r="M138" s="10">
        <v>29.4514492</v>
      </c>
      <c r="N138" s="10">
        <v>69.2607020399998</v>
      </c>
      <c r="O138" s="10">
        <v>45373.0</v>
      </c>
      <c r="P138" s="10">
        <v>2202.0</v>
      </c>
      <c r="Q138" s="10">
        <v>883.0</v>
      </c>
      <c r="R138" s="10">
        <v>362.0</v>
      </c>
      <c r="S138" s="10">
        <v>153.0</v>
      </c>
      <c r="AD138" s="17">
        <f t="shared" ref="AD138:AH138" si="284">abs((J$47-J138)/J$47)</f>
        <v>0.03259041912</v>
      </c>
      <c r="AE138" s="17">
        <f t="shared" si="284"/>
        <v>0.3020255223</v>
      </c>
      <c r="AF138" s="17">
        <f t="shared" si="284"/>
        <v>0.298588323</v>
      </c>
      <c r="AG138" s="17">
        <f t="shared" si="284"/>
        <v>0.05027321763</v>
      </c>
      <c r="AH138" s="17">
        <f t="shared" si="284"/>
        <v>0.2185200367</v>
      </c>
      <c r="AI138" s="17">
        <f t="shared" si="4"/>
        <v>0.1891271925</v>
      </c>
      <c r="AJ138" s="8">
        <f t="shared" ref="AJ138:AL138" si="285">(L$47-L138)/L$47</f>
        <v>0.298588323</v>
      </c>
      <c r="AK138" s="8">
        <f t="shared" si="285"/>
        <v>0.05027321763</v>
      </c>
      <c r="AL138" s="8">
        <f t="shared" si="285"/>
        <v>-0.2185200367</v>
      </c>
      <c r="AM138" s="17">
        <f t="shared" si="277"/>
        <v>0.04344716797</v>
      </c>
    </row>
    <row r="139">
      <c r="A139" s="10" t="s">
        <v>201</v>
      </c>
      <c r="B139" s="19" t="s">
        <v>70</v>
      </c>
      <c r="C139" s="19" t="s">
        <v>44</v>
      </c>
      <c r="E139" s="19" t="s">
        <v>45</v>
      </c>
      <c r="F139" s="19">
        <v>15.0</v>
      </c>
      <c r="H139" s="10">
        <v>23.8545040376144</v>
      </c>
      <c r="I139" s="10">
        <v>17.9330067999999</v>
      </c>
      <c r="J139" s="10">
        <v>19.41039</v>
      </c>
      <c r="K139" s="10">
        <v>26.4641335</v>
      </c>
      <c r="L139" s="10">
        <v>29.8565468999999</v>
      </c>
      <c r="M139" s="10">
        <v>37.6387029</v>
      </c>
      <c r="N139" s="10">
        <v>67.3535520399999</v>
      </c>
      <c r="O139" s="10">
        <v>75822.0</v>
      </c>
      <c r="P139" s="10">
        <v>7469.0</v>
      </c>
      <c r="Q139" s="10">
        <v>1910.0</v>
      </c>
      <c r="R139" s="10">
        <v>414.0</v>
      </c>
      <c r="S139" s="10" t="s">
        <v>202</v>
      </c>
      <c r="AD139" s="20">
        <f t="shared" ref="AD139:AH139" si="286">abs((J$15-J139)/J$15)</f>
        <v>0.05423947033</v>
      </c>
      <c r="AE139" s="20">
        <f t="shared" si="286"/>
        <v>0.03273987585</v>
      </c>
      <c r="AF139" s="20">
        <f t="shared" si="286"/>
        <v>0.1111335662</v>
      </c>
      <c r="AG139" s="20">
        <f t="shared" si="286"/>
        <v>0.1614822533</v>
      </c>
      <c r="AH139" s="20">
        <f t="shared" si="286"/>
        <v>0.1373730781</v>
      </c>
      <c r="AI139" s="20">
        <f t="shared" si="4"/>
        <v>0.1366629659</v>
      </c>
      <c r="AJ139" s="8">
        <f t="shared" ref="AJ139:AL139" si="287">(L$15-L139)/L$15</f>
        <v>0.1111335662</v>
      </c>
      <c r="AK139" s="8">
        <f t="shared" si="287"/>
        <v>0.1614822533</v>
      </c>
      <c r="AL139" s="8">
        <f t="shared" si="287"/>
        <v>0.1373730781</v>
      </c>
      <c r="AM139" s="20">
        <f t="shared" si="277"/>
        <v>0.1366629659</v>
      </c>
    </row>
    <row r="140">
      <c r="A140" s="15" t="s">
        <v>203</v>
      </c>
      <c r="B140" s="16" t="s">
        <v>6</v>
      </c>
      <c r="C140" s="16" t="s">
        <v>44</v>
      </c>
      <c r="E140" s="16" t="s">
        <v>47</v>
      </c>
      <c r="F140" s="16">
        <v>5.0</v>
      </c>
      <c r="H140" s="10">
        <v>23.9000457987974</v>
      </c>
      <c r="I140" s="10">
        <v>18.009471</v>
      </c>
      <c r="J140" s="10">
        <v>19.225316</v>
      </c>
      <c r="K140" s="10">
        <v>26.558447</v>
      </c>
      <c r="L140" s="10">
        <v>29.961494</v>
      </c>
      <c r="M140" s="10">
        <v>37.771632</v>
      </c>
      <c r="N140" s="10">
        <v>68.6084924</v>
      </c>
      <c r="O140" s="10">
        <v>24781.0</v>
      </c>
      <c r="P140" s="10">
        <v>2465.0</v>
      </c>
      <c r="Q140" s="10">
        <v>690.0</v>
      </c>
      <c r="R140" s="10">
        <v>148.0</v>
      </c>
      <c r="S140" s="10">
        <v>0.0</v>
      </c>
      <c r="AD140" s="17">
        <f t="shared" ref="AD140:AH140" si="288">abs((J$32-J140)/J$32)</f>
        <v>0.02938868435</v>
      </c>
      <c r="AE140" s="17">
        <f t="shared" si="288"/>
        <v>0.009792384089</v>
      </c>
      <c r="AF140" s="17">
        <f t="shared" si="288"/>
        <v>0.1051772397</v>
      </c>
      <c r="AG140" s="17">
        <f t="shared" si="288"/>
        <v>0.2308971838</v>
      </c>
      <c r="AH140" s="17">
        <f t="shared" si="288"/>
        <v>0.2697023366</v>
      </c>
      <c r="AI140" s="17">
        <f t="shared" si="4"/>
        <v>0.2019255867</v>
      </c>
      <c r="AJ140" s="8">
        <f t="shared" ref="AJ140:AL140" si="289">(L$32-L140)/L$32</f>
        <v>-0.1051772397</v>
      </c>
      <c r="AK140" s="8">
        <f t="shared" si="289"/>
        <v>-0.2308971838</v>
      </c>
      <c r="AL140" s="8">
        <f t="shared" si="289"/>
        <v>-0.2697023366</v>
      </c>
      <c r="AM140" s="17">
        <f t="shared" si="277"/>
        <v>-0.2019255867</v>
      </c>
    </row>
    <row r="141">
      <c r="A141" s="15" t="s">
        <v>204</v>
      </c>
      <c r="B141" s="19" t="s">
        <v>6</v>
      </c>
      <c r="C141" s="19" t="s">
        <v>44</v>
      </c>
      <c r="E141" s="19" t="s">
        <v>62</v>
      </c>
      <c r="F141" s="19">
        <v>5.0</v>
      </c>
      <c r="H141" s="10">
        <v>23.8830206202963</v>
      </c>
      <c r="I141" s="10">
        <v>17.934184</v>
      </c>
      <c r="J141" s="10">
        <v>19.285882</v>
      </c>
      <c r="K141" s="10">
        <v>26.509307</v>
      </c>
      <c r="L141" s="10">
        <v>30.365972</v>
      </c>
      <c r="M141" s="10">
        <v>37.790003</v>
      </c>
      <c r="N141" s="10">
        <v>68.341157</v>
      </c>
      <c r="O141" s="10">
        <v>24901.0</v>
      </c>
      <c r="P141" s="10">
        <v>2592.0</v>
      </c>
      <c r="Q141" s="10">
        <v>617.0</v>
      </c>
      <c r="R141" s="10">
        <v>150.0</v>
      </c>
      <c r="S141" s="10">
        <v>2.0</v>
      </c>
      <c r="AD141" s="20">
        <f t="shared" ref="AD141:AH141" si="290">abs((J$32-J141)/J$32)</f>
        <v>0.0326315936</v>
      </c>
      <c r="AE141" s="20">
        <f t="shared" si="290"/>
        <v>0.007924006855</v>
      </c>
      <c r="AF141" s="20">
        <f t="shared" si="290"/>
        <v>0.1200970524</v>
      </c>
      <c r="AG141" s="20">
        <f t="shared" si="290"/>
        <v>0.2314958556</v>
      </c>
      <c r="AH141" s="20">
        <f t="shared" si="290"/>
        <v>0.2647548969</v>
      </c>
      <c r="AI141" s="20">
        <f t="shared" si="4"/>
        <v>0.2054492683</v>
      </c>
      <c r="AJ141" s="8">
        <f t="shared" ref="AJ141:AL141" si="291">(L$32-L141)/L$32</f>
        <v>-0.1200970524</v>
      </c>
      <c r="AK141" s="8">
        <f t="shared" si="291"/>
        <v>-0.2314958556</v>
      </c>
      <c r="AL141" s="8">
        <f t="shared" si="291"/>
        <v>-0.2647548969</v>
      </c>
      <c r="AM141" s="20">
        <f t="shared" si="277"/>
        <v>-0.2054492683</v>
      </c>
    </row>
    <row r="142">
      <c r="A142" s="10" t="s">
        <v>205</v>
      </c>
      <c r="B142" s="16" t="s">
        <v>6</v>
      </c>
      <c r="C142" s="16" t="s">
        <v>44</v>
      </c>
      <c r="E142" s="16" t="s">
        <v>47</v>
      </c>
      <c r="F142" s="16">
        <v>15.0</v>
      </c>
      <c r="H142" s="10">
        <v>24.0877726870317</v>
      </c>
      <c r="I142" s="10">
        <v>18.0540865</v>
      </c>
      <c r="J142" s="10">
        <v>19.4372614999999</v>
      </c>
      <c r="K142" s="10">
        <v>26.45897275</v>
      </c>
      <c r="L142" s="10">
        <v>29.7685875</v>
      </c>
      <c r="M142" s="10">
        <v>38.524222</v>
      </c>
      <c r="N142" s="10">
        <v>69.4468061</v>
      </c>
      <c r="O142" s="10">
        <v>72346.0</v>
      </c>
      <c r="P142" s="10">
        <v>7077.0</v>
      </c>
      <c r="Q142" s="10">
        <v>2001.0</v>
      </c>
      <c r="R142" s="10">
        <v>468.0</v>
      </c>
      <c r="S142" s="10">
        <v>67.0</v>
      </c>
      <c r="AD142" s="17">
        <f t="shared" ref="AD142:AH142" si="292">abs((J$32-J142)/J$32)</f>
        <v>0.04073696593</v>
      </c>
      <c r="AE142" s="17">
        <f t="shared" si="292"/>
        <v>0.006010222426</v>
      </c>
      <c r="AF142" s="17">
        <f t="shared" si="292"/>
        <v>0.09806157742</v>
      </c>
      <c r="AG142" s="17">
        <f t="shared" si="292"/>
        <v>0.2554224919</v>
      </c>
      <c r="AH142" s="17">
        <f t="shared" si="292"/>
        <v>0.2852165802</v>
      </c>
      <c r="AI142" s="17">
        <f t="shared" si="4"/>
        <v>0.2129002165</v>
      </c>
      <c r="AJ142" s="8">
        <f t="shared" ref="AJ142:AL142" si="293">(L$32-L142)/L$32</f>
        <v>-0.09806157742</v>
      </c>
      <c r="AK142" s="8">
        <f t="shared" si="293"/>
        <v>-0.2554224919</v>
      </c>
      <c r="AL142" s="8">
        <f t="shared" si="293"/>
        <v>-0.2852165802</v>
      </c>
      <c r="AM142" s="17">
        <f t="shared" si="277"/>
        <v>-0.2129002165</v>
      </c>
    </row>
    <row r="143">
      <c r="A143" s="10" t="s">
        <v>50</v>
      </c>
      <c r="B143" s="19" t="s">
        <v>51</v>
      </c>
      <c r="C143" s="19"/>
      <c r="E143" s="19" t="s">
        <v>52</v>
      </c>
      <c r="F143" s="19">
        <v>5.0</v>
      </c>
      <c r="H143" s="10">
        <v>25.2956351086402</v>
      </c>
      <c r="I143" s="10">
        <v>18.1133495</v>
      </c>
      <c r="J143" s="10">
        <v>20.3079975</v>
      </c>
      <c r="K143" s="10">
        <v>26.90878175</v>
      </c>
      <c r="L143" s="10">
        <v>33.2923844</v>
      </c>
      <c r="M143" s="10">
        <v>47.9816924499999</v>
      </c>
      <c r="N143" s="10">
        <v>78.7529301</v>
      </c>
      <c r="O143" s="10">
        <v>21990.0</v>
      </c>
      <c r="P143" s="10">
        <v>3113.0</v>
      </c>
      <c r="Q143" s="10">
        <v>1023.0</v>
      </c>
      <c r="R143" s="10">
        <v>286.0</v>
      </c>
      <c r="S143" s="10">
        <v>61.0</v>
      </c>
      <c r="AD143" s="20">
        <f t="shared" ref="AD143:AH143" si="294">abs((J$104-J143)/J$104)</f>
        <v>0.09725101522</v>
      </c>
      <c r="AE143" s="20">
        <f t="shared" si="294"/>
        <v>0.0223954541</v>
      </c>
      <c r="AF143" s="20">
        <f t="shared" si="294"/>
        <v>0.230189307</v>
      </c>
      <c r="AG143" s="20">
        <f t="shared" si="294"/>
        <v>0.5841295119</v>
      </c>
      <c r="AH143" s="20">
        <f t="shared" si="294"/>
        <v>0.4979364738</v>
      </c>
      <c r="AI143" s="20">
        <f t="shared" si="4"/>
        <v>0.4374184309</v>
      </c>
      <c r="AJ143" s="8">
        <f t="shared" ref="AJ143:AL143" si="295">(L$104-L143)/L$104</f>
        <v>-0.230189307</v>
      </c>
      <c r="AK143" s="8">
        <f t="shared" si="295"/>
        <v>-0.5841295119</v>
      </c>
      <c r="AL143" s="8">
        <f t="shared" si="295"/>
        <v>-0.4979364738</v>
      </c>
      <c r="AM143" s="20">
        <f t="shared" si="277"/>
        <v>-0.4374184309</v>
      </c>
    </row>
    <row r="144">
      <c r="A144" s="21" t="s">
        <v>206</v>
      </c>
      <c r="B144" s="21">
        <v>1445.0</v>
      </c>
      <c r="C144" s="16" t="s">
        <v>44</v>
      </c>
      <c r="D144" s="16"/>
      <c r="E144" s="16" t="s">
        <v>47</v>
      </c>
      <c r="F144" s="21">
        <v>5.0</v>
      </c>
      <c r="G144" s="22"/>
      <c r="H144" s="21">
        <v>26.914448723439</v>
      </c>
      <c r="I144" s="21">
        <v>18.473387</v>
      </c>
      <c r="J144" s="21">
        <v>26.132114</v>
      </c>
      <c r="K144" s="21">
        <v>27.7502624999999</v>
      </c>
      <c r="L144" s="21">
        <v>38.906229</v>
      </c>
      <c r="M144" s="21">
        <v>53.9182105</v>
      </c>
      <c r="N144" s="21">
        <v>79.2536611999999</v>
      </c>
      <c r="O144" s="21">
        <v>26891.0</v>
      </c>
      <c r="P144" s="21">
        <v>5113.0</v>
      </c>
      <c r="Q144" s="21">
        <v>1578.0</v>
      </c>
      <c r="R144" s="21">
        <v>422.0</v>
      </c>
      <c r="S144" s="21">
        <v>6.0</v>
      </c>
      <c r="T144" s="22"/>
      <c r="U144" s="22"/>
      <c r="V144" s="22"/>
      <c r="W144" s="21"/>
      <c r="X144" s="21"/>
      <c r="Y144" s="21"/>
      <c r="Z144" s="21"/>
      <c r="AA144" s="21"/>
      <c r="AB144" s="21"/>
      <c r="AC144" s="21"/>
      <c r="AD144" s="17">
        <f t="shared" ref="AD144:AH144" si="296">abs((J$145-J144)/J$145)</f>
        <v>0.3263891254</v>
      </c>
      <c r="AE144" s="17">
        <f t="shared" si="296"/>
        <v>0.04679564173</v>
      </c>
      <c r="AF144" s="17">
        <f t="shared" si="296"/>
        <v>0.2702762648</v>
      </c>
      <c r="AG144" s="17">
        <f t="shared" si="296"/>
        <v>0.3267427358</v>
      </c>
      <c r="AH144" s="17">
        <f t="shared" si="296"/>
        <v>0.0245907167</v>
      </c>
      <c r="AI144" s="17">
        <f t="shared" si="4"/>
        <v>0.2072032391</v>
      </c>
      <c r="AJ144" s="8">
        <f t="shared" ref="AJ144:AL144" si="297">(L$145-L144)/L$145</f>
        <v>-0.2702762648</v>
      </c>
      <c r="AK144" s="8">
        <f t="shared" si="297"/>
        <v>-0.3267427358</v>
      </c>
      <c r="AL144" s="8">
        <f t="shared" si="297"/>
        <v>-0.0245907167</v>
      </c>
      <c r="AM144" s="17">
        <f t="shared" si="277"/>
        <v>-0.2072032391</v>
      </c>
    </row>
    <row r="145">
      <c r="A145" s="10" t="s">
        <v>207</v>
      </c>
      <c r="B145" s="19" t="s">
        <v>125</v>
      </c>
      <c r="C145" s="19" t="s">
        <v>44</v>
      </c>
      <c r="E145" s="19" t="s">
        <v>52</v>
      </c>
      <c r="F145" s="19">
        <v>5.0</v>
      </c>
      <c r="H145" s="10">
        <v>24.6328403793052</v>
      </c>
      <c r="I145" s="10">
        <v>18.1044624</v>
      </c>
      <c r="J145" s="10">
        <v>19.701695</v>
      </c>
      <c r="K145" s="10">
        <v>26.509723</v>
      </c>
      <c r="L145" s="10">
        <v>30.6281634</v>
      </c>
      <c r="M145" s="10">
        <v>40.6395369999999</v>
      </c>
      <c r="N145" s="10">
        <v>77.3515315999999</v>
      </c>
      <c r="O145" s="10">
        <v>26857.0</v>
      </c>
      <c r="P145" s="10">
        <v>2890.0</v>
      </c>
      <c r="Q145" s="10">
        <v>865.0</v>
      </c>
      <c r="R145" s="10">
        <v>308.0</v>
      </c>
      <c r="S145" s="10">
        <v>72.0</v>
      </c>
      <c r="AD145" s="20">
        <f t="shared" ref="AD145:AH145" si="298">abs((J$62-J145)/J$62)</f>
        <v>0.03613768885</v>
      </c>
      <c r="AE145" s="20">
        <f t="shared" si="298"/>
        <v>0.004840236361</v>
      </c>
      <c r="AF145" s="20">
        <f t="shared" si="298"/>
        <v>0.1059528004</v>
      </c>
      <c r="AG145" s="20">
        <f t="shared" si="298"/>
        <v>0.2693335539</v>
      </c>
      <c r="AH145" s="20">
        <f t="shared" si="298"/>
        <v>0.3265846529</v>
      </c>
      <c r="AI145" s="20">
        <f t="shared" si="4"/>
        <v>0.2339570024</v>
      </c>
      <c r="AJ145" s="8">
        <f t="shared" ref="AJ145:AL145" si="299">(L$62-L145)/L$62</f>
        <v>-0.1059528004</v>
      </c>
      <c r="AK145" s="8">
        <f t="shared" si="299"/>
        <v>-0.2693335539</v>
      </c>
      <c r="AL145" s="8">
        <f t="shared" si="299"/>
        <v>-0.3265846529</v>
      </c>
      <c r="AM145" s="18"/>
    </row>
    <row r="146">
      <c r="A146" s="10" t="s">
        <v>208</v>
      </c>
      <c r="B146" s="16" t="s">
        <v>70</v>
      </c>
      <c r="C146" s="16" t="s">
        <v>44</v>
      </c>
      <c r="E146" s="16" t="s">
        <v>52</v>
      </c>
      <c r="F146" s="16">
        <v>15.0</v>
      </c>
      <c r="H146" s="10">
        <v>24.2637215318442</v>
      </c>
      <c r="I146" s="10">
        <v>18.0835676</v>
      </c>
      <c r="J146" s="10">
        <v>19.567845</v>
      </c>
      <c r="K146" s="10">
        <v>26.553173</v>
      </c>
      <c r="L146" s="10">
        <v>30.5290563</v>
      </c>
      <c r="M146" s="10">
        <v>39.6907808999999</v>
      </c>
      <c r="N146" s="10">
        <v>71.8122942099998</v>
      </c>
      <c r="O146" s="10">
        <v>77408.0</v>
      </c>
      <c r="P146" s="10">
        <v>8203.0</v>
      </c>
      <c r="Q146" s="10">
        <v>2307.0</v>
      </c>
      <c r="R146" s="10">
        <v>610.0</v>
      </c>
      <c r="S146" s="10">
        <v>44.0</v>
      </c>
      <c r="AD146" s="17">
        <f t="shared" ref="AD146:AH146" si="300">abs((J$15-J146)/J$15)</f>
        <v>0.04656756244</v>
      </c>
      <c r="AE146" s="17">
        <f t="shared" si="300"/>
        <v>0.02948549543</v>
      </c>
      <c r="AF146" s="17">
        <f t="shared" si="300"/>
        <v>0.09111212725</v>
      </c>
      <c r="AG146" s="17">
        <f t="shared" si="300"/>
        <v>0.1157659111</v>
      </c>
      <c r="AH146" s="17">
        <f t="shared" si="300"/>
        <v>0.08026798238</v>
      </c>
      <c r="AI146" s="17">
        <f t="shared" si="4"/>
        <v>0.09571534025</v>
      </c>
      <c r="AJ146" s="8">
        <f t="shared" ref="AJ146:AL146" si="301">(L$15-L146)/L$15</f>
        <v>0.09111212725</v>
      </c>
      <c r="AK146" s="8">
        <f t="shared" si="301"/>
        <v>0.1157659111</v>
      </c>
      <c r="AL146" s="8">
        <f t="shared" si="301"/>
        <v>0.08026798238</v>
      </c>
      <c r="AM146" s="17">
        <f t="shared" ref="AM146:AM157" si="304">SUM(AJ146,AK146,AL146)/3</f>
        <v>0.09571534025</v>
      </c>
    </row>
    <row r="147">
      <c r="A147" s="19" t="s">
        <v>209</v>
      </c>
      <c r="B147" s="19">
        <v>1445.0</v>
      </c>
      <c r="C147" s="19" t="s">
        <v>44</v>
      </c>
      <c r="D147" s="19"/>
      <c r="E147" s="19" t="s">
        <v>47</v>
      </c>
      <c r="F147" s="19">
        <v>15.0</v>
      </c>
      <c r="H147" s="19">
        <v>27.3216196799785</v>
      </c>
      <c r="I147" s="19">
        <v>18.7224813</v>
      </c>
      <c r="J147" s="19">
        <v>26.1885144999999</v>
      </c>
      <c r="K147" s="19">
        <v>27.80196575</v>
      </c>
      <c r="L147" s="19">
        <v>39.7338025</v>
      </c>
      <c r="M147" s="19">
        <v>53.62537355</v>
      </c>
      <c r="N147" s="19">
        <v>79.9200454</v>
      </c>
      <c r="O147" s="19">
        <v>83810.0</v>
      </c>
      <c r="P147" s="19">
        <v>16209.0</v>
      </c>
      <c r="Q147" s="19">
        <v>4939.0</v>
      </c>
      <c r="R147" s="19">
        <v>1244.0</v>
      </c>
      <c r="S147" s="19">
        <v>270.0</v>
      </c>
      <c r="AD147" s="20">
        <f t="shared" ref="AD147:AH147" si="302">abs((J$145-J147)/J$145)</f>
        <v>0.3292518486</v>
      </c>
      <c r="AE147" s="20">
        <f t="shared" si="302"/>
        <v>0.04874599218</v>
      </c>
      <c r="AF147" s="20">
        <f t="shared" si="302"/>
        <v>0.2972962819</v>
      </c>
      <c r="AG147" s="20">
        <f t="shared" si="302"/>
        <v>0.3195370201</v>
      </c>
      <c r="AH147" s="20">
        <f t="shared" si="302"/>
        <v>0.03320572647</v>
      </c>
      <c r="AI147" s="20">
        <f t="shared" si="4"/>
        <v>0.2166796761</v>
      </c>
      <c r="AJ147" s="8">
        <f t="shared" ref="AJ147:AL147" si="303">(L$145-L147)/L$145</f>
        <v>-0.2972962819</v>
      </c>
      <c r="AK147" s="8">
        <f t="shared" si="303"/>
        <v>-0.3195370201</v>
      </c>
      <c r="AL147" s="8">
        <f t="shared" si="303"/>
        <v>-0.03320572647</v>
      </c>
      <c r="AM147" s="20">
        <f t="shared" si="304"/>
        <v>-0.2166796761</v>
      </c>
    </row>
    <row r="148">
      <c r="A148" s="10" t="s">
        <v>210</v>
      </c>
      <c r="B148" s="16" t="s">
        <v>125</v>
      </c>
      <c r="C148" s="16" t="s">
        <v>44</v>
      </c>
      <c r="E148" s="16" t="s">
        <v>45</v>
      </c>
      <c r="F148" s="16">
        <v>15.0</v>
      </c>
      <c r="H148" s="10">
        <v>24.7229069612003</v>
      </c>
      <c r="I148" s="10">
        <v>18.0951916</v>
      </c>
      <c r="J148" s="10">
        <v>19.519975</v>
      </c>
      <c r="K148" s="10">
        <v>26.462137</v>
      </c>
      <c r="L148" s="10">
        <v>30.2237936</v>
      </c>
      <c r="M148" s="10">
        <v>40.139825</v>
      </c>
      <c r="N148" s="10">
        <v>79.7069171599998</v>
      </c>
      <c r="O148" s="10">
        <v>79975.0</v>
      </c>
      <c r="P148" s="10">
        <v>8173.0</v>
      </c>
      <c r="Q148" s="10">
        <v>2598.0</v>
      </c>
      <c r="R148" s="10">
        <v>1002.0</v>
      </c>
      <c r="S148" s="10">
        <v>370.0</v>
      </c>
      <c r="AD148" s="17">
        <f t="shared" ref="AD148:AH148" si="305">abs((J$62-J148)/J$62)</f>
        <v>0.0265807984</v>
      </c>
      <c r="AE148" s="17">
        <f t="shared" si="305"/>
        <v>0.003036508443</v>
      </c>
      <c r="AF148" s="17">
        <f t="shared" si="305"/>
        <v>0.09135140533</v>
      </c>
      <c r="AG148" s="17">
        <f t="shared" si="305"/>
        <v>0.2537255708</v>
      </c>
      <c r="AH148" s="17">
        <f t="shared" si="305"/>
        <v>0.3669796944</v>
      </c>
      <c r="AI148" s="17">
        <f t="shared" si="4"/>
        <v>0.2373522235</v>
      </c>
      <c r="AJ148" s="8">
        <f t="shared" ref="AJ148:AL148" si="306">(L$62-L148)/L$62</f>
        <v>-0.09135140533</v>
      </c>
      <c r="AK148" s="8">
        <f t="shared" si="306"/>
        <v>-0.2537255708</v>
      </c>
      <c r="AL148" s="8">
        <f t="shared" si="306"/>
        <v>-0.3669796944</v>
      </c>
      <c r="AM148" s="17">
        <f t="shared" si="304"/>
        <v>-0.2373522235</v>
      </c>
    </row>
    <row r="149">
      <c r="A149" s="15" t="s">
        <v>211</v>
      </c>
      <c r="B149" s="19" t="s">
        <v>70</v>
      </c>
      <c r="C149" s="19" t="s">
        <v>44</v>
      </c>
      <c r="E149" s="19" t="s">
        <v>47</v>
      </c>
      <c r="F149" s="19">
        <v>15.0</v>
      </c>
      <c r="H149" s="10">
        <v>24.3027397578065</v>
      </c>
      <c r="I149" s="10">
        <v>17.9309196</v>
      </c>
      <c r="J149" s="10">
        <v>19.540062</v>
      </c>
      <c r="K149" s="10">
        <v>26.635807</v>
      </c>
      <c r="L149" s="10">
        <v>30.9742076999999</v>
      </c>
      <c r="M149" s="10">
        <v>40.1531214499999</v>
      </c>
      <c r="N149" s="10">
        <v>72.35002246</v>
      </c>
      <c r="O149" s="10">
        <v>76154.0</v>
      </c>
      <c r="P149" s="10">
        <v>8611.0</v>
      </c>
      <c r="Q149" s="10">
        <v>2309.0</v>
      </c>
      <c r="R149" s="10">
        <v>615.0</v>
      </c>
      <c r="S149" s="10">
        <v>55.0</v>
      </c>
      <c r="AD149" s="20">
        <f t="shared" ref="AD149:AH149" si="307">abs((J$15-J149)/J$15)</f>
        <v>0.04792127377</v>
      </c>
      <c r="AE149" s="20">
        <f t="shared" si="307"/>
        <v>0.02646523508</v>
      </c>
      <c r="AF149" s="20">
        <f t="shared" si="307"/>
        <v>0.07785941793</v>
      </c>
      <c r="AG149" s="20">
        <f t="shared" si="307"/>
        <v>0.1054658549</v>
      </c>
      <c r="AH149" s="20">
        <f t="shared" si="307"/>
        <v>0.07338105733</v>
      </c>
      <c r="AI149" s="20">
        <f t="shared" si="4"/>
        <v>0.08556877671</v>
      </c>
      <c r="AJ149" s="8">
        <f t="shared" ref="AJ149:AL149" si="308">(L$15-L149)/L$15</f>
        <v>0.07785941793</v>
      </c>
      <c r="AK149" s="8">
        <f t="shared" si="308"/>
        <v>0.1054658549</v>
      </c>
      <c r="AL149" s="8">
        <f t="shared" si="308"/>
        <v>0.07338105733</v>
      </c>
      <c r="AM149" s="20">
        <f t="shared" si="304"/>
        <v>0.08556877671</v>
      </c>
    </row>
    <row r="150">
      <c r="A150" s="10" t="s">
        <v>212</v>
      </c>
      <c r="B150" s="16" t="s">
        <v>51</v>
      </c>
      <c r="C150" s="16" t="s">
        <v>44</v>
      </c>
      <c r="E150" s="16" t="s">
        <v>47</v>
      </c>
      <c r="F150" s="16">
        <v>15.0</v>
      </c>
      <c r="H150" s="10">
        <v>26.0357478483422</v>
      </c>
      <c r="I150" s="10">
        <v>18.1049533</v>
      </c>
      <c r="J150" s="10">
        <v>19.701428</v>
      </c>
      <c r="K150" s="10">
        <v>26.63267375</v>
      </c>
      <c r="L150" s="10">
        <v>31.4451551</v>
      </c>
      <c r="M150" s="10">
        <v>44.1407114999999</v>
      </c>
      <c r="N150" s="10">
        <v>99.0777765899992</v>
      </c>
      <c r="O150" s="10">
        <v>75222.0</v>
      </c>
      <c r="P150" s="10">
        <v>8791.0</v>
      </c>
      <c r="Q150" s="10">
        <v>3038.0</v>
      </c>
      <c r="R150" s="10">
        <v>1362.0</v>
      </c>
      <c r="S150" s="10">
        <v>749.0</v>
      </c>
      <c r="AD150" s="17">
        <f t="shared" ref="AD150:AH150" si="309">abs((J$104-J150)/J$104)</f>
        <v>0.06447776913</v>
      </c>
      <c r="AE150" s="17">
        <f t="shared" si="309"/>
        <v>0.01190476869</v>
      </c>
      <c r="AF150" s="17">
        <f t="shared" si="309"/>
        <v>0.1619322034</v>
      </c>
      <c r="AG150" s="17">
        <f t="shared" si="309"/>
        <v>0.4573184103</v>
      </c>
      <c r="AH150" s="17">
        <f t="shared" si="309"/>
        <v>0.8845294405</v>
      </c>
      <c r="AI150" s="17">
        <f t="shared" si="4"/>
        <v>0.5012600181</v>
      </c>
      <c r="AJ150" s="8">
        <f t="shared" ref="AJ150:AL150" si="310">(L$104-L150)/L$104</f>
        <v>-0.1619322034</v>
      </c>
      <c r="AK150" s="8">
        <f t="shared" si="310"/>
        <v>-0.4573184103</v>
      </c>
      <c r="AL150" s="8">
        <f t="shared" si="310"/>
        <v>-0.8845294405</v>
      </c>
      <c r="AM150" s="17">
        <f t="shared" si="304"/>
        <v>-0.5012600181</v>
      </c>
    </row>
    <row r="151">
      <c r="A151" s="10" t="s">
        <v>213</v>
      </c>
      <c r="B151" s="19" t="s">
        <v>51</v>
      </c>
      <c r="C151" s="19" t="s">
        <v>44</v>
      </c>
      <c r="E151" s="19" t="s">
        <v>62</v>
      </c>
      <c r="F151" s="19">
        <v>5.0</v>
      </c>
      <c r="H151" s="10">
        <v>25.4753823930438</v>
      </c>
      <c r="I151" s="10">
        <v>18.180827</v>
      </c>
      <c r="J151" s="10">
        <v>19.958522</v>
      </c>
      <c r="K151" s="10">
        <v>26.784632</v>
      </c>
      <c r="L151" s="10">
        <v>33.3032456</v>
      </c>
      <c r="M151" s="10">
        <v>48.7373547999999</v>
      </c>
      <c r="N151" s="10">
        <v>86.19917272</v>
      </c>
      <c r="O151" s="10">
        <v>21995.0</v>
      </c>
      <c r="P151" s="10">
        <v>3082.0</v>
      </c>
      <c r="Q151" s="10">
        <v>1064.0</v>
      </c>
      <c r="R151" s="10">
        <v>414.0</v>
      </c>
      <c r="S151" s="10">
        <v>35.0</v>
      </c>
      <c r="AD151" s="20">
        <f t="shared" ref="AD151:AH151" si="311">abs((J$104-J151)/J$104)</f>
        <v>0.07836868341</v>
      </c>
      <c r="AE151" s="20">
        <f t="shared" si="311"/>
        <v>0.01767840146</v>
      </c>
      <c r="AF151" s="20">
        <f t="shared" si="311"/>
        <v>0.23059064</v>
      </c>
      <c r="AG151" s="20">
        <f t="shared" si="311"/>
        <v>0.6090779239</v>
      </c>
      <c r="AH151" s="20">
        <f t="shared" si="311"/>
        <v>0.6395692791</v>
      </c>
      <c r="AI151" s="20">
        <f t="shared" si="4"/>
        <v>0.493079281</v>
      </c>
      <c r="AJ151" s="8">
        <f t="shared" ref="AJ151:AL151" si="312">(L$104-L151)/L$104</f>
        <v>-0.23059064</v>
      </c>
      <c r="AK151" s="8">
        <f t="shared" si="312"/>
        <v>-0.6090779239</v>
      </c>
      <c r="AL151" s="8">
        <f t="shared" si="312"/>
        <v>-0.6395692791</v>
      </c>
      <c r="AM151" s="20">
        <f t="shared" si="304"/>
        <v>-0.493079281</v>
      </c>
    </row>
    <row r="152">
      <c r="A152" s="10" t="s">
        <v>214</v>
      </c>
      <c r="B152" s="1" t="s">
        <v>6</v>
      </c>
      <c r="C152" s="1" t="s">
        <v>44</v>
      </c>
      <c r="E152" s="1" t="s">
        <v>62</v>
      </c>
      <c r="F152" s="1">
        <v>15.0</v>
      </c>
      <c r="H152" s="10">
        <v>24.4778578913175</v>
      </c>
      <c r="I152" s="10">
        <v>18.0809708</v>
      </c>
      <c r="J152" s="10">
        <v>19.474085</v>
      </c>
      <c r="K152" s="10">
        <v>26.9661575</v>
      </c>
      <c r="L152" s="10">
        <v>31.1321432</v>
      </c>
      <c r="M152" s="10">
        <v>40.8339448</v>
      </c>
      <c r="N152" s="10">
        <v>72.7415569399999</v>
      </c>
      <c r="O152" s="10">
        <v>75670.0</v>
      </c>
      <c r="P152" s="10">
        <v>8667.0</v>
      </c>
      <c r="Q152" s="10">
        <v>2313.0</v>
      </c>
      <c r="R152" s="10">
        <v>648.0</v>
      </c>
      <c r="S152" s="10">
        <v>57.0</v>
      </c>
      <c r="AD152" s="7">
        <f t="shared" ref="AD152:AH152" si="313">abs((J$32-J152)/J$32)</f>
        <v>0.04270862113</v>
      </c>
      <c r="AE152" s="7">
        <f t="shared" si="313"/>
        <v>0.02529415487</v>
      </c>
      <c r="AF152" s="7">
        <f t="shared" si="313"/>
        <v>0.1483584927</v>
      </c>
      <c r="AG152" s="7">
        <f t="shared" si="313"/>
        <v>0.3306914474</v>
      </c>
      <c r="AH152" s="7">
        <f t="shared" si="313"/>
        <v>0.3461908517</v>
      </c>
      <c r="AI152" s="7">
        <f t="shared" si="4"/>
        <v>0.2750802639</v>
      </c>
      <c r="AJ152" s="8">
        <f t="shared" ref="AJ152:AL152" si="314">(L$32-L152)/L$32</f>
        <v>-0.1483584927</v>
      </c>
      <c r="AK152" s="8">
        <f t="shared" si="314"/>
        <v>-0.3306914474</v>
      </c>
      <c r="AL152" s="8">
        <f t="shared" si="314"/>
        <v>-0.3461908517</v>
      </c>
      <c r="AM152" s="7">
        <f t="shared" si="304"/>
        <v>-0.2750802639</v>
      </c>
    </row>
    <row r="153">
      <c r="A153" s="10" t="s">
        <v>215</v>
      </c>
      <c r="B153" s="1" t="s">
        <v>6</v>
      </c>
      <c r="C153" s="1" t="s">
        <v>44</v>
      </c>
      <c r="E153" s="1" t="s">
        <v>52</v>
      </c>
      <c r="F153" s="1">
        <v>15.0</v>
      </c>
      <c r="H153" s="10">
        <v>24.495349054759</v>
      </c>
      <c r="I153" s="10">
        <v>18.0817955</v>
      </c>
      <c r="J153" s="10">
        <v>19.2246255</v>
      </c>
      <c r="K153" s="10">
        <v>26.41484325</v>
      </c>
      <c r="L153" s="10">
        <v>30.0217645</v>
      </c>
      <c r="M153" s="10">
        <v>39.7603065</v>
      </c>
      <c r="N153" s="10">
        <v>77.15556075</v>
      </c>
      <c r="O153" s="10">
        <v>73376.0</v>
      </c>
      <c r="P153" s="10">
        <v>7352.0</v>
      </c>
      <c r="Q153" s="10">
        <v>2338.0</v>
      </c>
      <c r="R153" s="10">
        <v>824.0</v>
      </c>
      <c r="S153" s="10">
        <v>234.0</v>
      </c>
      <c r="AD153" s="7">
        <f t="shared" ref="AD153:AH153" si="315">abs((J$32-J153)/J$32)</f>
        <v>0.02935171264</v>
      </c>
      <c r="AE153" s="7">
        <f t="shared" si="315"/>
        <v>0.004332351992</v>
      </c>
      <c r="AF153" s="7">
        <f t="shared" si="315"/>
        <v>0.1074004127</v>
      </c>
      <c r="AG153" s="7">
        <f t="shared" si="315"/>
        <v>0.2957038578</v>
      </c>
      <c r="AH153" s="7">
        <f t="shared" si="315"/>
        <v>0.4278785664</v>
      </c>
      <c r="AI153" s="7">
        <f t="shared" si="4"/>
        <v>0.276994279</v>
      </c>
      <c r="AJ153" s="8">
        <f t="shared" ref="AJ153:AL153" si="316">(L$32-L153)/L$32</f>
        <v>-0.1074004127</v>
      </c>
      <c r="AK153" s="8">
        <f t="shared" si="316"/>
        <v>-0.2957038578</v>
      </c>
      <c r="AL153" s="8">
        <f t="shared" si="316"/>
        <v>-0.4278785664</v>
      </c>
      <c r="AM153" s="7">
        <f t="shared" si="304"/>
        <v>-0.276994279</v>
      </c>
    </row>
    <row r="154">
      <c r="A154" s="10" t="s">
        <v>216</v>
      </c>
      <c r="B154" s="16" t="s">
        <v>70</v>
      </c>
      <c r="C154" s="16" t="s">
        <v>44</v>
      </c>
      <c r="E154" s="16" t="s">
        <v>56</v>
      </c>
      <c r="F154" s="16">
        <v>5.0</v>
      </c>
      <c r="H154" s="10">
        <v>24.6387621346858</v>
      </c>
      <c r="I154" s="10">
        <v>18.054665</v>
      </c>
      <c r="J154" s="10">
        <v>19.738824</v>
      </c>
      <c r="K154" s="10">
        <v>26.743467</v>
      </c>
      <c r="L154" s="10">
        <v>31.344985</v>
      </c>
      <c r="M154" s="10">
        <v>41.690066</v>
      </c>
      <c r="N154" s="10">
        <v>74.494612</v>
      </c>
      <c r="O154" s="10">
        <v>7533225.0</v>
      </c>
      <c r="P154" s="10">
        <v>871829.0</v>
      </c>
      <c r="Q154" s="10">
        <v>251798.0</v>
      </c>
      <c r="R154" s="10">
        <v>72885.0</v>
      </c>
      <c r="S154" s="10">
        <v>11387.0</v>
      </c>
      <c r="AD154" s="7">
        <f t="shared" ref="AD154:AH154" si="317">abs((J$15-J154)/J$15)</f>
        <v>0.03823670512</v>
      </c>
      <c r="AE154" s="7">
        <f t="shared" si="317"/>
        <v>0.02253027817</v>
      </c>
      <c r="AF154" s="7">
        <f t="shared" si="317"/>
        <v>0.06682091781</v>
      </c>
      <c r="AG154" s="7">
        <f t="shared" si="317"/>
        <v>0.07122569298</v>
      </c>
      <c r="AH154" s="7">
        <f t="shared" si="317"/>
        <v>0.04591434447</v>
      </c>
      <c r="AI154" s="7">
        <f t="shared" si="4"/>
        <v>0.06132031842</v>
      </c>
      <c r="AJ154" s="8">
        <f t="shared" ref="AJ154:AL154" si="318">(L$15-L154)/L$15</f>
        <v>0.06682091781</v>
      </c>
      <c r="AK154" s="8">
        <f t="shared" si="318"/>
        <v>0.07122569298</v>
      </c>
      <c r="AL154" s="8">
        <f t="shared" si="318"/>
        <v>0.04591434447</v>
      </c>
      <c r="AM154" s="7">
        <f t="shared" si="304"/>
        <v>0.06132031842</v>
      </c>
    </row>
    <row r="155">
      <c r="A155" s="10" t="s">
        <v>217</v>
      </c>
      <c r="B155" s="19" t="s">
        <v>70</v>
      </c>
      <c r="C155" s="19" t="s">
        <v>44</v>
      </c>
      <c r="E155" s="19" t="s">
        <v>62</v>
      </c>
      <c r="F155" s="19">
        <v>15.0</v>
      </c>
      <c r="H155" s="10">
        <v>24.8088293055772</v>
      </c>
      <c r="I155" s="10">
        <v>18.160079</v>
      </c>
      <c r="J155" s="10">
        <v>19.855717</v>
      </c>
      <c r="K155" s="10">
        <v>26.7746845</v>
      </c>
      <c r="L155" s="10">
        <v>30.9261211</v>
      </c>
      <c r="M155" s="10">
        <v>41.1728215999999</v>
      </c>
      <c r="N155" s="10">
        <v>77.4800969599999</v>
      </c>
      <c r="O155" s="10">
        <v>76848.0</v>
      </c>
      <c r="P155" s="10">
        <v>8584.0</v>
      </c>
      <c r="Q155" s="10">
        <v>2586.0</v>
      </c>
      <c r="R155" s="10">
        <v>895.0</v>
      </c>
      <c r="S155" s="10">
        <v>196.0</v>
      </c>
      <c r="AD155" s="7">
        <f t="shared" ref="AD155:AH155" si="319">abs((J$15-J155)/J$15)</f>
        <v>0.03254115827</v>
      </c>
      <c r="AE155" s="7">
        <f t="shared" si="319"/>
        <v>0.02138928321</v>
      </c>
      <c r="AF155" s="7">
        <f t="shared" si="319"/>
        <v>0.07929101565</v>
      </c>
      <c r="AG155" s="7">
        <f t="shared" si="319"/>
        <v>0.08274890115</v>
      </c>
      <c r="AH155" s="7">
        <f t="shared" si="319"/>
        <v>0.007677909665</v>
      </c>
      <c r="AI155" s="7">
        <f t="shared" si="4"/>
        <v>0.05657260882</v>
      </c>
      <c r="AJ155" s="8">
        <f t="shared" ref="AJ155:AL155" si="320">(L$15-L155)/L$15</f>
        <v>0.07929101565</v>
      </c>
      <c r="AK155" s="8">
        <f t="shared" si="320"/>
        <v>0.08274890115</v>
      </c>
      <c r="AL155" s="8">
        <f t="shared" si="320"/>
        <v>0.007677909665</v>
      </c>
      <c r="AM155" s="7">
        <f t="shared" si="304"/>
        <v>0.05657260882</v>
      </c>
    </row>
    <row r="156">
      <c r="A156" s="15" t="s">
        <v>218</v>
      </c>
      <c r="B156" s="16" t="s">
        <v>70</v>
      </c>
      <c r="C156" s="16" t="s">
        <v>44</v>
      </c>
      <c r="E156" s="16" t="s">
        <v>56</v>
      </c>
      <c r="F156" s="16">
        <v>15.0</v>
      </c>
      <c r="H156" s="10">
        <v>24.7269092068583</v>
      </c>
      <c r="I156" s="10">
        <v>18.029873</v>
      </c>
      <c r="J156" s="10">
        <v>19.528839</v>
      </c>
      <c r="K156" s="10">
        <v>26.652478</v>
      </c>
      <c r="L156" s="10">
        <v>31.5483</v>
      </c>
      <c r="M156" s="10">
        <v>42.6999654999998</v>
      </c>
      <c r="N156" s="10">
        <v>75.709965</v>
      </c>
      <c r="O156" s="10">
        <v>7837207.0</v>
      </c>
      <c r="P156" s="10">
        <v>919867.0</v>
      </c>
      <c r="Q156" s="10">
        <v>280433.0</v>
      </c>
      <c r="R156" s="10">
        <v>82245.0</v>
      </c>
      <c r="S156" s="10">
        <v>19651.0</v>
      </c>
      <c r="AD156" s="7">
        <f t="shared" ref="AD156:AH156" si="321">abs((J$15-J156)/J$15)</f>
        <v>0.04846810824</v>
      </c>
      <c r="AE156" s="7">
        <f t="shared" si="321"/>
        <v>0.02585591252</v>
      </c>
      <c r="AF156" s="7">
        <f t="shared" si="321"/>
        <v>0.06076797808</v>
      </c>
      <c r="AG156" s="7">
        <f t="shared" si="321"/>
        <v>0.04872707884</v>
      </c>
      <c r="AH156" s="7">
        <f t="shared" si="321"/>
        <v>0.03034877761</v>
      </c>
      <c r="AI156" s="7">
        <f t="shared" si="4"/>
        <v>0.04661461151</v>
      </c>
      <c r="AJ156" s="8">
        <f t="shared" ref="AJ156:AL156" si="322">(L$15-L156)/L$15</f>
        <v>0.06076797808</v>
      </c>
      <c r="AK156" s="8">
        <f t="shared" si="322"/>
        <v>0.04872707884</v>
      </c>
      <c r="AL156" s="8">
        <f t="shared" si="322"/>
        <v>0.03034877761</v>
      </c>
      <c r="AM156" s="7">
        <f t="shared" si="304"/>
        <v>0.04661461151</v>
      </c>
    </row>
    <row r="157">
      <c r="A157" s="10" t="s">
        <v>219</v>
      </c>
      <c r="B157" s="19" t="s">
        <v>70</v>
      </c>
      <c r="C157" s="19" t="s">
        <v>44</v>
      </c>
      <c r="E157" s="19" t="s">
        <v>47</v>
      </c>
      <c r="F157" s="19">
        <v>5.0</v>
      </c>
      <c r="H157" s="10">
        <v>25.2703562955577</v>
      </c>
      <c r="I157" s="10">
        <v>18.1255772</v>
      </c>
      <c r="J157" s="10">
        <v>20.996054</v>
      </c>
      <c r="K157" s="10">
        <v>27.0002125</v>
      </c>
      <c r="L157" s="10">
        <v>33.522759</v>
      </c>
      <c r="M157" s="10">
        <v>47.2091817999999</v>
      </c>
      <c r="N157" s="10">
        <v>72.6720752599998</v>
      </c>
      <c r="O157" s="10">
        <v>25775.0</v>
      </c>
      <c r="P157" s="10">
        <v>3623.0</v>
      </c>
      <c r="Q157" s="10">
        <v>1145.0</v>
      </c>
      <c r="R157" s="10">
        <v>196.0</v>
      </c>
      <c r="S157" s="10">
        <v>2.0</v>
      </c>
      <c r="AD157" s="7">
        <f t="shared" ref="AD157:AH157" si="323">abs((J$15-J157)/J$15)</f>
        <v>0.02302113209</v>
      </c>
      <c r="AE157" s="7">
        <f t="shared" si="323"/>
        <v>0.01314626852</v>
      </c>
      <c r="AF157" s="7">
        <f t="shared" si="323"/>
        <v>0.001985884633</v>
      </c>
      <c r="AG157" s="7">
        <f t="shared" si="323"/>
        <v>0.05172956817</v>
      </c>
      <c r="AH157" s="7">
        <f t="shared" si="323"/>
        <v>0.06925638376</v>
      </c>
      <c r="AI157" s="7">
        <f t="shared" si="4"/>
        <v>0.04099061219</v>
      </c>
      <c r="AJ157" s="8">
        <f t="shared" ref="AJ157:AL157" si="324">(L$15-L157)/L$15</f>
        <v>0.001985884633</v>
      </c>
      <c r="AK157" s="8">
        <f t="shared" si="324"/>
        <v>-0.05172956817</v>
      </c>
      <c r="AL157" s="8">
        <f t="shared" si="324"/>
        <v>0.06925638376</v>
      </c>
      <c r="AM157" s="7">
        <f t="shared" si="304"/>
        <v>0.006504233408</v>
      </c>
    </row>
    <row r="158">
      <c r="A158" s="16" t="s">
        <v>220</v>
      </c>
      <c r="B158" s="16" t="s">
        <v>9</v>
      </c>
      <c r="C158" s="16" t="s">
        <v>44</v>
      </c>
      <c r="D158" s="16"/>
      <c r="E158" s="16" t="s">
        <v>62</v>
      </c>
      <c r="F158" s="16">
        <v>15.0</v>
      </c>
      <c r="G158" s="6"/>
      <c r="H158" s="16">
        <v>28.5666692338539</v>
      </c>
      <c r="I158" s="16">
        <v>17.9392294</v>
      </c>
      <c r="J158" s="16">
        <v>20.227746</v>
      </c>
      <c r="K158" s="16">
        <v>27.044794</v>
      </c>
      <c r="L158" s="16">
        <v>36.3563193</v>
      </c>
      <c r="M158" s="16">
        <v>60.0406192</v>
      </c>
      <c r="N158" s="16">
        <v>186.709799790001</v>
      </c>
      <c r="O158" s="16">
        <v>76830.0</v>
      </c>
      <c r="P158" s="16">
        <v>11604.0</v>
      </c>
      <c r="Q158" s="16">
        <v>4854.0</v>
      </c>
      <c r="R158" s="16">
        <v>2659.0</v>
      </c>
      <c r="S158" s="16">
        <v>1773.0</v>
      </c>
      <c r="AD158" s="7">
        <f t="shared" ref="AD158:AH158" si="325">abs((J$158-J158)/J$158)</f>
        <v>0</v>
      </c>
      <c r="AE158" s="7">
        <f t="shared" si="325"/>
        <v>0</v>
      </c>
      <c r="AF158" s="7">
        <f t="shared" si="325"/>
        <v>0</v>
      </c>
      <c r="AG158" s="7">
        <f t="shared" si="325"/>
        <v>0</v>
      </c>
      <c r="AH158" s="7">
        <f t="shared" si="325"/>
        <v>0</v>
      </c>
      <c r="AI158" s="7">
        <f t="shared" si="4"/>
        <v>0</v>
      </c>
      <c r="AJ158" s="8">
        <f t="shared" ref="AJ158:AL158" si="326">(L$158-L158)/L$158</f>
        <v>0</v>
      </c>
      <c r="AK158" s="8">
        <f t="shared" si="326"/>
        <v>0</v>
      </c>
      <c r="AL158" s="8">
        <f t="shared" si="326"/>
        <v>0</v>
      </c>
      <c r="AM158" s="18"/>
    </row>
    <row r="159">
      <c r="A159" s="4" t="s">
        <v>221</v>
      </c>
      <c r="B159" s="3" t="s">
        <v>51</v>
      </c>
      <c r="C159" s="3" t="s">
        <v>44</v>
      </c>
      <c r="D159" s="18"/>
      <c r="E159" s="3" t="s">
        <v>7</v>
      </c>
      <c r="F159" s="3" t="s">
        <v>8</v>
      </c>
      <c r="G159" s="18"/>
      <c r="H159" s="4">
        <v>22.3100432883086</v>
      </c>
      <c r="I159" s="4">
        <v>17.951633</v>
      </c>
      <c r="J159" s="4">
        <v>18.5521815</v>
      </c>
      <c r="K159" s="4">
        <v>26.359945</v>
      </c>
      <c r="L159" s="4">
        <v>27.1000992</v>
      </c>
      <c r="M159" s="4">
        <v>29.3202020999999</v>
      </c>
      <c r="N159" s="4">
        <v>46.0342681399999</v>
      </c>
      <c r="O159" s="4">
        <v>6073700.0</v>
      </c>
      <c r="P159" s="4">
        <v>286874.0</v>
      </c>
      <c r="Q159" s="4">
        <v>51564.0</v>
      </c>
      <c r="R159" s="4">
        <v>10963.0</v>
      </c>
      <c r="S159" s="4">
        <v>184.0</v>
      </c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9"/>
      <c r="AE159" s="9"/>
      <c r="AF159" s="9"/>
      <c r="AG159" s="9"/>
      <c r="AH159" s="9"/>
      <c r="AI159" s="7"/>
      <c r="AJ159" s="7"/>
      <c r="AK159" s="7"/>
      <c r="AL159" s="7"/>
      <c r="AM159" s="7">
        <f t="shared" ref="AM159:AM170" si="327">SUM(AJ159,AK159,AL159)/3</f>
        <v>0</v>
      </c>
    </row>
    <row r="160">
      <c r="A160" s="4" t="s">
        <v>222</v>
      </c>
      <c r="B160" s="3" t="s">
        <v>73</v>
      </c>
      <c r="C160" s="3" t="s">
        <v>44</v>
      </c>
      <c r="D160" s="18"/>
      <c r="E160" s="3" t="s">
        <v>7</v>
      </c>
      <c r="F160" s="3" t="s">
        <v>8</v>
      </c>
      <c r="G160" s="18"/>
      <c r="H160" s="4">
        <v>22.3679359102878</v>
      </c>
      <c r="I160" s="4">
        <v>17.961264</v>
      </c>
      <c r="J160" s="4">
        <v>18.533057</v>
      </c>
      <c r="K160" s="4">
        <v>26.313027</v>
      </c>
      <c r="L160" s="4">
        <v>27.0293476</v>
      </c>
      <c r="M160" s="4">
        <v>29.8778791999999</v>
      </c>
      <c r="N160" s="4">
        <v>48.5988710199999</v>
      </c>
      <c r="O160" s="4">
        <v>6409855.0</v>
      </c>
      <c r="P160" s="4">
        <v>311293.0</v>
      </c>
      <c r="Q160" s="4">
        <v>59262.0</v>
      </c>
      <c r="R160" s="4">
        <v>15297.0</v>
      </c>
      <c r="S160" s="4">
        <v>499.0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9"/>
      <c r="AE160" s="9"/>
      <c r="AF160" s="9"/>
      <c r="AG160" s="9"/>
      <c r="AH160" s="9"/>
      <c r="AI160" s="7"/>
      <c r="AJ160" s="7"/>
      <c r="AK160" s="7"/>
      <c r="AL160" s="7"/>
      <c r="AM160" s="7">
        <f t="shared" si="327"/>
        <v>0</v>
      </c>
    </row>
    <row r="161">
      <c r="A161" s="4" t="s">
        <v>223</v>
      </c>
      <c r="B161" s="3" t="s">
        <v>54</v>
      </c>
      <c r="C161" s="3" t="s">
        <v>44</v>
      </c>
      <c r="D161" s="18"/>
      <c r="E161" s="3" t="s">
        <v>7</v>
      </c>
      <c r="F161" s="3" t="s">
        <v>8</v>
      </c>
      <c r="G161" s="18"/>
      <c r="H161" s="4">
        <v>22.3953171951949</v>
      </c>
      <c r="I161" s="4">
        <v>17.990721</v>
      </c>
      <c r="J161" s="4">
        <v>18.519284</v>
      </c>
      <c r="K161" s="4">
        <v>26.32649</v>
      </c>
      <c r="L161" s="4">
        <v>27.069111</v>
      </c>
      <c r="M161" s="4">
        <v>30.035742</v>
      </c>
      <c r="N161" s="4">
        <v>48.7798534999999</v>
      </c>
      <c r="O161" s="4">
        <v>6347291.0</v>
      </c>
      <c r="P161" s="4">
        <v>319307.0</v>
      </c>
      <c r="Q161" s="4">
        <v>59495.0</v>
      </c>
      <c r="R161" s="4">
        <v>14794.0</v>
      </c>
      <c r="S161" s="4">
        <v>449.0</v>
      </c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9"/>
      <c r="AE161" s="9"/>
      <c r="AF161" s="9"/>
      <c r="AG161" s="9"/>
      <c r="AH161" s="9"/>
      <c r="AI161" s="9"/>
      <c r="AJ161" s="9"/>
      <c r="AK161" s="9"/>
      <c r="AL161" s="9"/>
      <c r="AM161" s="7">
        <f t="shared" si="327"/>
        <v>0</v>
      </c>
    </row>
    <row r="162">
      <c r="A162" s="23" t="s">
        <v>224</v>
      </c>
      <c r="B162" s="3" t="s">
        <v>117</v>
      </c>
      <c r="C162" s="3" t="s">
        <v>44</v>
      </c>
      <c r="D162" s="18"/>
      <c r="E162" s="3" t="s">
        <v>7</v>
      </c>
      <c r="F162" s="3" t="s">
        <v>8</v>
      </c>
      <c r="G162" s="18"/>
      <c r="H162" s="4">
        <v>22.4309295750662</v>
      </c>
      <c r="I162" s="4">
        <v>17.935472</v>
      </c>
      <c r="J162" s="4">
        <v>18.5982475</v>
      </c>
      <c r="K162" s="4">
        <v>26.329084</v>
      </c>
      <c r="L162" s="4">
        <v>27.0789254</v>
      </c>
      <c r="M162" s="4">
        <v>30.1457330999999</v>
      </c>
      <c r="N162" s="4">
        <v>48.9799995399999</v>
      </c>
      <c r="O162" s="4">
        <v>6437024.0</v>
      </c>
      <c r="P162" s="4">
        <v>333224.0</v>
      </c>
      <c r="Q162" s="4">
        <v>60535.0</v>
      </c>
      <c r="R162" s="4">
        <v>14561.0</v>
      </c>
      <c r="S162" s="4">
        <v>497.0</v>
      </c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9"/>
      <c r="AE162" s="9"/>
      <c r="AF162" s="9"/>
      <c r="AG162" s="9"/>
      <c r="AH162" s="18"/>
      <c r="AI162" s="9"/>
      <c r="AJ162" s="9"/>
      <c r="AK162" s="9"/>
      <c r="AL162" s="9"/>
      <c r="AM162" s="7">
        <f t="shared" si="327"/>
        <v>0</v>
      </c>
    </row>
    <row r="163">
      <c r="A163" s="3" t="s">
        <v>225</v>
      </c>
      <c r="B163" s="3" t="s">
        <v>68</v>
      </c>
      <c r="C163" s="3" t="s">
        <v>44</v>
      </c>
      <c r="D163" s="3"/>
      <c r="E163" s="3" t="s">
        <v>7</v>
      </c>
      <c r="F163" s="3" t="s">
        <v>8</v>
      </c>
      <c r="G163" s="3"/>
      <c r="H163" s="3">
        <v>22.6339562382998</v>
      </c>
      <c r="I163" s="3">
        <v>18.030537</v>
      </c>
      <c r="J163" s="3">
        <v>18.727021</v>
      </c>
      <c r="K163" s="3">
        <v>26.388058</v>
      </c>
      <c r="L163" s="3">
        <v>27.21314</v>
      </c>
      <c r="M163" s="3">
        <v>30.6408806</v>
      </c>
      <c r="N163" s="3">
        <v>52.1749818799999</v>
      </c>
      <c r="O163" s="3">
        <v>6810613.0</v>
      </c>
      <c r="P163" s="3">
        <v>380315.0</v>
      </c>
      <c r="Q163" s="3">
        <v>76888.0</v>
      </c>
      <c r="R163" s="3">
        <v>19096.0</v>
      </c>
      <c r="S163" s="3">
        <v>692.0</v>
      </c>
      <c r="T163" s="9">
        <f>P163/O163</f>
        <v>0.05584152264</v>
      </c>
      <c r="U163" s="9">
        <f>Q163/O163</f>
        <v>0.011289439</v>
      </c>
      <c r="V163" s="9">
        <f>R163/O163</f>
        <v>0.002803859212</v>
      </c>
      <c r="W163" s="9">
        <f>S163/O163</f>
        <v>0.0001016061256</v>
      </c>
      <c r="X163" s="9">
        <v>0.0</v>
      </c>
      <c r="Y163" s="9">
        <v>0.0</v>
      </c>
      <c r="Z163" s="9">
        <v>0.0</v>
      </c>
      <c r="AA163" s="9">
        <v>0.0</v>
      </c>
      <c r="AB163" s="9">
        <v>0.0</v>
      </c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7">
        <f t="shared" si="327"/>
        <v>0</v>
      </c>
    </row>
    <row r="164">
      <c r="A164" s="23" t="s">
        <v>226</v>
      </c>
      <c r="B164" s="3" t="s">
        <v>98</v>
      </c>
      <c r="C164" s="3" t="s">
        <v>44</v>
      </c>
      <c r="D164" s="18"/>
      <c r="E164" s="3" t="s">
        <v>7</v>
      </c>
      <c r="F164" s="3" t="s">
        <v>8</v>
      </c>
      <c r="G164" s="18"/>
      <c r="H164" s="10">
        <v>22.9745290932657</v>
      </c>
      <c r="I164" s="10">
        <v>17.98397</v>
      </c>
      <c r="J164" s="10">
        <v>18.874297</v>
      </c>
      <c r="K164" s="10">
        <v>26.367991</v>
      </c>
      <c r="L164" s="10">
        <v>27.318067</v>
      </c>
      <c r="M164" s="10">
        <v>31.7606579999999</v>
      </c>
      <c r="N164" s="10">
        <v>59.38113096</v>
      </c>
      <c r="O164" s="10">
        <v>7200993.0</v>
      </c>
      <c r="P164" s="10">
        <v>470732.0</v>
      </c>
      <c r="Q164" s="10">
        <v>111883.0</v>
      </c>
      <c r="R164" s="10">
        <v>27319.0</v>
      </c>
      <c r="S164" s="10">
        <v>821.0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9"/>
      <c r="AE164" s="9"/>
      <c r="AF164" s="9"/>
      <c r="AG164" s="9"/>
      <c r="AH164" s="9"/>
      <c r="AI164" s="20"/>
      <c r="AJ164" s="7"/>
      <c r="AK164" s="7"/>
      <c r="AL164" s="7"/>
      <c r="AM164" s="7">
        <f t="shared" si="327"/>
        <v>0</v>
      </c>
    </row>
    <row r="165">
      <c r="A165" s="4" t="s">
        <v>227</v>
      </c>
      <c r="B165" s="3">
        <v>4828.0</v>
      </c>
      <c r="C165" s="3" t="s">
        <v>44</v>
      </c>
      <c r="D165" s="18"/>
      <c r="E165" s="3" t="s">
        <v>7</v>
      </c>
      <c r="F165" s="3" t="s">
        <v>8</v>
      </c>
      <c r="G165" s="18"/>
      <c r="H165" s="4">
        <v>23.1735108331099</v>
      </c>
      <c r="I165" s="4">
        <v>18.049612</v>
      </c>
      <c r="J165" s="4">
        <v>18.762512</v>
      </c>
      <c r="K165" s="4">
        <v>27.160501</v>
      </c>
      <c r="L165" s="4">
        <v>28.0469634</v>
      </c>
      <c r="M165" s="4">
        <v>31.8167362999999</v>
      </c>
      <c r="N165" s="4">
        <v>59.9631648399999</v>
      </c>
      <c r="O165" s="4">
        <v>6898380.0</v>
      </c>
      <c r="P165" s="4">
        <v>456263.0</v>
      </c>
      <c r="Q165" s="4">
        <v>107656.0</v>
      </c>
      <c r="R165" s="4">
        <v>30733.0</v>
      </c>
      <c r="S165" s="4">
        <v>3411.0</v>
      </c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9"/>
      <c r="AE165" s="9"/>
      <c r="AF165" s="9"/>
      <c r="AG165" s="9"/>
      <c r="AH165" s="9"/>
      <c r="AI165" s="7"/>
      <c r="AJ165" s="7"/>
      <c r="AK165" s="7"/>
      <c r="AL165" s="7"/>
      <c r="AM165" s="7">
        <f t="shared" si="327"/>
        <v>0</v>
      </c>
    </row>
    <row r="166">
      <c r="A166" s="4" t="s">
        <v>228</v>
      </c>
      <c r="B166" s="3" t="s">
        <v>6</v>
      </c>
      <c r="C166" s="3" t="s">
        <v>44</v>
      </c>
      <c r="D166" s="18"/>
      <c r="E166" s="3" t="s">
        <v>7</v>
      </c>
      <c r="F166" s="3" t="s">
        <v>8</v>
      </c>
      <c r="G166" s="18"/>
      <c r="H166" s="4">
        <v>23.3634395012814</v>
      </c>
      <c r="I166" s="4">
        <v>18.061176</v>
      </c>
      <c r="J166" s="4">
        <v>19.0499495</v>
      </c>
      <c r="K166" s="4">
        <v>26.48101</v>
      </c>
      <c r="L166" s="4">
        <v>28.1244859999999</v>
      </c>
      <c r="M166" s="4">
        <v>33.13685925</v>
      </c>
      <c r="N166" s="4">
        <v>64.2077763</v>
      </c>
      <c r="O166" s="4">
        <v>6953836.0</v>
      </c>
      <c r="P166" s="4">
        <v>538472.0</v>
      </c>
      <c r="Q166" s="4">
        <v>132468.0</v>
      </c>
      <c r="R166" s="4">
        <v>34446.0</v>
      </c>
      <c r="S166" s="4">
        <v>953.0</v>
      </c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7"/>
      <c r="AJ166" s="7"/>
      <c r="AK166" s="7"/>
      <c r="AL166" s="7"/>
      <c r="AM166" s="7">
        <f t="shared" si="327"/>
        <v>0</v>
      </c>
    </row>
    <row r="167">
      <c r="A167" s="4" t="s">
        <v>229</v>
      </c>
      <c r="B167" s="3" t="s">
        <v>125</v>
      </c>
      <c r="C167" s="3" t="s">
        <v>44</v>
      </c>
      <c r="D167" s="18"/>
      <c r="E167" s="3" t="s">
        <v>7</v>
      </c>
      <c r="F167" s="3" t="s">
        <v>8</v>
      </c>
      <c r="G167" s="18"/>
      <c r="H167" s="4">
        <v>23.7739168567636</v>
      </c>
      <c r="I167" s="4">
        <v>18.045036</v>
      </c>
      <c r="J167" s="4">
        <v>19.431958</v>
      </c>
      <c r="K167" s="4">
        <v>26.385296</v>
      </c>
      <c r="L167" s="4">
        <v>28.7636772</v>
      </c>
      <c r="M167" s="4">
        <v>36.0150362999999</v>
      </c>
      <c r="N167" s="4">
        <v>68.94697198</v>
      </c>
      <c r="O167" s="4">
        <v>7687419.0</v>
      </c>
      <c r="P167" s="4">
        <v>686391.0</v>
      </c>
      <c r="Q167" s="4">
        <v>184263.0</v>
      </c>
      <c r="R167" s="4">
        <v>51591.0</v>
      </c>
      <c r="S167" s="4">
        <v>1878.0</v>
      </c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9"/>
      <c r="AE167" s="9"/>
      <c r="AF167" s="9"/>
      <c r="AG167" s="9"/>
      <c r="AH167" s="9"/>
      <c r="AI167" s="7"/>
      <c r="AJ167" s="7"/>
      <c r="AK167" s="7"/>
      <c r="AL167" s="7"/>
      <c r="AM167" s="7">
        <f t="shared" si="327"/>
        <v>0</v>
      </c>
    </row>
    <row r="168">
      <c r="A168" s="3" t="s">
        <v>230</v>
      </c>
      <c r="B168" s="3">
        <v>1445.0</v>
      </c>
      <c r="C168" s="3" t="s">
        <v>44</v>
      </c>
      <c r="D168" s="3"/>
      <c r="E168" s="3" t="s">
        <v>7</v>
      </c>
      <c r="F168" s="3" t="s">
        <v>8</v>
      </c>
      <c r="G168" s="24"/>
      <c r="H168" s="3">
        <v>23.8342654636095</v>
      </c>
      <c r="I168" s="3">
        <v>17.936214</v>
      </c>
      <c r="J168" s="3">
        <v>19.466799</v>
      </c>
      <c r="K168" s="3">
        <v>26.348857</v>
      </c>
      <c r="L168" s="3">
        <v>29.4336605</v>
      </c>
      <c r="M168" s="3">
        <v>36.8977138999999</v>
      </c>
      <c r="N168" s="3">
        <v>67.36665794</v>
      </c>
      <c r="O168" s="3">
        <v>6498260.0</v>
      </c>
      <c r="P168" s="3">
        <v>613542.0</v>
      </c>
      <c r="Q168" s="3">
        <v>159921.0</v>
      </c>
      <c r="R168" s="3">
        <v>35349.0</v>
      </c>
      <c r="S168" s="3">
        <v>782.0</v>
      </c>
      <c r="T168" s="24"/>
      <c r="U168" s="24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7">
        <f t="shared" si="327"/>
        <v>0</v>
      </c>
    </row>
    <row r="169">
      <c r="A169" s="4" t="s">
        <v>231</v>
      </c>
      <c r="B169" s="3" t="s">
        <v>70</v>
      </c>
      <c r="C169" s="3" t="s">
        <v>44</v>
      </c>
      <c r="D169" s="18"/>
      <c r="E169" s="3" t="s">
        <v>7</v>
      </c>
      <c r="F169" s="3" t="s">
        <v>8</v>
      </c>
      <c r="G169" s="18"/>
      <c r="H169" s="4">
        <v>23.8754418793934</v>
      </c>
      <c r="I169" s="4">
        <v>18.041762</v>
      </c>
      <c r="J169" s="4">
        <v>19.3462455</v>
      </c>
      <c r="K169" s="4">
        <v>26.44404775</v>
      </c>
      <c r="L169" s="4">
        <v>29.166083</v>
      </c>
      <c r="M169" s="4">
        <v>37.2339497</v>
      </c>
      <c r="N169" s="4">
        <v>69.7825028199998</v>
      </c>
      <c r="O169" s="4">
        <v>7339654.0</v>
      </c>
      <c r="P169" s="4">
        <v>672379.0</v>
      </c>
      <c r="Q169" s="4">
        <v>187839.0</v>
      </c>
      <c r="R169" s="4">
        <v>51086.0</v>
      </c>
      <c r="S169" s="4">
        <v>1542.0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7"/>
      <c r="AJ169" s="7"/>
      <c r="AK169" s="7"/>
      <c r="AL169" s="7"/>
      <c r="AM169" s="7">
        <f t="shared" si="327"/>
        <v>0</v>
      </c>
    </row>
    <row r="170">
      <c r="A170" s="3" t="s">
        <v>232</v>
      </c>
      <c r="B170" s="3" t="s">
        <v>9</v>
      </c>
      <c r="C170" s="3" t="s">
        <v>44</v>
      </c>
      <c r="D170" s="3" t="s">
        <v>44</v>
      </c>
      <c r="E170" s="3" t="s">
        <v>7</v>
      </c>
      <c r="F170" s="3" t="s">
        <v>8</v>
      </c>
      <c r="G170" s="24"/>
      <c r="H170" s="3">
        <v>25.1198503613016</v>
      </c>
      <c r="I170" s="3">
        <v>18.159778</v>
      </c>
      <c r="J170" s="3">
        <v>20.1969805</v>
      </c>
      <c r="K170" s="3">
        <v>27.215526</v>
      </c>
      <c r="L170" s="3">
        <v>32.5253438999999</v>
      </c>
      <c r="M170" s="3">
        <v>44.0409084499999</v>
      </c>
      <c r="N170" s="3">
        <v>75.310676</v>
      </c>
      <c r="O170" s="3">
        <v>7708138.0</v>
      </c>
      <c r="P170" s="3">
        <v>1036583.0</v>
      </c>
      <c r="Q170" s="3">
        <v>285674.0</v>
      </c>
      <c r="R170" s="3">
        <v>78902.0</v>
      </c>
      <c r="S170" s="3">
        <v>3569.0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7">
        <f t="shared" si="327"/>
        <v>0</v>
      </c>
    </row>
    <row r="171">
      <c r="AD171" s="7"/>
      <c r="AE171" s="7"/>
      <c r="AF171" s="7"/>
      <c r="AG171" s="7"/>
      <c r="AH171" s="7"/>
    </row>
  </sheetData>
  <autoFilter ref="$A$1:$AL$1033">
    <filterColumn colId="4">
      <filters blank="1">
        <filter val="Intervals"/>
        <filter val="Bin"/>
        <filter val="Cluster"/>
        <filter val="ICE"/>
        <filter val="Baseline"/>
        <filter val="Avg"/>
        <filter val="ICEBad"/>
        <filter val="PropBinning"/>
      </filters>
    </filterColumn>
    <sortState ref="A1:AL1033">
      <sortCondition ref="AI1:AI1033"/>
      <sortCondition ref="M1:M103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75"/>
    <col customWidth="1" hidden="1" min="3" max="3" width="5.88"/>
    <col hidden="1" min="4" max="4" width="12.63"/>
    <col customWidth="1" min="6" max="6" width="5.25"/>
    <col hidden="1" min="7" max="7" width="12.63"/>
    <col hidden="1" min="15" max="29" width="12.63"/>
    <col customWidth="1" min="30" max="33" width="15.13"/>
    <col customWidth="1" min="34" max="34" width="12.0"/>
    <col customWidth="1" min="35" max="35" width="14.75"/>
    <col customWidth="1" min="36" max="39" width="12.0"/>
  </cols>
  <sheetData>
    <row r="1">
      <c r="A1" s="1" t="s">
        <v>10</v>
      </c>
      <c r="B1" s="1" t="s">
        <v>0</v>
      </c>
      <c r="C1" s="1" t="s">
        <v>11</v>
      </c>
      <c r="D1" s="1" t="s">
        <v>12</v>
      </c>
      <c r="E1" s="2" t="s">
        <v>1</v>
      </c>
      <c r="F1" s="2" t="s">
        <v>2</v>
      </c>
      <c r="G1" s="2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3</v>
      </c>
      <c r="M1" s="1" t="s">
        <v>4</v>
      </c>
      <c r="N1" s="1" t="s">
        <v>5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</row>
    <row r="2">
      <c r="A2" s="4" t="s">
        <v>223</v>
      </c>
      <c r="B2" s="3" t="s">
        <v>54</v>
      </c>
      <c r="C2" s="3" t="s">
        <v>44</v>
      </c>
      <c r="D2" s="18"/>
      <c r="E2" s="3" t="s">
        <v>7</v>
      </c>
      <c r="F2" s="3" t="s">
        <v>8</v>
      </c>
      <c r="G2" s="18"/>
      <c r="H2" s="4">
        <v>22.3953171951949</v>
      </c>
      <c r="I2" s="4">
        <v>17.990721</v>
      </c>
      <c r="J2" s="4">
        <v>18.519284</v>
      </c>
      <c r="K2" s="4">
        <v>26.32649</v>
      </c>
      <c r="L2" s="4">
        <v>27.069111</v>
      </c>
      <c r="M2" s="4">
        <v>30.035742</v>
      </c>
      <c r="N2" s="4">
        <v>48.7798534999999</v>
      </c>
      <c r="O2" s="4">
        <v>6347291.0</v>
      </c>
      <c r="P2" s="4">
        <v>319307.0</v>
      </c>
      <c r="Q2" s="4">
        <v>59495.0</v>
      </c>
      <c r="R2" s="4">
        <v>14794.0</v>
      </c>
      <c r="S2" s="4">
        <v>449.0</v>
      </c>
      <c r="T2" s="18"/>
      <c r="U2" s="18"/>
      <c r="V2" s="18"/>
      <c r="W2" s="18"/>
      <c r="X2" s="18"/>
      <c r="Y2" s="18"/>
      <c r="Z2" s="18"/>
      <c r="AA2" s="18"/>
      <c r="AB2" s="18"/>
      <c r="AC2" s="18"/>
      <c r="AD2" s="9"/>
      <c r="AE2" s="9"/>
      <c r="AF2" s="9"/>
      <c r="AG2" s="9"/>
      <c r="AH2" s="9"/>
      <c r="AI2" s="9"/>
      <c r="AJ2" s="9"/>
      <c r="AK2" s="9"/>
      <c r="AL2" s="9"/>
      <c r="AM2" s="9"/>
    </row>
    <row r="3">
      <c r="A3" s="10" t="s">
        <v>57</v>
      </c>
      <c r="B3" s="1" t="s">
        <v>54</v>
      </c>
      <c r="C3" s="1" t="s">
        <v>44</v>
      </c>
      <c r="E3" s="1" t="s">
        <v>45</v>
      </c>
      <c r="F3" s="1">
        <v>5.0</v>
      </c>
      <c r="H3" s="10">
        <v>22.2617937098022</v>
      </c>
      <c r="I3" s="10">
        <v>18.0409212</v>
      </c>
      <c r="J3" s="10">
        <v>18.431862</v>
      </c>
      <c r="K3" s="10">
        <v>26.3463835</v>
      </c>
      <c r="L3" s="10">
        <v>26.968658</v>
      </c>
      <c r="M3" s="10">
        <v>28.9156640999999</v>
      </c>
      <c r="N3" s="10">
        <v>43.9257294</v>
      </c>
      <c r="O3" s="10">
        <v>20679.0</v>
      </c>
      <c r="P3" s="10">
        <v>937.0</v>
      </c>
      <c r="Q3" s="10">
        <v>159.0</v>
      </c>
      <c r="R3" s="10">
        <v>47.0</v>
      </c>
      <c r="S3" s="10">
        <v>7.0</v>
      </c>
      <c r="AD3" s="7">
        <f t="shared" ref="AD3:AH3" si="1">abs((J$2-J3)/J$2)</f>
        <v>0.00472059287</v>
      </c>
      <c r="AE3" s="7">
        <f t="shared" si="1"/>
        <v>0.0007556457393</v>
      </c>
      <c r="AF3" s="7">
        <f t="shared" si="1"/>
        <v>0.003710982603</v>
      </c>
      <c r="AG3" s="7">
        <f t="shared" si="1"/>
        <v>0.03729150091</v>
      </c>
      <c r="AH3" s="7">
        <f t="shared" si="1"/>
        <v>0.09951083801</v>
      </c>
      <c r="AI3" s="7">
        <f t="shared" ref="AI3:AI14" si="4">SUM(AF3,AG3,AH3)/3</f>
        <v>0.04683777384</v>
      </c>
      <c r="AJ3" s="8">
        <f t="shared" ref="AJ3:AL3" si="2">(L$2-L3)/L$2</f>
        <v>0.003710982603</v>
      </c>
      <c r="AK3" s="7">
        <f t="shared" si="2"/>
        <v>0.03729150091</v>
      </c>
      <c r="AL3" s="7">
        <f t="shared" si="2"/>
        <v>0.09951083801</v>
      </c>
      <c r="AM3" s="7">
        <f t="shared" ref="AM3:AM14" si="6">SUM(AJ3,AK3,AL3)/3</f>
        <v>0.04683777384</v>
      </c>
    </row>
    <row r="4">
      <c r="A4" s="10" t="s">
        <v>53</v>
      </c>
      <c r="B4" s="1" t="s">
        <v>54</v>
      </c>
      <c r="C4" s="1" t="s">
        <v>44</v>
      </c>
      <c r="E4" s="1" t="s">
        <v>52</v>
      </c>
      <c r="F4" s="1">
        <v>5.0</v>
      </c>
      <c r="H4" s="10">
        <v>22.2605392733706</v>
      </c>
      <c r="I4" s="10">
        <v>17.9745124</v>
      </c>
      <c r="J4" s="10">
        <v>18.428309</v>
      </c>
      <c r="K4" s="10">
        <v>26.338002</v>
      </c>
      <c r="L4" s="10">
        <v>27.0139256</v>
      </c>
      <c r="M4" s="10">
        <v>28.2635719999999</v>
      </c>
      <c r="N4" s="10">
        <v>46.0947519600001</v>
      </c>
      <c r="O4" s="10">
        <v>20913.0</v>
      </c>
      <c r="P4" s="10">
        <v>867.0</v>
      </c>
      <c r="Q4" s="10">
        <v>176.0</v>
      </c>
      <c r="R4" s="10">
        <v>43.0</v>
      </c>
      <c r="S4" s="10">
        <v>0.0</v>
      </c>
      <c r="AD4" s="7">
        <f t="shared" ref="AD4:AH4" si="3">abs((J$2-J4)/J$2)</f>
        <v>0.004912446939</v>
      </c>
      <c r="AE4" s="7">
        <f t="shared" si="3"/>
        <v>0.0004372781939</v>
      </c>
      <c r="AF4" s="7">
        <f t="shared" si="3"/>
        <v>0.002038685349</v>
      </c>
      <c r="AG4" s="7">
        <f t="shared" si="3"/>
        <v>0.0590020383</v>
      </c>
      <c r="AH4" s="7">
        <f t="shared" si="3"/>
        <v>0.05504529734</v>
      </c>
      <c r="AI4" s="7">
        <f t="shared" si="4"/>
        <v>0.03869534033</v>
      </c>
      <c r="AJ4" s="8">
        <f t="shared" ref="AJ4:AL4" si="5">(L$2-L4)/L$2</f>
        <v>0.002038685349</v>
      </c>
      <c r="AK4" s="7">
        <f t="shared" si="5"/>
        <v>0.0590020383</v>
      </c>
      <c r="AL4" s="7">
        <f t="shared" si="5"/>
        <v>0.05504529734</v>
      </c>
      <c r="AM4" s="7">
        <f t="shared" si="6"/>
        <v>0.03869534033</v>
      </c>
    </row>
    <row r="5">
      <c r="A5" s="10" t="s">
        <v>110</v>
      </c>
      <c r="B5" s="1" t="s">
        <v>54</v>
      </c>
      <c r="C5" s="1" t="s">
        <v>44</v>
      </c>
      <c r="E5" s="1" t="s">
        <v>56</v>
      </c>
      <c r="F5" s="1">
        <v>5.0</v>
      </c>
      <c r="H5" s="10">
        <v>22.6621566010185</v>
      </c>
      <c r="I5" s="10">
        <v>18.064627</v>
      </c>
      <c r="J5" s="10">
        <v>18.664786</v>
      </c>
      <c r="K5" s="10">
        <v>26.391736</v>
      </c>
      <c r="L5" s="10">
        <v>27.139183</v>
      </c>
      <c r="M5" s="10">
        <v>30.884504</v>
      </c>
      <c r="N5" s="10">
        <v>53.859514</v>
      </c>
      <c r="O5" s="10">
        <v>6549738.0</v>
      </c>
      <c r="P5" s="10">
        <v>380833.0</v>
      </c>
      <c r="Q5" s="10">
        <v>78401.0</v>
      </c>
      <c r="R5" s="10">
        <v>22553.0</v>
      </c>
      <c r="S5" s="10">
        <v>6200.0</v>
      </c>
      <c r="AD5" s="7">
        <f t="shared" ref="AD5:AH5" si="7">abs((J$2-J5)/J$2)</f>
        <v>0.007856783232</v>
      </c>
      <c r="AE5" s="7">
        <f t="shared" si="7"/>
        <v>0.002478340257</v>
      </c>
      <c r="AF5" s="7">
        <f t="shared" si="7"/>
        <v>0.002588633221</v>
      </c>
      <c r="AG5" s="7">
        <f t="shared" si="7"/>
        <v>0.02825839961</v>
      </c>
      <c r="AH5" s="7">
        <f t="shared" si="7"/>
        <v>0.1041343943</v>
      </c>
      <c r="AI5" s="7">
        <f t="shared" si="4"/>
        <v>0.04499380906</v>
      </c>
      <c r="AJ5" s="8">
        <f t="shared" ref="AJ5:AL5" si="8">(L$2-L5)/L$2</f>
        <v>-0.002588633221</v>
      </c>
      <c r="AK5" s="7">
        <f t="shared" si="8"/>
        <v>-0.02825839961</v>
      </c>
      <c r="AL5" s="7">
        <f t="shared" si="8"/>
        <v>-0.1041343943</v>
      </c>
      <c r="AM5" s="7">
        <f t="shared" si="6"/>
        <v>-0.04499380906</v>
      </c>
    </row>
    <row r="6">
      <c r="A6" s="10" t="s">
        <v>120</v>
      </c>
      <c r="B6" s="1" t="s">
        <v>54</v>
      </c>
      <c r="C6" s="1" t="s">
        <v>44</v>
      </c>
      <c r="E6" s="1" t="s">
        <v>59</v>
      </c>
      <c r="F6" s="1">
        <v>5.0</v>
      </c>
      <c r="H6" s="10">
        <v>22.0142864011016</v>
      </c>
      <c r="I6" s="10">
        <v>18.0359506</v>
      </c>
      <c r="J6" s="10">
        <v>18.368526</v>
      </c>
      <c r="K6" s="10">
        <v>26.466943</v>
      </c>
      <c r="L6" s="10">
        <v>27.0310704</v>
      </c>
      <c r="M6" s="10">
        <v>27.4413762</v>
      </c>
      <c r="N6" s="10">
        <v>36.2811531599999</v>
      </c>
      <c r="O6" s="10">
        <v>21785.0</v>
      </c>
      <c r="P6" s="10">
        <v>720.0</v>
      </c>
      <c r="Q6" s="10">
        <v>102.0</v>
      </c>
      <c r="R6" s="10">
        <v>36.0</v>
      </c>
      <c r="S6" s="10">
        <v>5.0</v>
      </c>
      <c r="AD6" s="7">
        <f t="shared" ref="AD6:AH6" si="9">abs((J$2-J6)/J$2)</f>
        <v>0.0081405955</v>
      </c>
      <c r="AE6" s="7">
        <f t="shared" si="9"/>
        <v>0.005335044664</v>
      </c>
      <c r="AF6" s="7">
        <f t="shared" si="9"/>
        <v>0.001405313976</v>
      </c>
      <c r="AG6" s="7">
        <f t="shared" si="9"/>
        <v>0.08637595169</v>
      </c>
      <c r="AH6" s="7">
        <f t="shared" si="9"/>
        <v>0.2562266887</v>
      </c>
      <c r="AI6" s="7">
        <f t="shared" si="4"/>
        <v>0.1146693181</v>
      </c>
      <c r="AJ6" s="8">
        <f t="shared" ref="AJ6:AL6" si="10">(L$2-L6)/L$2</f>
        <v>0.001405313976</v>
      </c>
      <c r="AK6" s="7">
        <f t="shared" si="10"/>
        <v>0.08637595169</v>
      </c>
      <c r="AL6" s="7">
        <f t="shared" si="10"/>
        <v>0.2562266887</v>
      </c>
      <c r="AM6" s="7">
        <f t="shared" si="6"/>
        <v>0.1146693181</v>
      </c>
    </row>
    <row r="7">
      <c r="A7" s="10" t="s">
        <v>151</v>
      </c>
      <c r="B7" s="1" t="s">
        <v>54</v>
      </c>
      <c r="C7" s="1" t="s">
        <v>44</v>
      </c>
      <c r="E7" s="1" t="s">
        <v>47</v>
      </c>
      <c r="F7" s="1">
        <v>5.0</v>
      </c>
      <c r="H7" s="10">
        <v>23.0706480930512</v>
      </c>
      <c r="I7" s="10">
        <v>17.962009</v>
      </c>
      <c r="J7" s="10">
        <v>18.7073025</v>
      </c>
      <c r="K7" s="10">
        <v>26.32562625</v>
      </c>
      <c r="L7" s="10">
        <v>27.161962</v>
      </c>
      <c r="M7" s="10">
        <v>31.3919034999999</v>
      </c>
      <c r="N7" s="10">
        <v>62.4227019</v>
      </c>
      <c r="O7" s="10">
        <v>23256.0</v>
      </c>
      <c r="P7" s="10">
        <v>1484.0</v>
      </c>
      <c r="Q7" s="10">
        <v>360.0</v>
      </c>
      <c r="R7" s="10">
        <v>141.0</v>
      </c>
      <c r="S7" s="10">
        <v>51.0</v>
      </c>
      <c r="AD7" s="7">
        <f t="shared" ref="AD7:AH7" si="11">abs((J$2-J7)/J$2)</f>
        <v>0.01015257933</v>
      </c>
      <c r="AE7" s="7">
        <f t="shared" si="11"/>
        <v>0.00003280915914</v>
      </c>
      <c r="AF7" s="7">
        <f t="shared" si="11"/>
        <v>0.003430145896</v>
      </c>
      <c r="AG7" s="7">
        <f t="shared" si="11"/>
        <v>0.04515158973</v>
      </c>
      <c r="AH7" s="7">
        <f t="shared" si="11"/>
        <v>0.279682029</v>
      </c>
      <c r="AI7" s="7">
        <f t="shared" si="4"/>
        <v>0.1094212549</v>
      </c>
      <c r="AJ7" s="8">
        <f t="shared" ref="AJ7:AL7" si="12">(L$2-L7)/L$2</f>
        <v>-0.003430145896</v>
      </c>
      <c r="AK7" s="7">
        <f t="shared" si="12"/>
        <v>-0.04515158973</v>
      </c>
      <c r="AL7" s="7">
        <f t="shared" si="12"/>
        <v>-0.279682029</v>
      </c>
      <c r="AM7" s="7">
        <f t="shared" si="6"/>
        <v>-0.1094212549</v>
      </c>
    </row>
    <row r="8">
      <c r="A8" s="10" t="s">
        <v>61</v>
      </c>
      <c r="B8" s="1" t="s">
        <v>54</v>
      </c>
      <c r="C8" s="1" t="s">
        <v>44</v>
      </c>
      <c r="E8" s="1" t="s">
        <v>62</v>
      </c>
      <c r="F8" s="1">
        <v>5.0</v>
      </c>
      <c r="H8" s="10">
        <v>22.2376959849808</v>
      </c>
      <c r="I8" s="10">
        <v>17.9751741999999</v>
      </c>
      <c r="J8" s="10">
        <v>18.492437</v>
      </c>
      <c r="K8" s="10">
        <v>26.388789</v>
      </c>
      <c r="L8" s="10">
        <v>27.0523212</v>
      </c>
      <c r="M8" s="10">
        <v>28.4177049999999</v>
      </c>
      <c r="N8" s="10">
        <v>44.1603917199996</v>
      </c>
      <c r="O8" s="10">
        <v>21173.0</v>
      </c>
      <c r="P8" s="10">
        <v>833.0</v>
      </c>
      <c r="Q8" s="10">
        <v>170.0</v>
      </c>
      <c r="R8" s="10">
        <v>35.0</v>
      </c>
      <c r="S8" s="10">
        <v>0.0</v>
      </c>
      <c r="AD8" s="7">
        <f t="shared" ref="AD8:AH8" si="13">abs((J$2-J8)/J$2)</f>
        <v>0.001449678076</v>
      </c>
      <c r="AE8" s="7">
        <f t="shared" si="13"/>
        <v>0.002366399775</v>
      </c>
      <c r="AF8" s="7">
        <f t="shared" si="13"/>
        <v>0.0006202567938</v>
      </c>
      <c r="AG8" s="7">
        <f t="shared" si="13"/>
        <v>0.05387038549</v>
      </c>
      <c r="AH8" s="7">
        <f t="shared" si="13"/>
        <v>0.0947001979</v>
      </c>
      <c r="AI8" s="7">
        <f t="shared" si="4"/>
        <v>0.04973028006</v>
      </c>
      <c r="AJ8" s="8">
        <f t="shared" ref="AJ8:AL8" si="14">(L$2-L8)/L$2</f>
        <v>0.0006202567938</v>
      </c>
      <c r="AK8" s="7">
        <f t="shared" si="14"/>
        <v>0.05387038549</v>
      </c>
      <c r="AL8" s="7">
        <f t="shared" si="14"/>
        <v>0.0947001979</v>
      </c>
      <c r="AM8" s="7">
        <f t="shared" si="6"/>
        <v>0.04973028006</v>
      </c>
    </row>
    <row r="9">
      <c r="A9" s="10" t="s">
        <v>87</v>
      </c>
      <c r="B9" s="1" t="s">
        <v>54</v>
      </c>
      <c r="C9" s="1" t="s">
        <v>44</v>
      </c>
      <c r="E9" s="1" t="s">
        <v>45</v>
      </c>
      <c r="F9" s="1">
        <v>15.0</v>
      </c>
      <c r="H9" s="10">
        <v>22.1391534506403</v>
      </c>
      <c r="I9" s="10">
        <v>18.0678817</v>
      </c>
      <c r="J9" s="10">
        <v>18.4236205</v>
      </c>
      <c r="K9" s="10">
        <v>26.284773</v>
      </c>
      <c r="L9" s="10">
        <v>26.8966065</v>
      </c>
      <c r="M9" s="10">
        <v>27.9770863499999</v>
      </c>
      <c r="N9" s="10">
        <v>42.5565343</v>
      </c>
      <c r="O9" s="10">
        <v>62622.0</v>
      </c>
      <c r="P9" s="10">
        <v>2485.0</v>
      </c>
      <c r="Q9" s="10">
        <v>414.0</v>
      </c>
      <c r="R9" s="10">
        <v>76.0</v>
      </c>
      <c r="S9" s="10">
        <v>6.0</v>
      </c>
      <c r="AD9" s="7">
        <f t="shared" ref="AD9:AH9" si="15">abs((J$2-J9)/J$2)</f>
        <v>0.005165615474</v>
      </c>
      <c r="AE9" s="7">
        <f t="shared" si="15"/>
        <v>0.001584601669</v>
      </c>
      <c r="AF9" s="7">
        <f t="shared" si="15"/>
        <v>0.006372743457</v>
      </c>
      <c r="AG9" s="7">
        <f t="shared" si="15"/>
        <v>0.06854019621</v>
      </c>
      <c r="AH9" s="7">
        <f t="shared" si="15"/>
        <v>0.1275797026</v>
      </c>
      <c r="AI9" s="7">
        <f t="shared" si="4"/>
        <v>0.06749754741</v>
      </c>
      <c r="AJ9" s="8">
        <f t="shared" ref="AJ9:AL9" si="16">(L$2-L9)/L$2</f>
        <v>0.006372743457</v>
      </c>
      <c r="AK9" s="7">
        <f t="shared" si="16"/>
        <v>0.06854019621</v>
      </c>
      <c r="AL9" s="7">
        <f t="shared" si="16"/>
        <v>0.1275797026</v>
      </c>
      <c r="AM9" s="7">
        <f t="shared" si="6"/>
        <v>0.06749754741</v>
      </c>
    </row>
    <row r="10">
      <c r="A10" s="10" t="s">
        <v>63</v>
      </c>
      <c r="B10" s="1" t="s">
        <v>54</v>
      </c>
      <c r="C10" s="1" t="s">
        <v>44</v>
      </c>
      <c r="E10" s="1" t="s">
        <v>52</v>
      </c>
      <c r="F10" s="1">
        <v>15.0</v>
      </c>
      <c r="H10" s="10">
        <v>22.4199840439959</v>
      </c>
      <c r="I10" s="10">
        <v>18.0949926</v>
      </c>
      <c r="J10" s="10">
        <v>18.565818</v>
      </c>
      <c r="K10" s="10">
        <v>26.362132</v>
      </c>
      <c r="L10" s="10">
        <v>27.0425844</v>
      </c>
      <c r="M10" s="10">
        <v>30.0590069999999</v>
      </c>
      <c r="N10" s="10">
        <v>48.23829028</v>
      </c>
      <c r="O10" s="10">
        <v>65597.0</v>
      </c>
      <c r="P10" s="10">
        <v>3304.0</v>
      </c>
      <c r="Q10" s="10">
        <v>592.0</v>
      </c>
      <c r="R10" s="10">
        <v>153.0</v>
      </c>
      <c r="S10" s="10">
        <v>21.0</v>
      </c>
      <c r="AD10" s="7">
        <f t="shared" ref="AD10:AH10" si="17">abs((J$2-J10)/J$2)</f>
        <v>0.002512732134</v>
      </c>
      <c r="AE10" s="7">
        <f t="shared" si="17"/>
        <v>0.001353845499</v>
      </c>
      <c r="AF10" s="7">
        <f t="shared" si="17"/>
        <v>0.0009799583001</v>
      </c>
      <c r="AG10" s="7">
        <f t="shared" si="17"/>
        <v>0.0007745771688</v>
      </c>
      <c r="AH10" s="7">
        <f t="shared" si="17"/>
        <v>0.01110219037</v>
      </c>
      <c r="AI10" s="7">
        <f t="shared" si="4"/>
        <v>0.004285575281</v>
      </c>
      <c r="AJ10" s="8">
        <f t="shared" ref="AJ10:AL10" si="18">(L$2-L10)/L$2</f>
        <v>0.0009799583001</v>
      </c>
      <c r="AK10" s="7">
        <f t="shared" si="18"/>
        <v>-0.0007745771688</v>
      </c>
      <c r="AL10" s="7">
        <f t="shared" si="18"/>
        <v>0.01110219037</v>
      </c>
      <c r="AM10" s="7">
        <f t="shared" si="6"/>
        <v>0.003769190502</v>
      </c>
    </row>
    <row r="11">
      <c r="A11" s="10" t="s">
        <v>95</v>
      </c>
      <c r="B11" s="1" t="s">
        <v>54</v>
      </c>
      <c r="C11" s="1" t="s">
        <v>44</v>
      </c>
      <c r="E11" s="1" t="s">
        <v>56</v>
      </c>
      <c r="F11" s="1">
        <v>15.0</v>
      </c>
      <c r="H11" s="10">
        <v>22.5544200470964</v>
      </c>
      <c r="I11" s="10">
        <v>18.035811</v>
      </c>
      <c r="J11" s="10">
        <v>18.5895</v>
      </c>
      <c r="K11" s="10">
        <v>26.418117</v>
      </c>
      <c r="L11" s="10">
        <v>27.179881</v>
      </c>
      <c r="M11" s="10">
        <v>30.563516</v>
      </c>
      <c r="N11" s="10">
        <v>52.112789</v>
      </c>
      <c r="O11" s="10">
        <v>6854979.0</v>
      </c>
      <c r="P11" s="10">
        <v>369410.0</v>
      </c>
      <c r="Q11" s="10">
        <v>76311.0</v>
      </c>
      <c r="R11" s="10">
        <v>21967.0</v>
      </c>
      <c r="S11" s="10">
        <v>6474.0</v>
      </c>
      <c r="AD11" s="7">
        <f t="shared" ref="AD11:AH11" si="19">abs((J$2-J11)/J$2)</f>
        <v>0.003791507274</v>
      </c>
      <c r="AE11" s="7">
        <f t="shared" si="19"/>
        <v>0.003480410795</v>
      </c>
      <c r="AF11" s="7">
        <f t="shared" si="19"/>
        <v>0.004092118134</v>
      </c>
      <c r="AG11" s="7">
        <f t="shared" si="19"/>
        <v>0.01757153194</v>
      </c>
      <c r="AH11" s="7">
        <f t="shared" si="19"/>
        <v>0.06832606621</v>
      </c>
      <c r="AI11" s="7">
        <f t="shared" si="4"/>
        <v>0.0299965721</v>
      </c>
      <c r="AJ11" s="8">
        <f t="shared" ref="AJ11:AL11" si="20">(L$2-L11)/L$2</f>
        <v>-0.004092118134</v>
      </c>
      <c r="AK11" s="7">
        <f t="shared" si="20"/>
        <v>-0.01757153194</v>
      </c>
      <c r="AL11" s="7">
        <f t="shared" si="20"/>
        <v>-0.06832606621</v>
      </c>
      <c r="AM11" s="7">
        <f t="shared" si="6"/>
        <v>-0.0299965721</v>
      </c>
    </row>
    <row r="12">
      <c r="A12" s="10" t="s">
        <v>60</v>
      </c>
      <c r="B12" s="1" t="s">
        <v>54</v>
      </c>
      <c r="C12" s="1" t="s">
        <v>44</v>
      </c>
      <c r="E12" s="1" t="s">
        <v>59</v>
      </c>
      <c r="F12" s="1">
        <v>15.0</v>
      </c>
      <c r="H12" s="10">
        <v>22.4788099009642</v>
      </c>
      <c r="I12" s="10">
        <v>18.039431</v>
      </c>
      <c r="J12" s="10">
        <v>18.563645</v>
      </c>
      <c r="K12" s="10">
        <v>26.3549775</v>
      </c>
      <c r="L12" s="10">
        <v>27.047788</v>
      </c>
      <c r="M12" s="10">
        <v>30.2414773999999</v>
      </c>
      <c r="N12" s="10">
        <v>47.6794253199999</v>
      </c>
      <c r="O12" s="10">
        <v>65855.0</v>
      </c>
      <c r="P12" s="10">
        <v>3504.0</v>
      </c>
      <c r="Q12" s="10">
        <v>587.0</v>
      </c>
      <c r="R12" s="10">
        <v>179.0</v>
      </c>
      <c r="S12" s="10">
        <v>58.0</v>
      </c>
      <c r="AD12" s="7">
        <f t="shared" ref="AD12:AH12" si="21">abs((J$2-J12)/J$2)</f>
        <v>0.002395394984</v>
      </c>
      <c r="AE12" s="7">
        <f t="shared" si="21"/>
        <v>0.001082085003</v>
      </c>
      <c r="AF12" s="7">
        <f t="shared" si="21"/>
        <v>0.0007877244288</v>
      </c>
      <c r="AG12" s="7">
        <f t="shared" si="21"/>
        <v>0.006849685951</v>
      </c>
      <c r="AH12" s="7">
        <f t="shared" si="21"/>
        <v>0.02255907103</v>
      </c>
      <c r="AI12" s="7">
        <f t="shared" si="4"/>
        <v>0.0100654938</v>
      </c>
      <c r="AJ12" s="8">
        <f t="shared" ref="AJ12:AL12" si="22">(L$2-L12)/L$2</f>
        <v>0.0007877244288</v>
      </c>
      <c r="AK12" s="7">
        <f t="shared" si="22"/>
        <v>-0.006849685951</v>
      </c>
      <c r="AL12" s="7">
        <f t="shared" si="22"/>
        <v>0.02255907103</v>
      </c>
      <c r="AM12" s="7">
        <f t="shared" si="6"/>
        <v>0.005499036503</v>
      </c>
    </row>
    <row r="13">
      <c r="A13" s="10" t="s">
        <v>190</v>
      </c>
      <c r="B13" s="1" t="s">
        <v>54</v>
      </c>
      <c r="C13" s="1" t="s">
        <v>44</v>
      </c>
      <c r="E13" s="1" t="s">
        <v>47</v>
      </c>
      <c r="F13" s="1">
        <v>15.0</v>
      </c>
      <c r="H13" s="10">
        <v>23.5247274396135</v>
      </c>
      <c r="I13" s="10">
        <v>18.0650916</v>
      </c>
      <c r="J13" s="10">
        <v>19.052482</v>
      </c>
      <c r="K13" s="10">
        <v>26.396306</v>
      </c>
      <c r="L13" s="10">
        <v>28.3108224</v>
      </c>
      <c r="M13" s="10">
        <v>34.2996001999999</v>
      </c>
      <c r="N13" s="10">
        <v>65.26681064</v>
      </c>
      <c r="O13" s="10">
        <v>71829.0</v>
      </c>
      <c r="P13" s="10">
        <v>5993.0</v>
      </c>
      <c r="Q13" s="10">
        <v>1522.0</v>
      </c>
      <c r="R13" s="10">
        <v>381.0</v>
      </c>
      <c r="S13" s="10">
        <v>45.0</v>
      </c>
      <c r="AD13" s="7">
        <f t="shared" ref="AD13:AH13" si="23">abs((J$2-J13)/J$2)</f>
        <v>0.02879150187</v>
      </c>
      <c r="AE13" s="7">
        <f t="shared" si="23"/>
        <v>0.002651929672</v>
      </c>
      <c r="AF13" s="7">
        <f t="shared" si="23"/>
        <v>0.04587189435</v>
      </c>
      <c r="AG13" s="7">
        <f t="shared" si="23"/>
        <v>0.1419594761</v>
      </c>
      <c r="AH13" s="7">
        <f t="shared" si="23"/>
        <v>0.3379870163</v>
      </c>
      <c r="AI13" s="7">
        <f t="shared" si="4"/>
        <v>0.1752727956</v>
      </c>
      <c r="AJ13" s="8">
        <f t="shared" ref="AJ13:AL13" si="24">(L$2-L13)/L$2</f>
        <v>-0.04587189435</v>
      </c>
      <c r="AK13" s="7">
        <f t="shared" si="24"/>
        <v>-0.1419594761</v>
      </c>
      <c r="AL13" s="7">
        <f t="shared" si="24"/>
        <v>-0.3379870163</v>
      </c>
      <c r="AM13" s="7">
        <f t="shared" si="6"/>
        <v>-0.1752727956</v>
      </c>
    </row>
    <row r="14">
      <c r="A14" s="10" t="s">
        <v>105</v>
      </c>
      <c r="B14" s="1" t="s">
        <v>54</v>
      </c>
      <c r="C14" s="1" t="s">
        <v>44</v>
      </c>
      <c r="E14" s="1" t="s">
        <v>62</v>
      </c>
      <c r="F14" s="1">
        <v>15.0</v>
      </c>
      <c r="H14" s="10">
        <v>22.7089947218788</v>
      </c>
      <c r="I14" s="10">
        <v>18.1289602</v>
      </c>
      <c r="J14" s="10">
        <v>18.797406</v>
      </c>
      <c r="K14" s="10">
        <v>26.3793195</v>
      </c>
      <c r="L14" s="10">
        <v>27.1735108</v>
      </c>
      <c r="M14" s="10">
        <v>30.3951260999999</v>
      </c>
      <c r="N14" s="10">
        <v>54.0472276199997</v>
      </c>
      <c r="O14" s="10">
        <v>70383.0</v>
      </c>
      <c r="P14" s="10">
        <v>3669.0</v>
      </c>
      <c r="Q14" s="10">
        <v>858.0</v>
      </c>
      <c r="R14" s="10">
        <v>211.0</v>
      </c>
      <c r="S14" s="10">
        <v>3.0</v>
      </c>
      <c r="AD14" s="7">
        <f t="shared" ref="AD14:AH14" si="25">abs((J$2-J14)/J$2)</f>
        <v>0.01501796722</v>
      </c>
      <c r="AE14" s="7">
        <f t="shared" si="25"/>
        <v>0.002006705034</v>
      </c>
      <c r="AF14" s="7">
        <f t="shared" si="25"/>
        <v>0.00385678717</v>
      </c>
      <c r="AG14" s="7">
        <f t="shared" si="25"/>
        <v>0.01196521464</v>
      </c>
      <c r="AH14" s="7">
        <f t="shared" si="25"/>
        <v>0.1079825736</v>
      </c>
      <c r="AI14" s="7">
        <f t="shared" si="4"/>
        <v>0.0412681918</v>
      </c>
      <c r="AJ14" s="8">
        <f t="shared" ref="AJ14:AL14" si="26">(L$2-L14)/L$2</f>
        <v>-0.00385678717</v>
      </c>
      <c r="AK14" s="7">
        <f t="shared" si="26"/>
        <v>-0.01196521464</v>
      </c>
      <c r="AL14" s="7">
        <f t="shared" si="26"/>
        <v>-0.1079825736</v>
      </c>
      <c r="AM14" s="7">
        <f t="shared" si="6"/>
        <v>-0.0412681918</v>
      </c>
    </row>
    <row r="15">
      <c r="A15" s="23" t="s">
        <v>231</v>
      </c>
      <c r="B15" s="3" t="s">
        <v>70</v>
      </c>
      <c r="C15" s="3" t="s">
        <v>44</v>
      </c>
      <c r="D15" s="18"/>
      <c r="E15" s="3" t="s">
        <v>7</v>
      </c>
      <c r="F15" s="3" t="s">
        <v>8</v>
      </c>
      <c r="G15" s="18"/>
      <c r="H15" s="4">
        <v>23.8754418793934</v>
      </c>
      <c r="I15" s="4">
        <v>18.041762</v>
      </c>
      <c r="J15" s="4">
        <v>19.3462455</v>
      </c>
      <c r="K15" s="4">
        <v>26.44404775</v>
      </c>
      <c r="L15" s="4">
        <v>29.166083</v>
      </c>
      <c r="M15" s="4">
        <v>37.2339497</v>
      </c>
      <c r="N15" s="4">
        <v>69.7825028199998</v>
      </c>
      <c r="O15" s="4">
        <v>7339654.0</v>
      </c>
      <c r="P15" s="4">
        <v>672379.0</v>
      </c>
      <c r="Q15" s="4">
        <v>187839.0</v>
      </c>
      <c r="R15" s="4">
        <v>51086.0</v>
      </c>
      <c r="S15" s="4">
        <v>1542.0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7"/>
      <c r="AJ15" s="7"/>
      <c r="AK15" s="7"/>
      <c r="AL15" s="7"/>
      <c r="AM15" s="7"/>
    </row>
    <row r="16">
      <c r="A16" s="10" t="s">
        <v>158</v>
      </c>
      <c r="B16" s="1" t="s">
        <v>70</v>
      </c>
      <c r="C16" s="1" t="s">
        <v>44</v>
      </c>
      <c r="E16" s="1" t="s">
        <v>45</v>
      </c>
      <c r="F16" s="1">
        <v>5.0</v>
      </c>
      <c r="H16" s="10">
        <v>23.4147351367778</v>
      </c>
      <c r="I16" s="10">
        <v>17.9615177</v>
      </c>
      <c r="J16" s="10">
        <v>19.3118224999999</v>
      </c>
      <c r="K16" s="10">
        <v>26.3842495</v>
      </c>
      <c r="L16" s="10">
        <v>28.1348251999999</v>
      </c>
      <c r="M16" s="10">
        <v>33.6288646999999</v>
      </c>
      <c r="N16" s="10">
        <v>63.1387644900001</v>
      </c>
      <c r="O16" s="10">
        <v>25238.0</v>
      </c>
      <c r="P16" s="10">
        <v>2014.0</v>
      </c>
      <c r="Q16" s="10">
        <v>484.0</v>
      </c>
      <c r="R16" s="10">
        <v>125.0</v>
      </c>
      <c r="S16" s="10">
        <v>2.0</v>
      </c>
      <c r="AD16" s="7">
        <f t="shared" ref="AD16:AH16" si="27">abs((J$15-J16)/J$15)</f>
        <v>0.00177931165</v>
      </c>
      <c r="AE16" s="7">
        <f t="shared" si="27"/>
        <v>0.002261312283</v>
      </c>
      <c r="AF16" s="7">
        <f t="shared" si="27"/>
        <v>0.03535811785</v>
      </c>
      <c r="AG16" s="7">
        <f t="shared" si="27"/>
        <v>0.09682252431</v>
      </c>
      <c r="AH16" s="7">
        <f t="shared" si="27"/>
        <v>0.09520636351</v>
      </c>
      <c r="AI16" s="7">
        <f t="shared" ref="AI16:AI31" si="30">SUM(AF16,AG16,AH16)/3</f>
        <v>0.07579566856</v>
      </c>
      <c r="AJ16" s="8">
        <f t="shared" ref="AJ16:AL16" si="28">(L$15-L16)/L$15</f>
        <v>0.03535811785</v>
      </c>
      <c r="AK16" s="8">
        <f t="shared" si="28"/>
        <v>0.09682252431</v>
      </c>
      <c r="AL16" s="8">
        <f t="shared" si="28"/>
        <v>0.09520636351</v>
      </c>
      <c r="AM16" s="7">
        <f t="shared" ref="AM16:AM31" si="32">SUM(AJ16,AK16,AL16)/3</f>
        <v>0.07579566856</v>
      </c>
    </row>
    <row r="17">
      <c r="A17" s="10" t="s">
        <v>146</v>
      </c>
      <c r="B17" s="1" t="s">
        <v>70</v>
      </c>
      <c r="C17" s="1" t="s">
        <v>44</v>
      </c>
      <c r="E17" s="1" t="s">
        <v>52</v>
      </c>
      <c r="F17" s="1">
        <v>5.0</v>
      </c>
      <c r="H17" s="10">
        <v>23.4055297444122</v>
      </c>
      <c r="I17" s="10">
        <v>18.1186817</v>
      </c>
      <c r="J17" s="10">
        <v>19.4033774999999</v>
      </c>
      <c r="K17" s="10">
        <v>26.3505644999999</v>
      </c>
      <c r="L17" s="10">
        <v>28.0774826</v>
      </c>
      <c r="M17" s="10">
        <v>33.3354455499999</v>
      </c>
      <c r="N17" s="10">
        <v>61.21844015</v>
      </c>
      <c r="O17" s="10">
        <v>25502.0</v>
      </c>
      <c r="P17" s="10">
        <v>2018.0</v>
      </c>
      <c r="Q17" s="10">
        <v>487.0</v>
      </c>
      <c r="R17" s="10">
        <v>86.0</v>
      </c>
      <c r="S17" s="10">
        <v>1.0</v>
      </c>
      <c r="AD17" s="7">
        <f t="shared" ref="AD17:AH17" si="29">abs((J$15-J17)/J$15)</f>
        <v>0.002953131139</v>
      </c>
      <c r="AE17" s="7">
        <f t="shared" si="29"/>
        <v>0.003535133913</v>
      </c>
      <c r="AF17" s="7">
        <f t="shared" si="29"/>
        <v>0.0373241892</v>
      </c>
      <c r="AG17" s="7">
        <f t="shared" si="29"/>
        <v>0.104702944</v>
      </c>
      <c r="AH17" s="7">
        <f t="shared" si="29"/>
        <v>0.1227250718</v>
      </c>
      <c r="AI17" s="7">
        <f t="shared" si="30"/>
        <v>0.088250735</v>
      </c>
      <c r="AJ17" s="8">
        <f t="shared" ref="AJ17:AL17" si="31">(L$15-L17)/L$15</f>
        <v>0.0373241892</v>
      </c>
      <c r="AK17" s="8">
        <f t="shared" si="31"/>
        <v>0.104702944</v>
      </c>
      <c r="AL17" s="8">
        <f t="shared" si="31"/>
        <v>0.1227250718</v>
      </c>
      <c r="AM17" s="7">
        <f t="shared" si="32"/>
        <v>0.088250735</v>
      </c>
    </row>
    <row r="18">
      <c r="A18" s="10" t="s">
        <v>69</v>
      </c>
      <c r="B18" s="1" t="s">
        <v>70</v>
      </c>
      <c r="C18" s="1" t="s">
        <v>44</v>
      </c>
      <c r="E18" s="1" t="s">
        <v>71</v>
      </c>
      <c r="F18" s="1">
        <v>5.0</v>
      </c>
      <c r="H18" s="10">
        <v>25.1985646494024</v>
      </c>
      <c r="I18" s="10">
        <v>18.00605</v>
      </c>
      <c r="J18" s="10">
        <v>19.975442</v>
      </c>
      <c r="K18" s="10">
        <v>26.880828</v>
      </c>
      <c r="L18" s="10">
        <v>32.989347</v>
      </c>
      <c r="M18" s="10">
        <v>45.364059</v>
      </c>
      <c r="N18" s="10">
        <v>77.576132</v>
      </c>
      <c r="O18" s="10">
        <v>7523701.0</v>
      </c>
      <c r="P18" s="10">
        <v>1039687.0</v>
      </c>
      <c r="Q18" s="10">
        <v>300122.0</v>
      </c>
      <c r="R18" s="10">
        <v>87803.0</v>
      </c>
      <c r="S18" s="10">
        <v>23574.0</v>
      </c>
      <c r="AD18" s="7">
        <f t="shared" ref="AD18:AH18" si="33">abs((J$15-J18)/J$15)</f>
        <v>0.03252292544</v>
      </c>
      <c r="AE18" s="7">
        <f t="shared" si="33"/>
        <v>0.01651714798</v>
      </c>
      <c r="AF18" s="7">
        <f t="shared" si="33"/>
        <v>0.1310859604</v>
      </c>
      <c r="AG18" s="7">
        <f t="shared" si="33"/>
        <v>0.2183520514</v>
      </c>
      <c r="AH18" s="7">
        <f t="shared" si="33"/>
        <v>0.1116845751</v>
      </c>
      <c r="AI18" s="7">
        <f t="shared" si="30"/>
        <v>0.153707529</v>
      </c>
      <c r="AJ18" s="8">
        <f t="shared" ref="AJ18:AL18" si="34">(L$15-L18)/L$15</f>
        <v>-0.1310859604</v>
      </c>
      <c r="AK18" s="8">
        <f t="shared" si="34"/>
        <v>-0.2183520514</v>
      </c>
      <c r="AL18" s="8">
        <f t="shared" si="34"/>
        <v>-0.1116845751</v>
      </c>
      <c r="AM18" s="7">
        <f t="shared" si="32"/>
        <v>-0.153707529</v>
      </c>
    </row>
    <row r="19">
      <c r="A19" s="10" t="s">
        <v>216</v>
      </c>
      <c r="B19" s="1" t="s">
        <v>70</v>
      </c>
      <c r="C19" s="1" t="s">
        <v>44</v>
      </c>
      <c r="E19" s="1" t="s">
        <v>56</v>
      </c>
      <c r="F19" s="1">
        <v>5.0</v>
      </c>
      <c r="H19" s="10">
        <v>24.6387621346858</v>
      </c>
      <c r="I19" s="10">
        <v>18.054665</v>
      </c>
      <c r="J19" s="10">
        <v>19.738824</v>
      </c>
      <c r="K19" s="10">
        <v>26.743467</v>
      </c>
      <c r="L19" s="10">
        <v>31.344985</v>
      </c>
      <c r="M19" s="10">
        <v>41.690066</v>
      </c>
      <c r="N19" s="10">
        <v>74.494612</v>
      </c>
      <c r="O19" s="10">
        <v>7533225.0</v>
      </c>
      <c r="P19" s="10">
        <v>871829.0</v>
      </c>
      <c r="Q19" s="10">
        <v>251798.0</v>
      </c>
      <c r="R19" s="10">
        <v>72885.0</v>
      </c>
      <c r="S19" s="10">
        <v>11387.0</v>
      </c>
      <c r="AD19" s="7">
        <f t="shared" ref="AD19:AH19" si="35">abs((J$15-J19)/J$15)</f>
        <v>0.0202922319</v>
      </c>
      <c r="AE19" s="7">
        <f t="shared" si="35"/>
        <v>0.01132274653</v>
      </c>
      <c r="AF19" s="7">
        <f t="shared" si="35"/>
        <v>0.07470670642</v>
      </c>
      <c r="AG19" s="7">
        <f t="shared" si="35"/>
        <v>0.1196788505</v>
      </c>
      <c r="AH19" s="7">
        <f t="shared" si="35"/>
        <v>0.06752565456</v>
      </c>
      <c r="AI19" s="7">
        <f t="shared" si="30"/>
        <v>0.08730373716</v>
      </c>
      <c r="AJ19" s="8">
        <f t="shared" ref="AJ19:AL19" si="36">(L$15-L19)/L$15</f>
        <v>-0.07470670642</v>
      </c>
      <c r="AK19" s="8">
        <f t="shared" si="36"/>
        <v>-0.1196788505</v>
      </c>
      <c r="AL19" s="8">
        <f t="shared" si="36"/>
        <v>-0.06752565456</v>
      </c>
      <c r="AM19" s="7">
        <f t="shared" si="32"/>
        <v>-0.08730373716</v>
      </c>
    </row>
    <row r="20">
      <c r="A20" s="10" t="s">
        <v>74</v>
      </c>
      <c r="B20" s="1" t="s">
        <v>70</v>
      </c>
      <c r="C20" s="1" t="s">
        <v>44</v>
      </c>
      <c r="E20" s="1" t="s">
        <v>71</v>
      </c>
      <c r="F20" s="1">
        <v>5.0</v>
      </c>
      <c r="H20" s="10">
        <v>24.5925422265312</v>
      </c>
      <c r="I20" s="10">
        <v>18.047594</v>
      </c>
      <c r="J20" s="10">
        <v>19.351545</v>
      </c>
      <c r="K20" s="10">
        <v>26.641575</v>
      </c>
      <c r="L20" s="10">
        <v>30.854586</v>
      </c>
      <c r="M20" s="10">
        <v>41.836432</v>
      </c>
      <c r="N20" s="10">
        <v>77.47038</v>
      </c>
      <c r="O20" s="10">
        <v>7647909.0</v>
      </c>
      <c r="P20" s="10">
        <v>835508.0</v>
      </c>
      <c r="Q20" s="10">
        <v>265379.0</v>
      </c>
      <c r="R20" s="10">
        <v>88076.0</v>
      </c>
      <c r="S20" s="10">
        <v>24092.0</v>
      </c>
      <c r="AD20" s="7">
        <f t="shared" ref="AD20:AH20" si="37">abs((J$15-J20)/J$15)</f>
        <v>0.0002739291197</v>
      </c>
      <c r="AE20" s="7">
        <f t="shared" si="37"/>
        <v>0.007469629909</v>
      </c>
      <c r="AF20" s="7">
        <f t="shared" si="37"/>
        <v>0.05789268994</v>
      </c>
      <c r="AG20" s="7">
        <f t="shared" si="37"/>
        <v>0.1236098329</v>
      </c>
      <c r="AH20" s="7">
        <f t="shared" si="37"/>
        <v>0.1101691236</v>
      </c>
      <c r="AI20" s="7">
        <f t="shared" si="30"/>
        <v>0.09722388215</v>
      </c>
      <c r="AJ20" s="8">
        <f t="shared" ref="AJ20:AL20" si="38">(L$15-L20)/L$15</f>
        <v>-0.05789268994</v>
      </c>
      <c r="AK20" s="8">
        <f t="shared" si="38"/>
        <v>-0.1236098329</v>
      </c>
      <c r="AL20" s="8">
        <f t="shared" si="38"/>
        <v>-0.1101691236</v>
      </c>
      <c r="AM20" s="7">
        <f t="shared" si="32"/>
        <v>-0.09722388215</v>
      </c>
    </row>
    <row r="21">
      <c r="A21" s="10" t="s">
        <v>135</v>
      </c>
      <c r="B21" s="1" t="s">
        <v>70</v>
      </c>
      <c r="C21" s="1" t="s">
        <v>44</v>
      </c>
      <c r="E21" s="1" t="s">
        <v>59</v>
      </c>
      <c r="F21" s="1">
        <v>5.0</v>
      </c>
      <c r="H21" s="10">
        <v>22.9343484280665</v>
      </c>
      <c r="I21" s="10">
        <v>17.9070306</v>
      </c>
      <c r="J21" s="10">
        <v>18.656529</v>
      </c>
      <c r="K21" s="10">
        <v>26.311024</v>
      </c>
      <c r="L21" s="10">
        <v>27.237309</v>
      </c>
      <c r="M21" s="10">
        <v>32.1073577999999</v>
      </c>
      <c r="N21" s="10">
        <v>61.1685357</v>
      </c>
      <c r="O21" s="10">
        <v>25183.0</v>
      </c>
      <c r="P21" s="10">
        <v>1689.0</v>
      </c>
      <c r="Q21" s="10">
        <v>420.0</v>
      </c>
      <c r="R21" s="10">
        <v>109.0</v>
      </c>
      <c r="S21" s="10">
        <v>0.0</v>
      </c>
      <c r="AD21" s="7">
        <f t="shared" ref="AD21:AH21" si="39">abs((J$15-J21)/J$15)</f>
        <v>0.035651181</v>
      </c>
      <c r="AE21" s="7">
        <f t="shared" si="39"/>
        <v>0.005030385335</v>
      </c>
      <c r="AF21" s="7">
        <f t="shared" si="39"/>
        <v>0.06613071766</v>
      </c>
      <c r="AG21" s="7">
        <f t="shared" si="39"/>
        <v>0.1376859544</v>
      </c>
      <c r="AH21" s="7">
        <f t="shared" si="39"/>
        <v>0.1234402146</v>
      </c>
      <c r="AI21" s="7">
        <f t="shared" si="30"/>
        <v>0.1090856289</v>
      </c>
      <c r="AJ21" s="8">
        <f t="shared" ref="AJ21:AL21" si="40">(L$15-L21)/L$15</f>
        <v>0.06613071766</v>
      </c>
      <c r="AK21" s="8">
        <f t="shared" si="40"/>
        <v>0.1376859544</v>
      </c>
      <c r="AL21" s="8">
        <f t="shared" si="40"/>
        <v>0.1234402146</v>
      </c>
      <c r="AM21" s="7">
        <f t="shared" si="32"/>
        <v>0.1090856289</v>
      </c>
    </row>
    <row r="22">
      <c r="A22" s="10" t="s">
        <v>173</v>
      </c>
      <c r="B22" s="1" t="s">
        <v>70</v>
      </c>
      <c r="C22" s="1" t="s">
        <v>44</v>
      </c>
      <c r="E22" s="1" t="s">
        <v>62</v>
      </c>
      <c r="F22" s="1">
        <v>5.0</v>
      </c>
      <c r="H22" s="10">
        <v>23.6559409800878</v>
      </c>
      <c r="I22" s="10">
        <v>18.1725291</v>
      </c>
      <c r="J22" s="10">
        <v>19.581682</v>
      </c>
      <c r="K22" s="10">
        <v>26.420355</v>
      </c>
      <c r="L22" s="10">
        <v>28.4300325</v>
      </c>
      <c r="M22" s="10">
        <v>34.9471963499999</v>
      </c>
      <c r="N22" s="10">
        <v>63.0593176899999</v>
      </c>
      <c r="O22" s="10">
        <v>25512.0</v>
      </c>
      <c r="P22" s="10">
        <v>2087.0</v>
      </c>
      <c r="Q22" s="10">
        <v>553.0</v>
      </c>
      <c r="R22" s="10">
        <v>93.0</v>
      </c>
      <c r="S22" s="10">
        <v>0.0</v>
      </c>
      <c r="AD22" s="7">
        <f t="shared" ref="AD22:AH22" si="41">abs((J$15-J22)/J$15)</f>
        <v>0.01216962227</v>
      </c>
      <c r="AE22" s="7">
        <f t="shared" si="41"/>
        <v>0.000895957768</v>
      </c>
      <c r="AF22" s="7">
        <f t="shared" si="41"/>
        <v>0.02523652216</v>
      </c>
      <c r="AG22" s="7">
        <f t="shared" si="41"/>
        <v>0.06141581456</v>
      </c>
      <c r="AH22" s="7">
        <f t="shared" si="41"/>
        <v>0.0963448552</v>
      </c>
      <c r="AI22" s="7">
        <f t="shared" si="30"/>
        <v>0.06099906397</v>
      </c>
      <c r="AJ22" s="8">
        <f t="shared" ref="AJ22:AL22" si="42">(L$15-L22)/L$15</f>
        <v>0.02523652216</v>
      </c>
      <c r="AK22" s="8">
        <f t="shared" si="42"/>
        <v>0.06141581456</v>
      </c>
      <c r="AL22" s="8">
        <f t="shared" si="42"/>
        <v>0.0963448552</v>
      </c>
      <c r="AM22" s="7">
        <f t="shared" si="32"/>
        <v>0.06099906397</v>
      </c>
    </row>
    <row r="23">
      <c r="A23" s="10" t="s">
        <v>219</v>
      </c>
      <c r="B23" s="1" t="s">
        <v>70</v>
      </c>
      <c r="C23" s="1" t="s">
        <v>44</v>
      </c>
      <c r="E23" s="1" t="s">
        <v>47</v>
      </c>
      <c r="F23" s="1">
        <v>5.0</v>
      </c>
      <c r="H23" s="10">
        <v>25.2703562955577</v>
      </c>
      <c r="I23" s="10">
        <v>18.1255772</v>
      </c>
      <c r="J23" s="10">
        <v>20.996054</v>
      </c>
      <c r="K23" s="10">
        <v>27.0002125</v>
      </c>
      <c r="L23" s="10">
        <v>33.522759</v>
      </c>
      <c r="M23" s="10">
        <v>47.2091817999999</v>
      </c>
      <c r="N23" s="10">
        <v>72.6720752599998</v>
      </c>
      <c r="O23" s="10">
        <v>25775.0</v>
      </c>
      <c r="P23" s="10">
        <v>3623.0</v>
      </c>
      <c r="Q23" s="10">
        <v>1145.0</v>
      </c>
      <c r="R23" s="10">
        <v>196.0</v>
      </c>
      <c r="S23" s="10">
        <v>2.0</v>
      </c>
      <c r="AD23" s="7">
        <f t="shared" ref="AD23:AH23" si="43">abs((J$15-J23)/J$15)</f>
        <v>0.08527796776</v>
      </c>
      <c r="AE23" s="7">
        <f t="shared" si="43"/>
        <v>0.02103175562</v>
      </c>
      <c r="AF23" s="7">
        <f t="shared" si="43"/>
        <v>0.1493747378</v>
      </c>
      <c r="AG23" s="7">
        <f t="shared" si="43"/>
        <v>0.2679069016</v>
      </c>
      <c r="AH23" s="7">
        <f t="shared" si="43"/>
        <v>0.04140826602</v>
      </c>
      <c r="AI23" s="7">
        <f t="shared" si="30"/>
        <v>0.1528966351</v>
      </c>
      <c r="AJ23" s="8">
        <f t="shared" ref="AJ23:AL23" si="44">(L$15-L23)/L$15</f>
        <v>-0.1493747378</v>
      </c>
      <c r="AK23" s="8">
        <f t="shared" si="44"/>
        <v>-0.2679069016</v>
      </c>
      <c r="AL23" s="8">
        <f t="shared" si="44"/>
        <v>-0.04140826602</v>
      </c>
      <c r="AM23" s="7">
        <f t="shared" si="32"/>
        <v>-0.1528966351</v>
      </c>
    </row>
    <row r="24">
      <c r="A24" s="10" t="s">
        <v>201</v>
      </c>
      <c r="B24" s="1" t="s">
        <v>70</v>
      </c>
      <c r="C24" s="1" t="s">
        <v>44</v>
      </c>
      <c r="E24" s="1" t="s">
        <v>45</v>
      </c>
      <c r="F24" s="1">
        <v>15.0</v>
      </c>
      <c r="H24" s="10">
        <v>23.8545040376144</v>
      </c>
      <c r="I24" s="10">
        <v>17.9330067999999</v>
      </c>
      <c r="J24" s="10">
        <v>19.41039</v>
      </c>
      <c r="K24" s="10">
        <v>26.4641335</v>
      </c>
      <c r="L24" s="10">
        <v>29.8565468999999</v>
      </c>
      <c r="M24" s="10">
        <v>37.6387029</v>
      </c>
      <c r="N24" s="10">
        <v>67.3535520399999</v>
      </c>
      <c r="O24" s="10">
        <v>75822.0</v>
      </c>
      <c r="P24" s="10">
        <v>7469.0</v>
      </c>
      <c r="Q24" s="10">
        <v>1910.0</v>
      </c>
      <c r="R24" s="10">
        <v>414.0</v>
      </c>
      <c r="S24" s="10" t="s">
        <v>202</v>
      </c>
      <c r="AD24" s="7">
        <f t="shared" ref="AD24:AH24" si="45">abs((J$15-J24)/J$15)</f>
        <v>0.00331560457</v>
      </c>
      <c r="AE24" s="7">
        <f t="shared" si="45"/>
        <v>0.0007595565622</v>
      </c>
      <c r="AF24" s="7">
        <f t="shared" si="45"/>
        <v>0.02367352174</v>
      </c>
      <c r="AG24" s="7">
        <f t="shared" si="45"/>
        <v>0.01087054162</v>
      </c>
      <c r="AH24" s="7">
        <f t="shared" si="45"/>
        <v>0.03480744717</v>
      </c>
      <c r="AI24" s="7">
        <f t="shared" si="30"/>
        <v>0.02311717018</v>
      </c>
      <c r="AJ24" s="8">
        <f t="shared" ref="AJ24:AL24" si="46">(L$15-L24)/L$15</f>
        <v>-0.02367352174</v>
      </c>
      <c r="AK24" s="8">
        <f t="shared" si="46"/>
        <v>-0.01087054162</v>
      </c>
      <c r="AL24" s="8">
        <f t="shared" si="46"/>
        <v>0.03480744717</v>
      </c>
      <c r="AM24" s="7">
        <f t="shared" si="32"/>
        <v>0.00008779460061</v>
      </c>
    </row>
    <row r="25">
      <c r="A25" s="10" t="s">
        <v>208</v>
      </c>
      <c r="B25" s="1" t="s">
        <v>70</v>
      </c>
      <c r="C25" s="1" t="s">
        <v>44</v>
      </c>
      <c r="E25" s="1" t="s">
        <v>52</v>
      </c>
      <c r="F25" s="1">
        <v>15.0</v>
      </c>
      <c r="H25" s="10">
        <v>24.2637215318442</v>
      </c>
      <c r="I25" s="10">
        <v>18.0835676</v>
      </c>
      <c r="J25" s="10">
        <v>19.567845</v>
      </c>
      <c r="K25" s="10">
        <v>26.553173</v>
      </c>
      <c r="L25" s="10">
        <v>30.5290563</v>
      </c>
      <c r="M25" s="10">
        <v>39.6907808999999</v>
      </c>
      <c r="N25" s="10">
        <v>71.8122942099998</v>
      </c>
      <c r="O25" s="10">
        <v>77408.0</v>
      </c>
      <c r="P25" s="10">
        <v>8203.0</v>
      </c>
      <c r="Q25" s="10">
        <v>2307.0</v>
      </c>
      <c r="R25" s="10">
        <v>610.0</v>
      </c>
      <c r="S25" s="10">
        <v>44.0</v>
      </c>
      <c r="AD25" s="7">
        <f t="shared" ref="AD25:AH25" si="47">abs((J$15-J25)/J$15)</f>
        <v>0.01145439305</v>
      </c>
      <c r="AE25" s="7">
        <f t="shared" si="47"/>
        <v>0.004126646988</v>
      </c>
      <c r="AF25" s="7">
        <f t="shared" si="47"/>
        <v>0.04673144831</v>
      </c>
      <c r="AG25" s="7">
        <f t="shared" si="47"/>
        <v>0.06598363106</v>
      </c>
      <c r="AH25" s="7">
        <f t="shared" si="47"/>
        <v>0.02908739738</v>
      </c>
      <c r="AI25" s="7">
        <f t="shared" si="30"/>
        <v>0.04726749225</v>
      </c>
      <c r="AJ25" s="8">
        <f t="shared" ref="AJ25:AL25" si="48">(L$15-L25)/L$15</f>
        <v>-0.04673144831</v>
      </c>
      <c r="AK25" s="8">
        <f t="shared" si="48"/>
        <v>-0.06598363106</v>
      </c>
      <c r="AL25" s="8">
        <f t="shared" si="48"/>
        <v>-0.02908739738</v>
      </c>
      <c r="AM25" s="7">
        <f t="shared" si="32"/>
        <v>-0.04726749225</v>
      </c>
    </row>
    <row r="26">
      <c r="A26" s="15" t="s">
        <v>81</v>
      </c>
      <c r="B26" s="1" t="s">
        <v>70</v>
      </c>
      <c r="C26" s="1" t="s">
        <v>44</v>
      </c>
      <c r="E26" s="1" t="s">
        <v>71</v>
      </c>
      <c r="F26" s="1">
        <v>15.0</v>
      </c>
      <c r="H26" s="15">
        <v>24.6889457086603</v>
      </c>
      <c r="I26" s="10">
        <v>18.114892</v>
      </c>
      <c r="J26" s="10">
        <v>19.824366</v>
      </c>
      <c r="K26" s="10">
        <v>26.77236</v>
      </c>
      <c r="L26" s="10">
        <v>31.847108</v>
      </c>
      <c r="M26" s="10">
        <v>42.65257</v>
      </c>
      <c r="N26" s="10">
        <v>72.480285</v>
      </c>
      <c r="O26" s="10">
        <v>7781447.0</v>
      </c>
      <c r="P26" s="10">
        <v>959416.0</v>
      </c>
      <c r="Q26" s="10">
        <v>266844.0</v>
      </c>
      <c r="R26" s="10">
        <v>63995.0</v>
      </c>
      <c r="S26" s="10">
        <v>7267.0</v>
      </c>
      <c r="AD26" s="7">
        <f t="shared" ref="AD26:AH26" si="49">abs((J$15-J26)/J$15)</f>
        <v>0.02471386502</v>
      </c>
      <c r="AE26" s="7">
        <f t="shared" si="49"/>
        <v>0.01241535536</v>
      </c>
      <c r="AF26" s="7">
        <f t="shared" si="49"/>
        <v>0.09192269665</v>
      </c>
      <c r="AG26" s="7">
        <f t="shared" si="49"/>
        <v>0.1455290224</v>
      </c>
      <c r="AH26" s="7">
        <f t="shared" si="49"/>
        <v>0.0386598656</v>
      </c>
      <c r="AI26" s="7">
        <f t="shared" si="30"/>
        <v>0.09203719488</v>
      </c>
      <c r="AJ26" s="8">
        <f t="shared" ref="AJ26:AL26" si="50">(L$15-L26)/L$15</f>
        <v>-0.09192269665</v>
      </c>
      <c r="AK26" s="8">
        <f t="shared" si="50"/>
        <v>-0.1455290224</v>
      </c>
      <c r="AL26" s="8">
        <f t="shared" si="50"/>
        <v>-0.0386598656</v>
      </c>
      <c r="AM26" s="7">
        <f t="shared" si="32"/>
        <v>-0.09203719488</v>
      </c>
    </row>
    <row r="27">
      <c r="A27" s="15" t="s">
        <v>218</v>
      </c>
      <c r="B27" s="1" t="s">
        <v>70</v>
      </c>
      <c r="C27" s="1" t="s">
        <v>44</v>
      </c>
      <c r="E27" s="1" t="s">
        <v>56</v>
      </c>
      <c r="F27" s="1">
        <v>15.0</v>
      </c>
      <c r="H27" s="10">
        <v>24.7269092068583</v>
      </c>
      <c r="I27" s="10">
        <v>18.029873</v>
      </c>
      <c r="J27" s="10">
        <v>19.528839</v>
      </c>
      <c r="K27" s="10">
        <v>26.652478</v>
      </c>
      <c r="L27" s="10">
        <v>31.5483</v>
      </c>
      <c r="M27" s="10">
        <v>42.6999654999998</v>
      </c>
      <c r="N27" s="10">
        <v>75.709965</v>
      </c>
      <c r="O27" s="10">
        <v>7837207.0</v>
      </c>
      <c r="P27" s="10">
        <v>919867.0</v>
      </c>
      <c r="Q27" s="10">
        <v>280433.0</v>
      </c>
      <c r="R27" s="10">
        <v>82245.0</v>
      </c>
      <c r="S27" s="10">
        <v>19651.0</v>
      </c>
      <c r="AD27" s="7">
        <f t="shared" ref="AD27:AH27" si="51">abs((J$15-J27)/J$15)</f>
        <v>0.00943818789</v>
      </c>
      <c r="AE27" s="7">
        <f t="shared" si="51"/>
        <v>0.007881934414</v>
      </c>
      <c r="AF27" s="7">
        <f t="shared" si="51"/>
        <v>0.08167764591</v>
      </c>
      <c r="AG27" s="7">
        <f t="shared" si="51"/>
        <v>0.1468019333</v>
      </c>
      <c r="AH27" s="7">
        <f t="shared" si="51"/>
        <v>0.08494195451</v>
      </c>
      <c r="AI27" s="7">
        <f t="shared" si="30"/>
        <v>0.1044738446</v>
      </c>
      <c r="AJ27" s="8">
        <f t="shared" ref="AJ27:AL27" si="52">(L$15-L27)/L$15</f>
        <v>-0.08167764591</v>
      </c>
      <c r="AK27" s="8">
        <f t="shared" si="52"/>
        <v>-0.1468019333</v>
      </c>
      <c r="AL27" s="8">
        <f t="shared" si="52"/>
        <v>-0.08494195451</v>
      </c>
      <c r="AM27" s="7">
        <f t="shared" si="32"/>
        <v>-0.1044738446</v>
      </c>
    </row>
    <row r="28">
      <c r="A28" s="15" t="s">
        <v>162</v>
      </c>
      <c r="B28" s="1" t="s">
        <v>70</v>
      </c>
      <c r="C28" s="1" t="s">
        <v>44</v>
      </c>
      <c r="E28" s="1" t="s">
        <v>59</v>
      </c>
      <c r="F28" s="1">
        <v>15.0</v>
      </c>
      <c r="H28" s="10">
        <v>23.3559089365031</v>
      </c>
      <c r="I28" s="10">
        <v>18.049124</v>
      </c>
      <c r="J28" s="10">
        <v>18.774455</v>
      </c>
      <c r="K28" s="10">
        <v>26.3383022499999</v>
      </c>
      <c r="L28" s="10">
        <v>27.2997658</v>
      </c>
      <c r="M28" s="10">
        <v>32.6485195999999</v>
      </c>
      <c r="N28" s="10">
        <v>66.7071169099999</v>
      </c>
      <c r="O28" s="10">
        <v>76114.0</v>
      </c>
      <c r="P28" s="10">
        <v>5346.0</v>
      </c>
      <c r="Q28" s="10">
        <v>1511.0</v>
      </c>
      <c r="R28" s="10">
        <v>511.0</v>
      </c>
      <c r="S28" s="10">
        <v>163.0</v>
      </c>
      <c r="AD28" s="7">
        <f t="shared" ref="AD28:AH28" si="53">abs((J$15-J28)/J$15)</f>
        <v>0.02955563135</v>
      </c>
      <c r="AE28" s="7">
        <f t="shared" si="53"/>
        <v>0.003998839399</v>
      </c>
      <c r="AF28" s="7">
        <f t="shared" si="53"/>
        <v>0.0639892988</v>
      </c>
      <c r="AG28" s="7">
        <f t="shared" si="53"/>
        <v>0.1231518584</v>
      </c>
      <c r="AH28" s="7">
        <f t="shared" si="53"/>
        <v>0.0440710176</v>
      </c>
      <c r="AI28" s="7">
        <f t="shared" si="30"/>
        <v>0.07707072492</v>
      </c>
      <c r="AJ28" s="8">
        <f t="shared" ref="AJ28:AL28" si="54">(L$15-L28)/L$15</f>
        <v>0.0639892988</v>
      </c>
      <c r="AK28" s="8">
        <f t="shared" si="54"/>
        <v>0.1231518584</v>
      </c>
      <c r="AL28" s="8">
        <f t="shared" si="54"/>
        <v>0.0440710176</v>
      </c>
      <c r="AM28" s="7">
        <f t="shared" si="32"/>
        <v>0.07707072492</v>
      </c>
    </row>
    <row r="29">
      <c r="A29" s="15" t="s">
        <v>84</v>
      </c>
      <c r="B29" s="1" t="s">
        <v>70</v>
      </c>
      <c r="C29" s="1" t="s">
        <v>44</v>
      </c>
      <c r="E29" s="1" t="s">
        <v>85</v>
      </c>
      <c r="F29" s="1">
        <v>15.0</v>
      </c>
      <c r="H29" s="10">
        <v>54.188528434498</v>
      </c>
      <c r="I29" s="10">
        <v>18.1572574</v>
      </c>
      <c r="J29" s="10">
        <v>19.825703</v>
      </c>
      <c r="K29" s="10">
        <v>27.035829</v>
      </c>
      <c r="L29" s="10">
        <v>35.4867852</v>
      </c>
      <c r="M29" s="10">
        <v>59.7977608</v>
      </c>
      <c r="N29" s="10">
        <v>1216.90113899999</v>
      </c>
      <c r="O29" s="10">
        <v>76845.0</v>
      </c>
      <c r="P29" s="10">
        <v>10789.0</v>
      </c>
      <c r="Q29" s="10">
        <v>4790.0</v>
      </c>
      <c r="R29" s="10">
        <v>2997.0</v>
      </c>
      <c r="S29" s="10">
        <v>2535.0</v>
      </c>
      <c r="AD29" s="7">
        <f t="shared" ref="AD29:AH29" si="55">abs((J$15-J29)/J$15)</f>
        <v>0.02478297404</v>
      </c>
      <c r="AE29" s="7">
        <f t="shared" si="55"/>
        <v>0.02237861827</v>
      </c>
      <c r="AF29" s="7">
        <f t="shared" si="55"/>
        <v>0.2167141265</v>
      </c>
      <c r="AG29" s="7">
        <f t="shared" si="55"/>
        <v>0.6060010093</v>
      </c>
      <c r="AH29" s="7">
        <f t="shared" si="55"/>
        <v>16.43848515</v>
      </c>
      <c r="AI29" s="7">
        <f t="shared" si="30"/>
        <v>5.753733428</v>
      </c>
      <c r="AJ29" s="8">
        <f t="shared" ref="AJ29:AL29" si="56">(L$15-L29)/L$15</f>
        <v>-0.2167141265</v>
      </c>
      <c r="AK29" s="8">
        <f t="shared" si="56"/>
        <v>-0.6060010093</v>
      </c>
      <c r="AL29" s="8">
        <f t="shared" si="56"/>
        <v>-16.43848515</v>
      </c>
      <c r="AM29" s="7">
        <f t="shared" si="32"/>
        <v>-5.753733428</v>
      </c>
    </row>
    <row r="30">
      <c r="A30" s="10" t="s">
        <v>217</v>
      </c>
      <c r="B30" s="1" t="s">
        <v>70</v>
      </c>
      <c r="C30" s="1" t="s">
        <v>44</v>
      </c>
      <c r="E30" s="1" t="s">
        <v>62</v>
      </c>
      <c r="F30" s="1">
        <v>15.0</v>
      </c>
      <c r="H30" s="10">
        <v>24.8088293055772</v>
      </c>
      <c r="I30" s="10">
        <v>18.160079</v>
      </c>
      <c r="J30" s="10">
        <v>19.855717</v>
      </c>
      <c r="K30" s="10">
        <v>26.7746845</v>
      </c>
      <c r="L30" s="10">
        <v>30.9261211</v>
      </c>
      <c r="M30" s="10">
        <v>41.1728215999999</v>
      </c>
      <c r="N30" s="10">
        <v>77.4800969599999</v>
      </c>
      <c r="O30" s="10">
        <v>76848.0</v>
      </c>
      <c r="P30" s="10">
        <v>8584.0</v>
      </c>
      <c r="Q30" s="10">
        <v>2586.0</v>
      </c>
      <c r="R30" s="10">
        <v>895.0</v>
      </c>
      <c r="S30" s="10">
        <v>196.0</v>
      </c>
      <c r="AD30" s="7">
        <f t="shared" ref="AD30:AH30" si="57">abs((J$15-J30)/J$15)</f>
        <v>0.02633438617</v>
      </c>
      <c r="AE30" s="7">
        <f t="shared" si="57"/>
        <v>0.01250325794</v>
      </c>
      <c r="AF30" s="7">
        <f t="shared" si="57"/>
        <v>0.06034537103</v>
      </c>
      <c r="AG30" s="7">
        <f t="shared" si="57"/>
        <v>0.1057871091</v>
      </c>
      <c r="AH30" s="7">
        <f t="shared" si="57"/>
        <v>0.11030837</v>
      </c>
      <c r="AI30" s="7">
        <f t="shared" si="30"/>
        <v>0.09214695005</v>
      </c>
      <c r="AJ30" s="8">
        <f t="shared" ref="AJ30:AL30" si="58">(L$15-L30)/L$15</f>
        <v>-0.06034537103</v>
      </c>
      <c r="AK30" s="8">
        <f t="shared" si="58"/>
        <v>-0.1057871091</v>
      </c>
      <c r="AL30" s="8">
        <f t="shared" si="58"/>
        <v>-0.11030837</v>
      </c>
      <c r="AM30" s="7">
        <f t="shared" si="32"/>
        <v>-0.09214695005</v>
      </c>
    </row>
    <row r="31">
      <c r="A31" s="15" t="s">
        <v>211</v>
      </c>
      <c r="B31" s="1" t="s">
        <v>70</v>
      </c>
      <c r="C31" s="1" t="s">
        <v>44</v>
      </c>
      <c r="E31" s="1" t="s">
        <v>47</v>
      </c>
      <c r="F31" s="1">
        <v>15.0</v>
      </c>
      <c r="H31" s="10">
        <v>24.3027397578065</v>
      </c>
      <c r="I31" s="10">
        <v>17.9309196</v>
      </c>
      <c r="J31" s="10">
        <v>19.540062</v>
      </c>
      <c r="K31" s="10">
        <v>26.635807</v>
      </c>
      <c r="L31" s="10">
        <v>30.9742076999999</v>
      </c>
      <c r="M31" s="10">
        <v>40.1531214499999</v>
      </c>
      <c r="N31" s="10">
        <v>72.35002246</v>
      </c>
      <c r="O31" s="10">
        <v>76154.0</v>
      </c>
      <c r="P31" s="10">
        <v>8611.0</v>
      </c>
      <c r="Q31" s="10">
        <v>2309.0</v>
      </c>
      <c r="R31" s="10">
        <v>615.0</v>
      </c>
      <c r="S31" s="10">
        <v>55.0</v>
      </c>
      <c r="AD31" s="7">
        <f t="shared" ref="AD31:AH31" si="59">abs((J$15-J31)/J$15)</f>
        <v>0.01001830045</v>
      </c>
      <c r="AE31" s="7">
        <f t="shared" si="59"/>
        <v>0.00725150899</v>
      </c>
      <c r="AF31" s="7">
        <f t="shared" si="59"/>
        <v>0.06199408745</v>
      </c>
      <c r="AG31" s="7">
        <f t="shared" si="59"/>
        <v>0.07840080823</v>
      </c>
      <c r="AH31" s="7">
        <f t="shared" si="59"/>
        <v>0.03679317216</v>
      </c>
      <c r="AI31" s="7">
        <f t="shared" si="30"/>
        <v>0.05906268928</v>
      </c>
      <c r="AJ31" s="8">
        <f t="shared" ref="AJ31:AL31" si="60">(L$15-L31)/L$15</f>
        <v>-0.06199408745</v>
      </c>
      <c r="AK31" s="8">
        <f t="shared" si="60"/>
        <v>-0.07840080823</v>
      </c>
      <c r="AL31" s="8">
        <f t="shared" si="60"/>
        <v>-0.03679317216</v>
      </c>
      <c r="AM31" s="7">
        <f t="shared" si="32"/>
        <v>-0.05906268928</v>
      </c>
    </row>
    <row r="32">
      <c r="A32" s="4" t="s">
        <v>228</v>
      </c>
      <c r="B32" s="3" t="s">
        <v>6</v>
      </c>
      <c r="C32" s="3" t="s">
        <v>44</v>
      </c>
      <c r="D32" s="18"/>
      <c r="E32" s="3" t="s">
        <v>7</v>
      </c>
      <c r="F32" s="3" t="s">
        <v>8</v>
      </c>
      <c r="G32" s="18"/>
      <c r="H32" s="4">
        <v>23.3634395012814</v>
      </c>
      <c r="I32" s="4">
        <v>18.061176</v>
      </c>
      <c r="J32" s="4">
        <v>19.0499495</v>
      </c>
      <c r="K32" s="4">
        <v>26.48101</v>
      </c>
      <c r="L32" s="4">
        <v>28.1244859999999</v>
      </c>
      <c r="M32" s="4">
        <v>33.13685925</v>
      </c>
      <c r="N32" s="4">
        <v>64.2077763</v>
      </c>
      <c r="O32" s="4">
        <v>6953836.0</v>
      </c>
      <c r="P32" s="4">
        <v>538472.0</v>
      </c>
      <c r="Q32" s="4">
        <v>132468.0</v>
      </c>
      <c r="R32" s="4">
        <v>34446.0</v>
      </c>
      <c r="S32" s="4">
        <v>953.0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7"/>
      <c r="AJ32" s="7"/>
      <c r="AK32" s="7"/>
      <c r="AL32" s="7"/>
      <c r="AM32" s="7"/>
    </row>
    <row r="33">
      <c r="A33" s="10" t="s">
        <v>121</v>
      </c>
      <c r="B33" s="1" t="s">
        <v>6</v>
      </c>
      <c r="C33" s="1" t="s">
        <v>44</v>
      </c>
      <c r="E33" s="1" t="s">
        <v>45</v>
      </c>
      <c r="F33" s="1">
        <v>5.0</v>
      </c>
      <c r="H33" s="10">
        <v>23.007252058681</v>
      </c>
      <c r="I33" s="10">
        <v>17.9139639</v>
      </c>
      <c r="J33" s="10">
        <v>19.014553</v>
      </c>
      <c r="K33" s="10">
        <v>26.38202775</v>
      </c>
      <c r="L33" s="10">
        <v>27.6939155</v>
      </c>
      <c r="M33" s="10">
        <v>32.0164363999999</v>
      </c>
      <c r="N33" s="10">
        <v>58.3087791899999</v>
      </c>
      <c r="O33" s="10">
        <v>23534.0</v>
      </c>
      <c r="P33" s="10">
        <v>1602.0</v>
      </c>
      <c r="Q33" s="10">
        <v>353.0</v>
      </c>
      <c r="R33" s="10">
        <v>82.0</v>
      </c>
      <c r="S33" s="10">
        <v>2.0</v>
      </c>
      <c r="AD33" s="7">
        <f t="shared" ref="AD33:AH33" si="61">abs((J$32-J33)/J$32)</f>
        <v>0.001858088915</v>
      </c>
      <c r="AE33" s="7">
        <f t="shared" si="61"/>
        <v>0.003737857808</v>
      </c>
      <c r="AF33" s="7">
        <f t="shared" si="61"/>
        <v>0.01530945312</v>
      </c>
      <c r="AG33" s="7">
        <f t="shared" si="61"/>
        <v>0.03381198084</v>
      </c>
      <c r="AH33" s="7">
        <f t="shared" si="61"/>
        <v>0.09187356189</v>
      </c>
      <c r="AI33" s="7">
        <f t="shared" ref="AI33:AI46" si="64">SUM(AF33,AG33,AH33)/3</f>
        <v>0.04699833195</v>
      </c>
      <c r="AJ33" s="8">
        <f t="shared" ref="AJ33:AL33" si="62">(L$32-L33)/L$32</f>
        <v>0.01530945312</v>
      </c>
      <c r="AK33" s="8">
        <f t="shared" si="62"/>
        <v>0.03381198084</v>
      </c>
      <c r="AL33" s="8">
        <f t="shared" si="62"/>
        <v>0.09187356189</v>
      </c>
      <c r="AM33" s="7">
        <f t="shared" ref="AM33:AM46" si="66">SUM(AJ33,AK33,AL33)/3</f>
        <v>0.04699833195</v>
      </c>
    </row>
    <row r="34">
      <c r="A34" s="10" t="s">
        <v>118</v>
      </c>
      <c r="B34" s="1" t="s">
        <v>6</v>
      </c>
      <c r="C34" s="1" t="s">
        <v>44</v>
      </c>
      <c r="E34" s="1" t="s">
        <v>52</v>
      </c>
      <c r="F34" s="1">
        <v>5.0</v>
      </c>
      <c r="H34" s="10">
        <v>22.9417825492793</v>
      </c>
      <c r="I34" s="10">
        <v>18.0689028</v>
      </c>
      <c r="J34" s="10">
        <v>18.751907</v>
      </c>
      <c r="K34" s="10">
        <v>26.400564</v>
      </c>
      <c r="L34" s="10">
        <v>29.2503334</v>
      </c>
      <c r="M34" s="10">
        <v>31.3887792</v>
      </c>
      <c r="N34" s="10">
        <v>55.62022122</v>
      </c>
      <c r="O34" s="10">
        <v>23103.0</v>
      </c>
      <c r="P34" s="10">
        <v>1700.0</v>
      </c>
      <c r="Q34" s="10">
        <v>306.0</v>
      </c>
      <c r="R34" s="10">
        <v>79.0</v>
      </c>
      <c r="S34" s="10">
        <v>2.0</v>
      </c>
      <c r="AD34" s="7">
        <f t="shared" ref="AD34:AH34" si="63">abs((J$32-J34)/J$32)</f>
        <v>0.01564531707</v>
      </c>
      <c r="AE34" s="7">
        <f t="shared" si="63"/>
        <v>0.003037875066</v>
      </c>
      <c r="AF34" s="7">
        <f t="shared" si="63"/>
        <v>0.04003086136</v>
      </c>
      <c r="AG34" s="7">
        <f t="shared" si="63"/>
        <v>0.05275334143</v>
      </c>
      <c r="AH34" s="7">
        <f t="shared" si="63"/>
        <v>0.13374634</v>
      </c>
      <c r="AI34" s="7">
        <f t="shared" si="64"/>
        <v>0.07551018093</v>
      </c>
      <c r="AJ34" s="8">
        <f t="shared" ref="AJ34:AL34" si="65">(L$32-L34)/L$32</f>
        <v>-0.04003086136</v>
      </c>
      <c r="AK34" s="8">
        <f t="shared" si="65"/>
        <v>0.05275334143</v>
      </c>
      <c r="AL34" s="8">
        <f t="shared" si="65"/>
        <v>0.13374634</v>
      </c>
      <c r="AM34" s="7">
        <f t="shared" si="66"/>
        <v>0.04882294002</v>
      </c>
    </row>
    <row r="35">
      <c r="A35" s="10" t="s">
        <v>91</v>
      </c>
      <c r="B35" s="1" t="s">
        <v>6</v>
      </c>
      <c r="C35" s="1" t="s">
        <v>44</v>
      </c>
      <c r="E35" s="1" t="s">
        <v>71</v>
      </c>
      <c r="F35" s="1">
        <v>5.0</v>
      </c>
      <c r="H35" s="10">
        <v>23.9472835813429</v>
      </c>
      <c r="I35" s="10">
        <v>18.108499</v>
      </c>
      <c r="J35" s="10">
        <v>19.152478</v>
      </c>
      <c r="K35" s="10">
        <v>26.544502</v>
      </c>
      <c r="L35" s="10">
        <v>29.380831</v>
      </c>
      <c r="M35" s="10">
        <v>37.136152</v>
      </c>
      <c r="N35" s="10">
        <v>71.389646</v>
      </c>
      <c r="O35" s="10">
        <v>7071404.0</v>
      </c>
      <c r="P35" s="10">
        <v>664689.0</v>
      </c>
      <c r="Q35" s="10">
        <v>183466.0</v>
      </c>
      <c r="R35" s="10">
        <v>55519.0</v>
      </c>
      <c r="S35" s="10">
        <v>7012.0</v>
      </c>
      <c r="AD35" s="7">
        <f t="shared" ref="AD35:AH35" si="67">abs((J$32-J35)/J$32)</f>
        <v>0.005382087758</v>
      </c>
      <c r="AE35" s="7">
        <f t="shared" si="67"/>
        <v>0.002397642688</v>
      </c>
      <c r="AF35" s="7">
        <f t="shared" si="67"/>
        <v>0.04467086083</v>
      </c>
      <c r="AG35" s="7">
        <f t="shared" si="67"/>
        <v>0.1206901571</v>
      </c>
      <c r="AH35" s="7">
        <f t="shared" si="67"/>
        <v>0.1118535809</v>
      </c>
      <c r="AI35" s="7">
        <f t="shared" si="64"/>
        <v>0.09240486629</v>
      </c>
      <c r="AJ35" s="8">
        <f t="shared" ref="AJ35:AL35" si="68">(L$32-L35)/L$32</f>
        <v>-0.04467086083</v>
      </c>
      <c r="AK35" s="8">
        <f t="shared" si="68"/>
        <v>-0.1206901571</v>
      </c>
      <c r="AL35" s="8">
        <f t="shared" si="68"/>
        <v>-0.1118535809</v>
      </c>
      <c r="AM35" s="7">
        <f t="shared" si="66"/>
        <v>-0.09240486629</v>
      </c>
    </row>
    <row r="36">
      <c r="A36" s="10" t="s">
        <v>180</v>
      </c>
      <c r="B36" s="1" t="s">
        <v>6</v>
      </c>
      <c r="C36" s="1" t="s">
        <v>44</v>
      </c>
      <c r="E36" s="1" t="s">
        <v>56</v>
      </c>
      <c r="F36" s="1">
        <v>5.0</v>
      </c>
      <c r="H36" s="10">
        <v>23.4507248909388</v>
      </c>
      <c r="I36" s="10">
        <v>17.999954</v>
      </c>
      <c r="J36" s="10">
        <v>19.098355</v>
      </c>
      <c r="K36" s="10">
        <v>26.445977</v>
      </c>
      <c r="L36" s="10">
        <v>28.629055</v>
      </c>
      <c r="M36" s="10">
        <v>34.254431</v>
      </c>
      <c r="N36" s="10">
        <v>65.475338</v>
      </c>
      <c r="O36" s="10">
        <v>7089589.0</v>
      </c>
      <c r="P36" s="10">
        <v>585247.0</v>
      </c>
      <c r="Q36" s="10">
        <v>145992.0</v>
      </c>
      <c r="R36" s="10">
        <v>38389.0</v>
      </c>
      <c r="S36" s="10">
        <v>1654.0</v>
      </c>
      <c r="AD36" s="7">
        <f t="shared" ref="AD36:AH36" si="69">abs((J$32-J36)/J$32)</f>
        <v>0.002540977865</v>
      </c>
      <c r="AE36" s="7">
        <f t="shared" si="69"/>
        <v>0.00132294803</v>
      </c>
      <c r="AF36" s="7">
        <f t="shared" si="69"/>
        <v>0.01794055898</v>
      </c>
      <c r="AG36" s="7">
        <f t="shared" si="69"/>
        <v>0.0337259407</v>
      </c>
      <c r="AH36" s="7">
        <f t="shared" si="69"/>
        <v>0.01974156049</v>
      </c>
      <c r="AI36" s="7">
        <f t="shared" si="64"/>
        <v>0.02380268673</v>
      </c>
      <c r="AJ36" s="8">
        <f t="shared" ref="AJ36:AL36" si="70">(L$32-L36)/L$32</f>
        <v>-0.01794055898</v>
      </c>
      <c r="AK36" s="8">
        <f t="shared" si="70"/>
        <v>-0.0337259407</v>
      </c>
      <c r="AL36" s="8">
        <f t="shared" si="70"/>
        <v>-0.01974156049</v>
      </c>
      <c r="AM36" s="7">
        <f t="shared" si="66"/>
        <v>-0.02380268673</v>
      </c>
    </row>
    <row r="37">
      <c r="A37" s="15" t="s">
        <v>79</v>
      </c>
      <c r="B37" s="1" t="s">
        <v>6</v>
      </c>
      <c r="C37" s="1" t="s">
        <v>44</v>
      </c>
      <c r="E37" s="1" t="s">
        <v>59</v>
      </c>
      <c r="F37" s="1">
        <v>5.0</v>
      </c>
      <c r="H37" s="10">
        <v>22.6354173113566</v>
      </c>
      <c r="I37" s="10">
        <v>18.0810604</v>
      </c>
      <c r="J37" s="10">
        <v>18.741258</v>
      </c>
      <c r="K37" s="10">
        <v>26.331794</v>
      </c>
      <c r="L37" s="10">
        <v>27.1353298</v>
      </c>
      <c r="M37" s="10">
        <v>30.6647775999999</v>
      </c>
      <c r="N37" s="10">
        <v>53.1161876799998</v>
      </c>
      <c r="O37" s="10">
        <v>23889.0</v>
      </c>
      <c r="P37" s="10">
        <v>1298.0</v>
      </c>
      <c r="Q37" s="10">
        <v>285.0</v>
      </c>
      <c r="R37" s="10">
        <v>62.0</v>
      </c>
      <c r="S37" s="10">
        <v>2.0</v>
      </c>
      <c r="AD37" s="7">
        <f t="shared" ref="AD37:AH37" si="71">abs((J$32-J37)/J$32)</f>
        <v>0.01620432117</v>
      </c>
      <c r="AE37" s="7">
        <f t="shared" si="71"/>
        <v>0.005634830394</v>
      </c>
      <c r="AF37" s="7">
        <f t="shared" si="71"/>
        <v>0.03517064099</v>
      </c>
      <c r="AG37" s="7">
        <f t="shared" si="71"/>
        <v>0.0746021713</v>
      </c>
      <c r="AH37" s="7">
        <f t="shared" si="71"/>
        <v>0.1727452539</v>
      </c>
      <c r="AI37" s="7">
        <f t="shared" si="64"/>
        <v>0.09417268873</v>
      </c>
      <c r="AJ37" s="8">
        <f t="shared" ref="AJ37:AL37" si="72">(L$32-L37)/L$32</f>
        <v>0.03517064099</v>
      </c>
      <c r="AK37" s="8">
        <f t="shared" si="72"/>
        <v>0.0746021713</v>
      </c>
      <c r="AL37" s="8">
        <f t="shared" si="72"/>
        <v>0.1727452539</v>
      </c>
      <c r="AM37" s="7">
        <f t="shared" si="66"/>
        <v>0.09417268873</v>
      </c>
    </row>
    <row r="38">
      <c r="A38" s="15" t="s">
        <v>203</v>
      </c>
      <c r="B38" s="1" t="s">
        <v>6</v>
      </c>
      <c r="C38" s="1" t="s">
        <v>44</v>
      </c>
      <c r="E38" s="1" t="s">
        <v>47</v>
      </c>
      <c r="F38" s="1">
        <v>5.0</v>
      </c>
      <c r="H38" s="10">
        <v>23.9000457987974</v>
      </c>
      <c r="I38" s="10">
        <v>18.009471</v>
      </c>
      <c r="J38" s="10">
        <v>19.225316</v>
      </c>
      <c r="K38" s="10">
        <v>26.558447</v>
      </c>
      <c r="L38" s="10">
        <v>29.961494</v>
      </c>
      <c r="M38" s="10">
        <v>37.771632</v>
      </c>
      <c r="N38" s="10">
        <v>68.6084924</v>
      </c>
      <c r="O38" s="10">
        <v>24781.0</v>
      </c>
      <c r="P38" s="10">
        <v>2465.0</v>
      </c>
      <c r="Q38" s="10">
        <v>690.0</v>
      </c>
      <c r="R38" s="10">
        <v>148.0</v>
      </c>
      <c r="S38" s="10">
        <v>0.0</v>
      </c>
      <c r="AD38" s="7">
        <f t="shared" ref="AD38:AH38" si="73">abs((J$32-J38)/J$32)</f>
        <v>0.009205614955</v>
      </c>
      <c r="AE38" s="7">
        <f t="shared" si="73"/>
        <v>0.002924246469</v>
      </c>
      <c r="AF38" s="7">
        <f t="shared" si="73"/>
        <v>0.06531703371</v>
      </c>
      <c r="AG38" s="7">
        <f t="shared" si="73"/>
        <v>0.1398675932</v>
      </c>
      <c r="AH38" s="7">
        <f t="shared" si="73"/>
        <v>0.06853867792</v>
      </c>
      <c r="AI38" s="7">
        <f t="shared" si="64"/>
        <v>0.09124110161</v>
      </c>
      <c r="AJ38" s="8">
        <f t="shared" ref="AJ38:AL38" si="74">(L$32-L38)/L$32</f>
        <v>-0.06531703371</v>
      </c>
      <c r="AK38" s="8">
        <f t="shared" si="74"/>
        <v>-0.1398675932</v>
      </c>
      <c r="AL38" s="8">
        <f t="shared" si="74"/>
        <v>-0.06853867792</v>
      </c>
      <c r="AM38" s="7">
        <f t="shared" si="66"/>
        <v>-0.09124110161</v>
      </c>
    </row>
    <row r="39">
      <c r="A39" s="15" t="s">
        <v>204</v>
      </c>
      <c r="B39" s="1" t="s">
        <v>6</v>
      </c>
      <c r="C39" s="1" t="s">
        <v>44</v>
      </c>
      <c r="E39" s="1" t="s">
        <v>62</v>
      </c>
      <c r="F39" s="1">
        <v>5.0</v>
      </c>
      <c r="H39" s="10">
        <v>23.8830206202963</v>
      </c>
      <c r="I39" s="10">
        <v>17.934184</v>
      </c>
      <c r="J39" s="10">
        <v>19.285882</v>
      </c>
      <c r="K39" s="10">
        <v>26.509307</v>
      </c>
      <c r="L39" s="10">
        <v>30.365972</v>
      </c>
      <c r="M39" s="10">
        <v>37.790003</v>
      </c>
      <c r="N39" s="10">
        <v>68.341157</v>
      </c>
      <c r="O39" s="10">
        <v>24901.0</v>
      </c>
      <c r="P39" s="10">
        <v>2592.0</v>
      </c>
      <c r="Q39" s="10">
        <v>617.0</v>
      </c>
      <c r="R39" s="10">
        <v>150.0</v>
      </c>
      <c r="S39" s="10">
        <v>2.0</v>
      </c>
      <c r="AD39" s="7">
        <f t="shared" ref="AD39:AH39" si="75">abs((J$32-J39)/J$32)</f>
        <v>0.01238494097</v>
      </c>
      <c r="AE39" s="7">
        <f t="shared" si="75"/>
        <v>0.001068577067</v>
      </c>
      <c r="AF39" s="7">
        <f t="shared" si="75"/>
        <v>0.07969873654</v>
      </c>
      <c r="AG39" s="7">
        <f t="shared" si="75"/>
        <v>0.140421991</v>
      </c>
      <c r="AH39" s="7">
        <f t="shared" si="75"/>
        <v>0.06437507944</v>
      </c>
      <c r="AI39" s="7">
        <f t="shared" si="64"/>
        <v>0.09483193565</v>
      </c>
      <c r="AJ39" s="8">
        <f t="shared" ref="AJ39:AL39" si="76">(L$32-L39)/L$32</f>
        <v>-0.07969873654</v>
      </c>
      <c r="AK39" s="8">
        <f t="shared" si="76"/>
        <v>-0.140421991</v>
      </c>
      <c r="AL39" s="8">
        <f t="shared" si="76"/>
        <v>-0.06437507944</v>
      </c>
      <c r="AM39" s="7">
        <f t="shared" si="66"/>
        <v>-0.09483193565</v>
      </c>
    </row>
    <row r="40">
      <c r="A40" s="10" t="s">
        <v>133</v>
      </c>
      <c r="B40" s="1" t="s">
        <v>6</v>
      </c>
      <c r="C40" s="1" t="s">
        <v>44</v>
      </c>
      <c r="E40" s="1" t="s">
        <v>45</v>
      </c>
      <c r="F40" s="1">
        <v>15.0</v>
      </c>
      <c r="H40" s="10">
        <v>23.1288738642153</v>
      </c>
      <c r="I40" s="10">
        <v>18.1264332</v>
      </c>
      <c r="J40" s="10">
        <v>19.162826</v>
      </c>
      <c r="K40" s="10">
        <v>26.36558</v>
      </c>
      <c r="L40" s="10">
        <v>27.6306905</v>
      </c>
      <c r="M40" s="10">
        <v>31.9789441</v>
      </c>
      <c r="N40" s="10">
        <v>60.4486652799998</v>
      </c>
      <c r="O40" s="10">
        <v>72070.0</v>
      </c>
      <c r="P40" s="10">
        <v>4986.0</v>
      </c>
      <c r="Q40" s="10">
        <v>1143.0</v>
      </c>
      <c r="R40" s="10">
        <v>294.0</v>
      </c>
      <c r="S40" s="10">
        <v>11.0</v>
      </c>
      <c r="AD40" s="7">
        <f t="shared" ref="AD40:AH40" si="77">abs((J$32-J40)/J$32)</f>
        <v>0.005925291298</v>
      </c>
      <c r="AE40" s="7">
        <f t="shared" si="77"/>
        <v>0.004358972713</v>
      </c>
      <c r="AF40" s="7">
        <f t="shared" si="77"/>
        <v>0.01755749421</v>
      </c>
      <c r="AG40" s="7">
        <f t="shared" si="77"/>
        <v>0.03494341879</v>
      </c>
      <c r="AH40" s="7">
        <f t="shared" si="77"/>
        <v>0.0585460397</v>
      </c>
      <c r="AI40" s="7">
        <f t="shared" si="64"/>
        <v>0.0370156509</v>
      </c>
      <c r="AJ40" s="8">
        <f t="shared" ref="AJ40:AL40" si="78">(L$32-L40)/L$32</f>
        <v>0.01755749421</v>
      </c>
      <c r="AK40" s="8">
        <f t="shared" si="78"/>
        <v>0.03494341879</v>
      </c>
      <c r="AL40" s="8">
        <f t="shared" si="78"/>
        <v>0.0585460397</v>
      </c>
      <c r="AM40" s="7">
        <f t="shared" si="66"/>
        <v>0.0370156509</v>
      </c>
    </row>
    <row r="41">
      <c r="A41" s="10" t="s">
        <v>215</v>
      </c>
      <c r="B41" s="1" t="s">
        <v>6</v>
      </c>
      <c r="C41" s="1" t="s">
        <v>44</v>
      </c>
      <c r="E41" s="1" t="s">
        <v>52</v>
      </c>
      <c r="F41" s="1">
        <v>15.0</v>
      </c>
      <c r="H41" s="10">
        <v>24.495349054759</v>
      </c>
      <c r="I41" s="10">
        <v>18.0817955</v>
      </c>
      <c r="J41" s="10">
        <v>19.2246255</v>
      </c>
      <c r="K41" s="10">
        <v>26.41484325</v>
      </c>
      <c r="L41" s="10">
        <v>30.0217645</v>
      </c>
      <c r="M41" s="10">
        <v>39.7603065</v>
      </c>
      <c r="N41" s="10">
        <v>77.15556075</v>
      </c>
      <c r="O41" s="10">
        <v>73376.0</v>
      </c>
      <c r="P41" s="10">
        <v>7352.0</v>
      </c>
      <c r="Q41" s="10">
        <v>2338.0</v>
      </c>
      <c r="R41" s="10">
        <v>824.0</v>
      </c>
      <c r="S41" s="10">
        <v>234.0</v>
      </c>
      <c r="AD41" s="7">
        <f t="shared" ref="AD41:AH41" si="79">abs((J$32-J41)/J$32)</f>
        <v>0.009169368139</v>
      </c>
      <c r="AE41" s="7">
        <f t="shared" si="79"/>
        <v>0.002498649032</v>
      </c>
      <c r="AF41" s="7">
        <f t="shared" si="79"/>
        <v>0.06746002398</v>
      </c>
      <c r="AG41" s="7">
        <f t="shared" si="79"/>
        <v>0.1998815639</v>
      </c>
      <c r="AH41" s="7">
        <f t="shared" si="79"/>
        <v>0.2016544599</v>
      </c>
      <c r="AI41" s="7">
        <f t="shared" si="64"/>
        <v>0.1563320159</v>
      </c>
      <c r="AJ41" s="8">
        <f t="shared" ref="AJ41:AL41" si="80">(L$32-L41)/L$32</f>
        <v>-0.06746002398</v>
      </c>
      <c r="AK41" s="8">
        <f t="shared" si="80"/>
        <v>-0.1998815639</v>
      </c>
      <c r="AL41" s="8">
        <f t="shared" si="80"/>
        <v>-0.2016544599</v>
      </c>
      <c r="AM41" s="7">
        <f t="shared" si="66"/>
        <v>-0.1563320159</v>
      </c>
    </row>
    <row r="42">
      <c r="A42" s="10" t="s">
        <v>99</v>
      </c>
      <c r="B42" s="1" t="s">
        <v>6</v>
      </c>
      <c r="C42" s="1" t="s">
        <v>44</v>
      </c>
      <c r="E42" s="1" t="s">
        <v>71</v>
      </c>
      <c r="F42" s="1">
        <v>15.0</v>
      </c>
      <c r="H42" s="10">
        <v>24.5795291991855</v>
      </c>
      <c r="I42" s="10">
        <v>18.034334</v>
      </c>
      <c r="J42" s="10">
        <v>19.315134</v>
      </c>
      <c r="K42" s="10">
        <v>26.599054</v>
      </c>
      <c r="L42" s="10">
        <v>30.30471</v>
      </c>
      <c r="M42" s="10">
        <v>39.672479</v>
      </c>
      <c r="N42" s="10">
        <v>79.341497</v>
      </c>
      <c r="O42" s="10">
        <v>7325772.0</v>
      </c>
      <c r="P42" s="10">
        <v>753619.0</v>
      </c>
      <c r="Q42" s="10">
        <v>233100.0</v>
      </c>
      <c r="R42" s="10">
        <v>89754.0</v>
      </c>
      <c r="S42" s="10">
        <v>30577.0</v>
      </c>
      <c r="AD42" s="7">
        <f t="shared" ref="AD42:AH42" si="81">abs((J$32-J42)/J$32)</f>
        <v>0.0139204831</v>
      </c>
      <c r="AE42" s="7">
        <f t="shared" si="81"/>
        <v>0.00445768496</v>
      </c>
      <c r="AF42" s="7">
        <f t="shared" si="81"/>
        <v>0.07752049229</v>
      </c>
      <c r="AG42" s="7">
        <f t="shared" si="81"/>
        <v>0.1972311166</v>
      </c>
      <c r="AH42" s="7">
        <f t="shared" si="81"/>
        <v>0.2356991874</v>
      </c>
      <c r="AI42" s="7">
        <f t="shared" si="64"/>
        <v>0.1701502654</v>
      </c>
      <c r="AJ42" s="8">
        <f t="shared" ref="AJ42:AL42" si="82">(L$32-L42)/L$32</f>
        <v>-0.07752049229</v>
      </c>
      <c r="AK42" s="8">
        <f t="shared" si="82"/>
        <v>-0.1972311166</v>
      </c>
      <c r="AL42" s="8">
        <f t="shared" si="82"/>
        <v>-0.2356991874</v>
      </c>
      <c r="AM42" s="7">
        <f t="shared" si="66"/>
        <v>-0.1701502654</v>
      </c>
    </row>
    <row r="43">
      <c r="A43" s="15" t="s">
        <v>175</v>
      </c>
      <c r="B43" s="1" t="s">
        <v>6</v>
      </c>
      <c r="C43" s="1" t="s">
        <v>44</v>
      </c>
      <c r="E43" s="1" t="s">
        <v>56</v>
      </c>
      <c r="F43" s="1">
        <v>15.0</v>
      </c>
      <c r="H43" s="10">
        <v>24.2975552192236</v>
      </c>
      <c r="I43" s="10">
        <v>17.947285</v>
      </c>
      <c r="J43" s="10">
        <v>18.933135</v>
      </c>
      <c r="K43" s="10">
        <v>26.385532</v>
      </c>
      <c r="L43" s="10">
        <v>28.3653354</v>
      </c>
      <c r="M43" s="10">
        <v>33.241822</v>
      </c>
      <c r="N43" s="10">
        <v>66.943016</v>
      </c>
      <c r="O43" s="10">
        <v>7382225.0</v>
      </c>
      <c r="P43" s="10">
        <v>574523.0</v>
      </c>
      <c r="Q43" s="10">
        <v>151008.0</v>
      </c>
      <c r="R43" s="10">
        <v>48358.0</v>
      </c>
      <c r="S43" s="10">
        <v>17745.0</v>
      </c>
      <c r="AD43" s="7">
        <f t="shared" ref="AD43:AH43" si="83">abs((J$32-J43)/J$32)</f>
        <v>0.006132011006</v>
      </c>
      <c r="AE43" s="7">
        <f t="shared" si="83"/>
        <v>0.003605527131</v>
      </c>
      <c r="AF43" s="7">
        <f t="shared" si="83"/>
        <v>0.008563690728</v>
      </c>
      <c r="AG43" s="7">
        <f t="shared" si="83"/>
        <v>0.003167552761</v>
      </c>
      <c r="AH43" s="7">
        <f t="shared" si="83"/>
        <v>0.0425998198</v>
      </c>
      <c r="AI43" s="7">
        <f t="shared" si="64"/>
        <v>0.01811035443</v>
      </c>
      <c r="AJ43" s="8">
        <f t="shared" ref="AJ43:AL43" si="84">(L$32-L43)/L$32</f>
        <v>-0.008563690728</v>
      </c>
      <c r="AK43" s="8">
        <f t="shared" si="84"/>
        <v>-0.003167552761</v>
      </c>
      <c r="AL43" s="8">
        <f t="shared" si="84"/>
        <v>-0.0425998198</v>
      </c>
      <c r="AM43" s="7">
        <f t="shared" si="66"/>
        <v>-0.01811035443</v>
      </c>
    </row>
    <row r="44">
      <c r="A44" s="10" t="s">
        <v>76</v>
      </c>
      <c r="B44" s="1" t="s">
        <v>6</v>
      </c>
      <c r="C44" s="1" t="s">
        <v>44</v>
      </c>
      <c r="E44" s="1" t="s">
        <v>59</v>
      </c>
      <c r="F44" s="1">
        <v>15.0</v>
      </c>
      <c r="H44" s="10">
        <v>22.3498567243643</v>
      </c>
      <c r="I44" s="10">
        <v>17.9308366</v>
      </c>
      <c r="J44" s="10">
        <v>18.448988</v>
      </c>
      <c r="K44" s="10">
        <v>26.2751195</v>
      </c>
      <c r="L44" s="10">
        <v>26.9135526</v>
      </c>
      <c r="M44" s="10">
        <v>28.469513</v>
      </c>
      <c r="N44" s="10">
        <v>46.5578593599996</v>
      </c>
      <c r="O44" s="10">
        <v>72175.0</v>
      </c>
      <c r="P44" s="10">
        <v>3234.0</v>
      </c>
      <c r="Q44" s="10">
        <v>607.0</v>
      </c>
      <c r="R44" s="10">
        <v>168.0</v>
      </c>
      <c r="S44" s="10" t="s">
        <v>77</v>
      </c>
      <c r="AD44" s="7">
        <f t="shared" ref="AD44:AH44" si="85">abs((J$32-J44)/J$32)</f>
        <v>0.03154661906</v>
      </c>
      <c r="AE44" s="7">
        <f t="shared" si="85"/>
        <v>0.007775024442</v>
      </c>
      <c r="AF44" s="7">
        <f t="shared" si="85"/>
        <v>0.04305619665</v>
      </c>
      <c r="AG44" s="7">
        <f t="shared" si="85"/>
        <v>0.1408505922</v>
      </c>
      <c r="AH44" s="7">
        <f t="shared" si="85"/>
        <v>0.2748875285</v>
      </c>
      <c r="AI44" s="7">
        <f t="shared" si="64"/>
        <v>0.1529314391</v>
      </c>
      <c r="AJ44" s="8">
        <f t="shared" ref="AJ44:AL44" si="86">(L$32-L44)/L$32</f>
        <v>0.04305619665</v>
      </c>
      <c r="AK44" s="8">
        <f t="shared" si="86"/>
        <v>0.1408505922</v>
      </c>
      <c r="AL44" s="8">
        <f t="shared" si="86"/>
        <v>0.2748875285</v>
      </c>
      <c r="AM44" s="7">
        <f t="shared" si="66"/>
        <v>0.1529314391</v>
      </c>
    </row>
    <row r="45">
      <c r="A45" s="10" t="s">
        <v>205</v>
      </c>
      <c r="B45" s="1" t="s">
        <v>6</v>
      </c>
      <c r="C45" s="1" t="s">
        <v>44</v>
      </c>
      <c r="E45" s="1" t="s">
        <v>47</v>
      </c>
      <c r="F45" s="1">
        <v>15.0</v>
      </c>
      <c r="H45" s="10">
        <v>24.0877726870317</v>
      </c>
      <c r="I45" s="10">
        <v>18.0540865</v>
      </c>
      <c r="J45" s="10">
        <v>19.4372614999999</v>
      </c>
      <c r="K45" s="10">
        <v>26.45897275</v>
      </c>
      <c r="L45" s="10">
        <v>29.7685875</v>
      </c>
      <c r="M45" s="10">
        <v>38.524222</v>
      </c>
      <c r="N45" s="10">
        <v>69.4468061</v>
      </c>
      <c r="O45" s="10">
        <v>72346.0</v>
      </c>
      <c r="P45" s="10">
        <v>7077.0</v>
      </c>
      <c r="Q45" s="10">
        <v>2001.0</v>
      </c>
      <c r="R45" s="10">
        <v>468.0</v>
      </c>
      <c r="S45" s="10">
        <v>67.0</v>
      </c>
      <c r="AD45" s="7">
        <f t="shared" ref="AD45:AH45" si="87">abs((J$32-J45)/J$32)</f>
        <v>0.02033139248</v>
      </c>
      <c r="AE45" s="7">
        <f t="shared" si="87"/>
        <v>0.0008321906906</v>
      </c>
      <c r="AF45" s="7">
        <f t="shared" si="87"/>
        <v>0.05845801057</v>
      </c>
      <c r="AG45" s="7">
        <f t="shared" si="87"/>
        <v>0.1625791602</v>
      </c>
      <c r="AH45" s="7">
        <f t="shared" si="87"/>
        <v>0.08159494226</v>
      </c>
      <c r="AI45" s="7">
        <f t="shared" si="64"/>
        <v>0.100877371</v>
      </c>
      <c r="AJ45" s="8">
        <f t="shared" ref="AJ45:AL45" si="88">(L$32-L45)/L$32</f>
        <v>-0.05845801057</v>
      </c>
      <c r="AK45" s="8">
        <f t="shared" si="88"/>
        <v>-0.1625791602</v>
      </c>
      <c r="AL45" s="8">
        <f t="shared" si="88"/>
        <v>-0.08159494226</v>
      </c>
      <c r="AM45" s="7">
        <f t="shared" si="66"/>
        <v>-0.100877371</v>
      </c>
    </row>
    <row r="46">
      <c r="A46" s="10" t="s">
        <v>214</v>
      </c>
      <c r="B46" s="1" t="s">
        <v>6</v>
      </c>
      <c r="C46" s="1" t="s">
        <v>44</v>
      </c>
      <c r="E46" s="1" t="s">
        <v>62</v>
      </c>
      <c r="F46" s="1">
        <v>15.0</v>
      </c>
      <c r="H46" s="10">
        <v>24.4778578913175</v>
      </c>
      <c r="I46" s="10">
        <v>18.0809708</v>
      </c>
      <c r="J46" s="10">
        <v>19.474085</v>
      </c>
      <c r="K46" s="10">
        <v>26.9661575</v>
      </c>
      <c r="L46" s="10">
        <v>31.1321432</v>
      </c>
      <c r="M46" s="10">
        <v>40.8339448</v>
      </c>
      <c r="N46" s="10">
        <v>72.7415569399999</v>
      </c>
      <c r="O46" s="10">
        <v>75670.0</v>
      </c>
      <c r="P46" s="10">
        <v>8667.0</v>
      </c>
      <c r="Q46" s="10">
        <v>2313.0</v>
      </c>
      <c r="R46" s="10">
        <v>648.0</v>
      </c>
      <c r="S46" s="10">
        <v>57.0</v>
      </c>
      <c r="AD46" s="7">
        <f t="shared" ref="AD46:AH46" si="89">abs((J$32-J46)/J$32)</f>
        <v>0.02226438973</v>
      </c>
      <c r="AE46" s="7">
        <f t="shared" si="89"/>
        <v>0.01832058143</v>
      </c>
      <c r="AF46" s="7">
        <f t="shared" si="89"/>
        <v>0.1069408771</v>
      </c>
      <c r="AG46" s="7">
        <f t="shared" si="89"/>
        <v>0.2322816864</v>
      </c>
      <c r="AH46" s="7">
        <f t="shared" si="89"/>
        <v>0.1329088333</v>
      </c>
      <c r="AI46" s="7">
        <f t="shared" si="64"/>
        <v>0.1573771323</v>
      </c>
      <c r="AJ46" s="8">
        <f t="shared" ref="AJ46:AL46" si="90">(L$32-L46)/L$32</f>
        <v>-0.1069408771</v>
      </c>
      <c r="AK46" s="8">
        <f t="shared" si="90"/>
        <v>-0.2322816864</v>
      </c>
      <c r="AL46" s="8">
        <f t="shared" si="90"/>
        <v>-0.1329088333</v>
      </c>
      <c r="AM46" s="7">
        <f t="shared" si="66"/>
        <v>-0.1573771323</v>
      </c>
    </row>
    <row r="47">
      <c r="A47" s="23" t="s">
        <v>226</v>
      </c>
      <c r="B47" s="3" t="s">
        <v>98</v>
      </c>
      <c r="C47" s="3" t="s">
        <v>44</v>
      </c>
      <c r="D47" s="18"/>
      <c r="E47" s="3" t="s">
        <v>7</v>
      </c>
      <c r="F47" s="3" t="s">
        <v>8</v>
      </c>
      <c r="G47" s="18"/>
      <c r="H47" s="10">
        <v>22.9745290932657</v>
      </c>
      <c r="I47" s="10">
        <v>17.98397</v>
      </c>
      <c r="J47" s="10">
        <v>18.874297</v>
      </c>
      <c r="K47" s="10">
        <v>26.367991</v>
      </c>
      <c r="L47" s="10">
        <v>27.318067</v>
      </c>
      <c r="M47" s="10">
        <v>31.7606579999999</v>
      </c>
      <c r="N47" s="10">
        <v>59.38113096</v>
      </c>
      <c r="O47" s="10">
        <v>7200993.0</v>
      </c>
      <c r="P47" s="10">
        <v>470732.0</v>
      </c>
      <c r="Q47" s="10">
        <v>111883.0</v>
      </c>
      <c r="R47" s="10">
        <v>27319.0</v>
      </c>
      <c r="S47" s="10">
        <v>821.0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9"/>
      <c r="AE47" s="9"/>
      <c r="AF47" s="9"/>
      <c r="AG47" s="9"/>
      <c r="AH47" s="9"/>
      <c r="AI47" s="7"/>
      <c r="AJ47" s="7"/>
      <c r="AK47" s="7"/>
      <c r="AL47" s="7"/>
      <c r="AM47" s="7"/>
    </row>
    <row r="48">
      <c r="A48" s="10" t="s">
        <v>100</v>
      </c>
      <c r="B48" s="1" t="s">
        <v>98</v>
      </c>
      <c r="C48" s="1" t="s">
        <v>44</v>
      </c>
      <c r="E48" s="1" t="s">
        <v>45</v>
      </c>
      <c r="F48" s="1">
        <v>5.0</v>
      </c>
      <c r="H48" s="10">
        <v>22.8362319886728</v>
      </c>
      <c r="I48" s="10">
        <v>18.101049</v>
      </c>
      <c r="J48" s="10">
        <v>18.7330585</v>
      </c>
      <c r="K48" s="10">
        <v>26.51441075</v>
      </c>
      <c r="L48" s="10">
        <v>27.3018382</v>
      </c>
      <c r="M48" s="10">
        <v>31.3010162499999</v>
      </c>
      <c r="N48" s="10">
        <v>55.88703634</v>
      </c>
      <c r="O48" s="10">
        <v>24278.0</v>
      </c>
      <c r="P48" s="10">
        <v>1442.0</v>
      </c>
      <c r="Q48" s="10">
        <v>321.0</v>
      </c>
      <c r="R48" s="10">
        <v>80.0</v>
      </c>
      <c r="S48" s="10">
        <v>3.0</v>
      </c>
      <c r="AD48" s="7">
        <f t="shared" ref="AD48:AH48" si="91">abs((J$47-J48)/J$47)</f>
        <v>0.007483113146</v>
      </c>
      <c r="AE48" s="7">
        <f t="shared" si="91"/>
        <v>0.005552935375</v>
      </c>
      <c r="AF48" s="7">
        <f t="shared" si="91"/>
        <v>0.000594068387</v>
      </c>
      <c r="AG48" s="7">
        <f t="shared" si="91"/>
        <v>0.01447204746</v>
      </c>
      <c r="AH48" s="7">
        <f t="shared" si="91"/>
        <v>0.05884183348</v>
      </c>
      <c r="AI48" s="7">
        <f t="shared" ref="AI48:AI61" si="94">SUM(AF48,AG48,AH48)/3</f>
        <v>0.02463598311</v>
      </c>
      <c r="AJ48" s="8">
        <f t="shared" ref="AJ48:AL48" si="92">(L$47-L48)/L$47</f>
        <v>0.000594068387</v>
      </c>
      <c r="AK48" s="8">
        <f t="shared" si="92"/>
        <v>0.01447204746</v>
      </c>
      <c r="AL48" s="8">
        <f t="shared" si="92"/>
        <v>0.05884183348</v>
      </c>
      <c r="AM48" s="7">
        <f t="shared" ref="AM48:AM61" si="96">SUM(AJ48,AK48,AL48)/3</f>
        <v>0.02463598311</v>
      </c>
    </row>
    <row r="49">
      <c r="A49" s="10" t="s">
        <v>106</v>
      </c>
      <c r="B49" s="1" t="s">
        <v>98</v>
      </c>
      <c r="C49" s="1" t="s">
        <v>44</v>
      </c>
      <c r="E49" s="1" t="s">
        <v>52</v>
      </c>
      <c r="F49" s="1">
        <v>5.0</v>
      </c>
      <c r="H49" s="10">
        <v>22.8081312093609</v>
      </c>
      <c r="I49" s="10">
        <v>18.047672</v>
      </c>
      <c r="J49" s="10">
        <v>18.742933</v>
      </c>
      <c r="K49" s="10">
        <v>26.316584</v>
      </c>
      <c r="L49" s="10">
        <v>27.1202123999999</v>
      </c>
      <c r="M49" s="10">
        <v>31.2686177999999</v>
      </c>
      <c r="N49" s="10">
        <v>57.75829056</v>
      </c>
      <c r="O49" s="10">
        <v>24613.0</v>
      </c>
      <c r="P49" s="10">
        <v>1486.0</v>
      </c>
      <c r="Q49" s="10">
        <v>351.0</v>
      </c>
      <c r="R49" s="10">
        <v>77.0</v>
      </c>
      <c r="S49" s="10">
        <v>8.0</v>
      </c>
      <c r="AD49" s="7">
        <f t="shared" ref="AD49:AH49" si="93">abs((J$47-J49)/J$47)</f>
        <v>0.006959941342</v>
      </c>
      <c r="AE49" s="7">
        <f t="shared" si="93"/>
        <v>0.001949598663</v>
      </c>
      <c r="AF49" s="7">
        <f t="shared" si="93"/>
        <v>0.007242628111</v>
      </c>
      <c r="AG49" s="7">
        <f t="shared" si="93"/>
        <v>0.01549212866</v>
      </c>
      <c r="AH49" s="7">
        <f t="shared" si="93"/>
        <v>0.02732922687</v>
      </c>
      <c r="AI49" s="7">
        <f t="shared" si="94"/>
        <v>0.01668799455</v>
      </c>
      <c r="AJ49" s="8">
        <f t="shared" ref="AJ49:AL49" si="95">(L$47-L49)/L$47</f>
        <v>0.007242628111</v>
      </c>
      <c r="AK49" s="8">
        <f t="shared" si="95"/>
        <v>0.01549212866</v>
      </c>
      <c r="AL49" s="8">
        <f t="shared" si="95"/>
        <v>0.02732922687</v>
      </c>
      <c r="AM49" s="7">
        <f t="shared" si="96"/>
        <v>0.01668799455</v>
      </c>
    </row>
    <row r="50">
      <c r="A50" s="10" t="s">
        <v>107</v>
      </c>
      <c r="B50" s="1" t="s">
        <v>98</v>
      </c>
      <c r="C50" s="1" t="s">
        <v>44</v>
      </c>
      <c r="E50" s="1" t="s">
        <v>108</v>
      </c>
      <c r="F50" s="1">
        <v>5.0</v>
      </c>
      <c r="H50" s="10">
        <v>23.5949526833127</v>
      </c>
      <c r="I50" s="10">
        <v>17.92151</v>
      </c>
      <c r="J50" s="10">
        <v>18.975398</v>
      </c>
      <c r="K50" s="10">
        <v>26.417803</v>
      </c>
      <c r="L50" s="10">
        <v>28.877455</v>
      </c>
      <c r="M50" s="10">
        <v>34.167785</v>
      </c>
      <c r="N50" s="10">
        <v>69.76173</v>
      </c>
      <c r="O50" s="10">
        <v>7529694.0</v>
      </c>
      <c r="P50" s="10">
        <v>615664.0</v>
      </c>
      <c r="Q50" s="10">
        <v>174563.0</v>
      </c>
      <c r="R50" s="10">
        <v>55573.0</v>
      </c>
      <c r="S50" s="10">
        <v>12434.0</v>
      </c>
      <c r="AD50" s="7">
        <f t="shared" ref="AD50:AH50" si="97">abs((J$47-J50)/J$47)</f>
        <v>0.005356543876</v>
      </c>
      <c r="AE50" s="7">
        <f t="shared" si="97"/>
        <v>0.001889108655</v>
      </c>
      <c r="AF50" s="7">
        <f t="shared" si="97"/>
        <v>0.05708266255</v>
      </c>
      <c r="AG50" s="7">
        <f t="shared" si="97"/>
        <v>0.07578958219</v>
      </c>
      <c r="AH50" s="7">
        <f t="shared" si="97"/>
        <v>0.1748130908</v>
      </c>
      <c r="AI50" s="7">
        <f t="shared" si="94"/>
        <v>0.1025617785</v>
      </c>
      <c r="AJ50" s="8">
        <f t="shared" ref="AJ50:AL50" si="98">(L$47-L50)/L$47</f>
        <v>-0.05708266255</v>
      </c>
      <c r="AK50" s="8">
        <f t="shared" si="98"/>
        <v>-0.07578958219</v>
      </c>
      <c r="AL50" s="8">
        <f t="shared" si="98"/>
        <v>-0.1748130908</v>
      </c>
      <c r="AM50" s="7">
        <f t="shared" si="96"/>
        <v>-0.1025617785</v>
      </c>
    </row>
    <row r="51">
      <c r="A51" s="10" t="s">
        <v>168</v>
      </c>
      <c r="B51" s="1" t="s">
        <v>98</v>
      </c>
      <c r="C51" s="1" t="s">
        <v>44</v>
      </c>
      <c r="E51" s="1" t="s">
        <v>56</v>
      </c>
      <c r="F51" s="1">
        <v>5.0</v>
      </c>
      <c r="H51" s="10">
        <v>23.4277988114724</v>
      </c>
      <c r="I51" s="10">
        <v>17.995436</v>
      </c>
      <c r="J51" s="10">
        <v>19.146597</v>
      </c>
      <c r="K51" s="10">
        <v>26.400602</v>
      </c>
      <c r="L51" s="10">
        <v>28.200235</v>
      </c>
      <c r="M51" s="10">
        <v>33.90847</v>
      </c>
      <c r="N51" s="10">
        <v>65.083796</v>
      </c>
      <c r="O51" s="10">
        <v>7519254.0</v>
      </c>
      <c r="P51" s="10">
        <v>608087.0</v>
      </c>
      <c r="Q51" s="10">
        <v>152778.0</v>
      </c>
      <c r="R51" s="10">
        <v>40070.0</v>
      </c>
      <c r="S51" s="10">
        <v>1281.0</v>
      </c>
      <c r="AD51" s="7">
        <f t="shared" ref="AD51:AH51" si="99">abs((J$47-J51)/J$47)</f>
        <v>0.0144270274</v>
      </c>
      <c r="AE51" s="7">
        <f t="shared" si="99"/>
        <v>0.001236764682</v>
      </c>
      <c r="AF51" s="7">
        <f t="shared" si="99"/>
        <v>0.03229247516</v>
      </c>
      <c r="AG51" s="7">
        <f t="shared" si="99"/>
        <v>0.06762492137</v>
      </c>
      <c r="AH51" s="7">
        <f t="shared" si="99"/>
        <v>0.09603496848</v>
      </c>
      <c r="AI51" s="7">
        <f t="shared" si="94"/>
        <v>0.065317455</v>
      </c>
      <c r="AJ51" s="8">
        <f t="shared" ref="AJ51:AL51" si="100">(L$47-L51)/L$47</f>
        <v>-0.03229247516</v>
      </c>
      <c r="AK51" s="8">
        <f t="shared" si="100"/>
        <v>-0.06762492137</v>
      </c>
      <c r="AL51" s="8">
        <f t="shared" si="100"/>
        <v>-0.09603496848</v>
      </c>
      <c r="AM51" s="7">
        <f t="shared" si="96"/>
        <v>-0.065317455</v>
      </c>
    </row>
    <row r="52">
      <c r="A52" s="10" t="s">
        <v>97</v>
      </c>
      <c r="B52" s="1" t="s">
        <v>98</v>
      </c>
      <c r="C52" s="1" t="s">
        <v>44</v>
      </c>
      <c r="E52" s="1" t="s">
        <v>59</v>
      </c>
      <c r="F52" s="1">
        <v>5.0</v>
      </c>
      <c r="H52" s="10">
        <v>22.7346793728552</v>
      </c>
      <c r="I52" s="10">
        <v>17.9214925</v>
      </c>
      <c r="J52" s="10">
        <v>18.6315045</v>
      </c>
      <c r="K52" s="10">
        <v>26.3547662499999</v>
      </c>
      <c r="L52" s="10">
        <v>27.1513341</v>
      </c>
      <c r="M52" s="10">
        <v>31.0969632999999</v>
      </c>
      <c r="N52" s="10">
        <v>56.3426882599999</v>
      </c>
      <c r="O52" s="10">
        <v>24712.0</v>
      </c>
      <c r="P52" s="10">
        <v>1472.0</v>
      </c>
      <c r="Q52" s="10">
        <v>346.0</v>
      </c>
      <c r="R52" s="10">
        <v>72.0</v>
      </c>
      <c r="S52" s="10">
        <v>3.0</v>
      </c>
      <c r="AD52" s="7">
        <f t="shared" ref="AD52:AH52" si="101">abs((J$47-J52)/J$47)</f>
        <v>0.01286365792</v>
      </c>
      <c r="AE52" s="7">
        <f t="shared" si="101"/>
        <v>0.0005015456051</v>
      </c>
      <c r="AF52" s="7">
        <f t="shared" si="101"/>
        <v>0.00610339304</v>
      </c>
      <c r="AG52" s="7">
        <f t="shared" si="101"/>
        <v>0.02089675535</v>
      </c>
      <c r="AH52" s="7">
        <f t="shared" si="101"/>
        <v>0.05116848822</v>
      </c>
      <c r="AI52" s="7">
        <f t="shared" si="94"/>
        <v>0.0260562122</v>
      </c>
      <c r="AJ52" s="8">
        <f t="shared" ref="AJ52:AL52" si="102">(L$47-L52)/L$47</f>
        <v>0.00610339304</v>
      </c>
      <c r="AK52" s="8">
        <f t="shared" si="102"/>
        <v>0.02089675535</v>
      </c>
      <c r="AL52" s="8">
        <f t="shared" si="102"/>
        <v>0.05116848822</v>
      </c>
      <c r="AM52" s="7">
        <f t="shared" si="96"/>
        <v>0.0260562122</v>
      </c>
    </row>
    <row r="53">
      <c r="A53" s="10" t="s">
        <v>189</v>
      </c>
      <c r="B53" s="1" t="s">
        <v>98</v>
      </c>
      <c r="C53" s="1" t="s">
        <v>44</v>
      </c>
      <c r="E53" s="1" t="s">
        <v>47</v>
      </c>
      <c r="F53" s="1">
        <v>5.0</v>
      </c>
      <c r="H53" s="10">
        <v>23.7582895179307</v>
      </c>
      <c r="I53" s="10">
        <v>18.1075467</v>
      </c>
      <c r="J53" s="10">
        <v>19.411569</v>
      </c>
      <c r="K53" s="10">
        <v>26.50939175</v>
      </c>
      <c r="L53" s="10">
        <v>29.216034</v>
      </c>
      <c r="M53" s="10">
        <v>35.9817765999999</v>
      </c>
      <c r="N53" s="10">
        <v>66.2140126599999</v>
      </c>
      <c r="O53" s="10">
        <v>25710.0</v>
      </c>
      <c r="P53" s="10">
        <v>2382.0</v>
      </c>
      <c r="Q53" s="10">
        <v>569.0</v>
      </c>
      <c r="R53" s="10">
        <v>136.0</v>
      </c>
      <c r="S53" s="10">
        <v>4.0</v>
      </c>
      <c r="AD53" s="7">
        <f t="shared" ref="AD53:AH53" si="103">abs((J$47-J53)/J$47)</f>
        <v>0.02846580193</v>
      </c>
      <c r="AE53" s="7">
        <f t="shared" si="103"/>
        <v>0.005362590954</v>
      </c>
      <c r="AF53" s="7">
        <f t="shared" si="103"/>
        <v>0.06947662146</v>
      </c>
      <c r="AG53" s="7">
        <f t="shared" si="103"/>
        <v>0.1329040034</v>
      </c>
      <c r="AH53" s="7">
        <f t="shared" si="103"/>
        <v>0.1150682311</v>
      </c>
      <c r="AI53" s="7">
        <f t="shared" si="94"/>
        <v>0.1058162853</v>
      </c>
      <c r="AJ53" s="8">
        <f t="shared" ref="AJ53:AL53" si="104">(L$47-L53)/L$47</f>
        <v>-0.06947662146</v>
      </c>
      <c r="AK53" s="8">
        <f t="shared" si="104"/>
        <v>-0.1329040034</v>
      </c>
      <c r="AL53" s="8">
        <f t="shared" si="104"/>
        <v>-0.1150682311</v>
      </c>
      <c r="AM53" s="7">
        <f t="shared" si="96"/>
        <v>-0.1058162853</v>
      </c>
    </row>
    <row r="54">
      <c r="A54" s="10" t="s">
        <v>134</v>
      </c>
      <c r="B54" s="1" t="s">
        <v>98</v>
      </c>
      <c r="C54" s="1" t="s">
        <v>44</v>
      </c>
      <c r="E54" s="1" t="s">
        <v>62</v>
      </c>
      <c r="F54" s="1">
        <v>5.0</v>
      </c>
      <c r="H54" s="10">
        <v>22.8854773740454</v>
      </c>
      <c r="I54" s="10">
        <v>17.9033641</v>
      </c>
      <c r="J54" s="10">
        <v>18.6278415</v>
      </c>
      <c r="K54" s="10">
        <v>26.45786825</v>
      </c>
      <c r="L54" s="10">
        <v>27.2492269</v>
      </c>
      <c r="M54" s="10">
        <v>31.57397795</v>
      </c>
      <c r="N54" s="10">
        <v>62.40929456</v>
      </c>
      <c r="O54" s="10">
        <v>24620.0</v>
      </c>
      <c r="P54" s="10">
        <v>1494.0</v>
      </c>
      <c r="Q54" s="10">
        <v>404.0</v>
      </c>
      <c r="R54" s="10">
        <v>118.0</v>
      </c>
      <c r="S54" s="10">
        <v>6.0</v>
      </c>
      <c r="AD54" s="7">
        <f t="shared" ref="AD54:AH54" si="105">abs((J$47-J54)/J$47)</f>
        <v>0.01305773137</v>
      </c>
      <c r="AE54" s="7">
        <f t="shared" si="105"/>
        <v>0.003408574055</v>
      </c>
      <c r="AF54" s="7">
        <f t="shared" si="105"/>
        <v>0.002519947696</v>
      </c>
      <c r="AG54" s="7">
        <f t="shared" si="105"/>
        <v>0.005877713554</v>
      </c>
      <c r="AH54" s="7">
        <f t="shared" si="105"/>
        <v>0.05099538441</v>
      </c>
      <c r="AI54" s="7">
        <f t="shared" si="94"/>
        <v>0.01979768189</v>
      </c>
      <c r="AJ54" s="8">
        <f t="shared" ref="AJ54:AL54" si="106">(L$47-L54)/L$47</f>
        <v>0.002519947696</v>
      </c>
      <c r="AK54" s="8">
        <f t="shared" si="106"/>
        <v>0.005877713554</v>
      </c>
      <c r="AL54" s="8">
        <f t="shared" si="106"/>
        <v>-0.05099538441</v>
      </c>
      <c r="AM54" s="7">
        <f t="shared" si="96"/>
        <v>-0.01419924105</v>
      </c>
    </row>
    <row r="55">
      <c r="A55" s="10" t="s">
        <v>183</v>
      </c>
      <c r="B55" s="1" t="s">
        <v>98</v>
      </c>
      <c r="C55" s="1" t="s">
        <v>44</v>
      </c>
      <c r="E55" s="1" t="s">
        <v>45</v>
      </c>
      <c r="F55" s="1">
        <v>15.0</v>
      </c>
      <c r="H55" s="10">
        <v>19.6969799586764</v>
      </c>
      <c r="I55" s="10">
        <v>17.9947425</v>
      </c>
      <c r="J55" s="10">
        <v>18.2200745</v>
      </c>
      <c r="K55" s="10">
        <v>18.5538545</v>
      </c>
      <c r="L55" s="10">
        <v>19.1816349</v>
      </c>
      <c r="M55" s="10">
        <v>26.9014995499999</v>
      </c>
      <c r="N55" s="10">
        <v>57.80626802</v>
      </c>
      <c r="O55" s="10">
        <v>45422.0</v>
      </c>
      <c r="P55" s="10">
        <v>1908.0</v>
      </c>
      <c r="Q55" s="10">
        <v>632.0</v>
      </c>
      <c r="R55" s="10">
        <v>152.0</v>
      </c>
      <c r="S55" s="10">
        <v>0.0</v>
      </c>
      <c r="AD55" s="7">
        <f t="shared" ref="AD55:AH55" si="107">abs((J$47-J55)/J$47)</f>
        <v>0.03466208569</v>
      </c>
      <c r="AE55" s="7">
        <f t="shared" si="107"/>
        <v>0.2963493313</v>
      </c>
      <c r="AF55" s="7">
        <f t="shared" si="107"/>
        <v>0.2978406964</v>
      </c>
      <c r="AG55" s="7">
        <f t="shared" si="107"/>
        <v>0.1529930032</v>
      </c>
      <c r="AH55" s="7">
        <f t="shared" si="107"/>
        <v>0.02652126887</v>
      </c>
      <c r="AI55" s="7">
        <f t="shared" si="94"/>
        <v>0.1591183228</v>
      </c>
      <c r="AJ55" s="8">
        <f t="shared" ref="AJ55:AL55" si="108">(L$47-L55)/L$47</f>
        <v>0.2978406964</v>
      </c>
      <c r="AK55" s="8">
        <f t="shared" si="108"/>
        <v>0.1529930032</v>
      </c>
      <c r="AL55" s="8">
        <f t="shared" si="108"/>
        <v>0.02652126887</v>
      </c>
      <c r="AM55" s="7">
        <f t="shared" si="96"/>
        <v>0.1591183228</v>
      </c>
    </row>
    <row r="56">
      <c r="A56" s="10" t="s">
        <v>191</v>
      </c>
      <c r="B56" s="1" t="s">
        <v>98</v>
      </c>
      <c r="C56" s="1" t="s">
        <v>44</v>
      </c>
      <c r="E56" s="1" t="s">
        <v>52</v>
      </c>
      <c r="F56" s="1">
        <v>15.0</v>
      </c>
      <c r="H56" s="10">
        <v>20.2171234336494</v>
      </c>
      <c r="I56" s="10">
        <v>18.064336</v>
      </c>
      <c r="J56" s="10">
        <v>18.252387</v>
      </c>
      <c r="K56" s="10">
        <v>18.534668</v>
      </c>
      <c r="L56" s="10">
        <v>19.2225891999999</v>
      </c>
      <c r="M56" s="10">
        <v>28.6612143999999</v>
      </c>
      <c r="N56" s="10">
        <v>64.3575317599999</v>
      </c>
      <c r="O56" s="10">
        <v>45237.0</v>
      </c>
      <c r="P56" s="10">
        <v>2085.0</v>
      </c>
      <c r="Q56" s="10">
        <v>781.0</v>
      </c>
      <c r="R56" s="10">
        <v>277.0</v>
      </c>
      <c r="S56" s="10">
        <v>133.0</v>
      </c>
      <c r="AD56" s="7">
        <f t="shared" ref="AD56:AH56" si="109">abs((J$47-J56)/J$47)</f>
        <v>0.0329501014</v>
      </c>
      <c r="AE56" s="7">
        <f t="shared" si="109"/>
        <v>0.2970769749</v>
      </c>
      <c r="AF56" s="7">
        <f t="shared" si="109"/>
        <v>0.296341531</v>
      </c>
      <c r="AG56" s="7">
        <f t="shared" si="109"/>
        <v>0.0975875122</v>
      </c>
      <c r="AH56" s="7">
        <f t="shared" si="109"/>
        <v>0.08380441261</v>
      </c>
      <c r="AI56" s="7">
        <f t="shared" si="94"/>
        <v>0.1592444853</v>
      </c>
      <c r="AJ56" s="8">
        <f t="shared" ref="AJ56:AL56" si="110">(L$47-L56)/L$47</f>
        <v>0.296341531</v>
      </c>
      <c r="AK56" s="8">
        <f t="shared" si="110"/>
        <v>0.0975875122</v>
      </c>
      <c r="AL56" s="8">
        <f t="shared" si="110"/>
        <v>-0.08380441261</v>
      </c>
      <c r="AM56" s="7">
        <f t="shared" si="96"/>
        <v>0.1033748769</v>
      </c>
    </row>
    <row r="57">
      <c r="A57" s="10" t="s">
        <v>115</v>
      </c>
      <c r="B57" s="1" t="s">
        <v>98</v>
      </c>
      <c r="C57" s="1" t="s">
        <v>44</v>
      </c>
      <c r="E57" s="1" t="s">
        <v>108</v>
      </c>
      <c r="F57" s="1">
        <v>15.0</v>
      </c>
      <c r="H57" s="10">
        <v>20.7940788324396</v>
      </c>
      <c r="I57" s="10">
        <v>17.931368</v>
      </c>
      <c r="J57" s="10">
        <v>18.27326</v>
      </c>
      <c r="K57" s="10">
        <v>18.920449</v>
      </c>
      <c r="L57" s="10">
        <v>21.32867</v>
      </c>
      <c r="M57" s="10">
        <v>34.03728</v>
      </c>
      <c r="N57" s="10">
        <v>69.064123</v>
      </c>
      <c r="O57" s="10">
        <v>4855285.0</v>
      </c>
      <c r="P57" s="10">
        <v>309867.0</v>
      </c>
      <c r="Q57" s="10">
        <v>111929.0</v>
      </c>
      <c r="R57" s="10">
        <v>34612.0</v>
      </c>
      <c r="S57" s="10">
        <v>11011.0</v>
      </c>
      <c r="AD57" s="7">
        <f t="shared" ref="AD57:AH57" si="111">abs((J$47-J57)/J$47)</f>
        <v>0.03184420591</v>
      </c>
      <c r="AE57" s="7">
        <f t="shared" si="111"/>
        <v>0.2824463191</v>
      </c>
      <c r="AF57" s="7">
        <f t="shared" si="111"/>
        <v>0.2192467351</v>
      </c>
      <c r="AG57" s="7">
        <f t="shared" si="111"/>
        <v>0.07168056783</v>
      </c>
      <c r="AH57" s="7">
        <f t="shared" si="111"/>
        <v>0.1630651334</v>
      </c>
      <c r="AI57" s="7">
        <f t="shared" si="94"/>
        <v>0.1513308121</v>
      </c>
      <c r="AJ57" s="8">
        <f t="shared" ref="AJ57:AL57" si="112">(L$47-L57)/L$47</f>
        <v>0.2192467351</v>
      </c>
      <c r="AK57" s="8">
        <f t="shared" si="112"/>
        <v>-0.07168056783</v>
      </c>
      <c r="AL57" s="8">
        <f t="shared" si="112"/>
        <v>-0.1630651334</v>
      </c>
      <c r="AM57" s="7">
        <f t="shared" si="96"/>
        <v>-0.005166322022</v>
      </c>
    </row>
    <row r="58">
      <c r="A58" s="10" t="s">
        <v>200</v>
      </c>
      <c r="B58" s="1" t="s">
        <v>98</v>
      </c>
      <c r="C58" s="1" t="s">
        <v>44</v>
      </c>
      <c r="E58" s="1" t="s">
        <v>59</v>
      </c>
      <c r="F58" s="1">
        <v>15.0</v>
      </c>
      <c r="H58" s="10">
        <v>20.2770050289158</v>
      </c>
      <c r="I58" s="10">
        <v>17.9506932</v>
      </c>
      <c r="J58" s="10">
        <v>18.175163</v>
      </c>
      <c r="K58" s="10">
        <v>18.424359</v>
      </c>
      <c r="L58" s="10">
        <v>19.093694</v>
      </c>
      <c r="M58" s="10">
        <v>29.4514492</v>
      </c>
      <c r="N58" s="10">
        <v>69.2607020399998</v>
      </c>
      <c r="O58" s="10">
        <v>45373.0</v>
      </c>
      <c r="P58" s="10">
        <v>2202.0</v>
      </c>
      <c r="Q58" s="10">
        <v>883.0</v>
      </c>
      <c r="R58" s="10">
        <v>362.0</v>
      </c>
      <c r="S58" s="10">
        <v>153.0</v>
      </c>
      <c r="AD58" s="7">
        <f t="shared" ref="AD58:AH58" si="113">abs((J$47-J58)/J$47)</f>
        <v>0.03704159154</v>
      </c>
      <c r="AE58" s="7">
        <f t="shared" si="113"/>
        <v>0.3012604184</v>
      </c>
      <c r="AF58" s="7">
        <f t="shared" si="113"/>
        <v>0.3010598444</v>
      </c>
      <c r="AG58" s="7">
        <f t="shared" si="113"/>
        <v>0.07270657932</v>
      </c>
      <c r="AH58" s="7">
        <f t="shared" si="113"/>
        <v>0.1663755964</v>
      </c>
      <c r="AI58" s="7">
        <f t="shared" si="94"/>
        <v>0.18004734</v>
      </c>
      <c r="AJ58" s="8">
        <f t="shared" ref="AJ58:AL58" si="114">(L$47-L58)/L$47</f>
        <v>0.3010598444</v>
      </c>
      <c r="AK58" s="8">
        <f t="shared" si="114"/>
        <v>0.07270657932</v>
      </c>
      <c r="AL58" s="8">
        <f t="shared" si="114"/>
        <v>-0.1663755964</v>
      </c>
      <c r="AM58" s="7">
        <f t="shared" si="96"/>
        <v>0.06913027576</v>
      </c>
    </row>
    <row r="59" ht="18.0" customHeight="1">
      <c r="A59" s="10" t="s">
        <v>197</v>
      </c>
      <c r="B59" s="1" t="s">
        <v>98</v>
      </c>
      <c r="C59" s="1" t="s">
        <v>44</v>
      </c>
      <c r="E59" s="1" t="s">
        <v>47</v>
      </c>
      <c r="F59" s="1">
        <v>15.0</v>
      </c>
      <c r="H59" s="10">
        <v>20.75055413095</v>
      </c>
      <c r="I59" s="10">
        <v>18.0448112</v>
      </c>
      <c r="J59" s="10">
        <v>18.308849</v>
      </c>
      <c r="K59" s="10">
        <v>19.013021</v>
      </c>
      <c r="L59" s="10">
        <v>22.4159424</v>
      </c>
      <c r="M59" s="10">
        <v>34.7157921999999</v>
      </c>
      <c r="N59" s="10">
        <v>67.4242905999999</v>
      </c>
      <c r="O59" s="10">
        <v>45987.0</v>
      </c>
      <c r="P59" s="10">
        <v>3114.0</v>
      </c>
      <c r="Q59" s="10">
        <v>1128.0</v>
      </c>
      <c r="R59" s="10">
        <v>243.0</v>
      </c>
      <c r="S59" s="10">
        <v>2.0</v>
      </c>
      <c r="AD59" s="7">
        <f t="shared" ref="AD59:AH59" si="115">abs((J$47-J59)/J$47)</f>
        <v>0.02995862574</v>
      </c>
      <c r="AE59" s="7">
        <f t="shared" si="115"/>
        <v>0.2789355473</v>
      </c>
      <c r="AF59" s="7">
        <f t="shared" si="115"/>
        <v>0.1794462471</v>
      </c>
      <c r="AG59" s="7">
        <f t="shared" si="115"/>
        <v>0.09304385948</v>
      </c>
      <c r="AH59" s="7">
        <f t="shared" si="115"/>
        <v>0.135449755</v>
      </c>
      <c r="AI59" s="7">
        <f t="shared" si="94"/>
        <v>0.1359799538</v>
      </c>
      <c r="AJ59" s="8">
        <f t="shared" ref="AJ59:AL59" si="116">(L$47-L59)/L$47</f>
        <v>0.1794462471</v>
      </c>
      <c r="AK59" s="8">
        <f t="shared" si="116"/>
        <v>-0.09304385948</v>
      </c>
      <c r="AL59" s="8">
        <f t="shared" si="116"/>
        <v>-0.135449755</v>
      </c>
      <c r="AM59" s="7">
        <f t="shared" si="96"/>
        <v>-0.01634912247</v>
      </c>
    </row>
    <row r="60">
      <c r="A60" s="10" t="s">
        <v>185</v>
      </c>
      <c r="B60" s="1" t="s">
        <v>98</v>
      </c>
      <c r="C60" s="1" t="s">
        <v>44</v>
      </c>
      <c r="E60" s="1" t="s">
        <v>62</v>
      </c>
      <c r="F60" s="1">
        <v>15.0</v>
      </c>
      <c r="H60" s="10">
        <v>20.2343678285763</v>
      </c>
      <c r="I60" s="10">
        <v>18.0614616</v>
      </c>
      <c r="J60" s="10">
        <v>18.253334</v>
      </c>
      <c r="K60" s="10">
        <v>18.7126804999999</v>
      </c>
      <c r="L60" s="10">
        <v>19.593284</v>
      </c>
      <c r="M60" s="10">
        <v>29.7568636</v>
      </c>
      <c r="N60" s="10">
        <v>63.8294321000001</v>
      </c>
      <c r="O60" s="10">
        <v>46003.0</v>
      </c>
      <c r="P60" s="10">
        <v>2270.0</v>
      </c>
      <c r="Q60" s="10">
        <v>803.0</v>
      </c>
      <c r="R60" s="10">
        <v>263.0</v>
      </c>
      <c r="S60" s="10">
        <v>94.0</v>
      </c>
      <c r="AD60" s="7">
        <f t="shared" ref="AD60:AH60" si="117">abs((J$47-J60)/J$47)</f>
        <v>0.03289992735</v>
      </c>
      <c r="AE60" s="7">
        <f t="shared" si="117"/>
        <v>0.2903258917</v>
      </c>
      <c r="AF60" s="7">
        <f t="shared" si="117"/>
        <v>0.2827719472</v>
      </c>
      <c r="AG60" s="7">
        <f t="shared" si="117"/>
        <v>0.06309045612</v>
      </c>
      <c r="AH60" s="7">
        <f t="shared" si="117"/>
        <v>0.07491102086</v>
      </c>
      <c r="AI60" s="7">
        <f t="shared" si="94"/>
        <v>0.1402578081</v>
      </c>
      <c r="AJ60" s="8">
        <f t="shared" ref="AJ60:AL60" si="118">(L$47-L60)/L$47</f>
        <v>0.2827719472</v>
      </c>
      <c r="AK60" s="8">
        <f t="shared" si="118"/>
        <v>0.06309045612</v>
      </c>
      <c r="AL60" s="8">
        <f t="shared" si="118"/>
        <v>-0.07491102086</v>
      </c>
      <c r="AM60" s="7">
        <f t="shared" si="96"/>
        <v>0.0903171275</v>
      </c>
    </row>
    <row r="61">
      <c r="A61" s="10" t="s">
        <v>130</v>
      </c>
      <c r="B61" s="1" t="s">
        <v>98</v>
      </c>
      <c r="C61" s="1"/>
      <c r="E61" s="1" t="s">
        <v>56</v>
      </c>
      <c r="F61" s="1">
        <v>15.0</v>
      </c>
      <c r="H61" s="10">
        <v>22.9552620370116</v>
      </c>
      <c r="I61" s="10">
        <v>17.952263</v>
      </c>
      <c r="J61" s="10">
        <v>18.811688</v>
      </c>
      <c r="K61" s="10">
        <v>26.275118</v>
      </c>
      <c r="L61" s="10">
        <v>27.626601</v>
      </c>
      <c r="M61" s="10">
        <v>31.6926170499998</v>
      </c>
      <c r="N61" s="10">
        <v>60.612097</v>
      </c>
      <c r="O61" s="10">
        <v>7821052.0</v>
      </c>
      <c r="P61" s="10">
        <v>517931.0</v>
      </c>
      <c r="Q61" s="10">
        <v>123544.0</v>
      </c>
      <c r="R61" s="10">
        <v>36096.0</v>
      </c>
      <c r="S61" s="10">
        <v>7633.0</v>
      </c>
      <c r="AD61" s="7">
        <f t="shared" ref="AD61:AH61" si="119">abs((J$47-J61)/J$47)</f>
        <v>0.00331715666</v>
      </c>
      <c r="AE61" s="7">
        <f t="shared" si="119"/>
        <v>0.003522187185</v>
      </c>
      <c r="AF61" s="7">
        <f t="shared" si="119"/>
        <v>0.01129413732</v>
      </c>
      <c r="AG61" s="7">
        <f t="shared" si="119"/>
        <v>0.002142302908</v>
      </c>
      <c r="AH61" s="7">
        <f t="shared" si="119"/>
        <v>0.02072991909</v>
      </c>
      <c r="AI61" s="7">
        <f t="shared" si="94"/>
        <v>0.01138878644</v>
      </c>
      <c r="AJ61" s="8">
        <f t="shared" ref="AJ61:AL61" si="120">(L$47-L61)/L$47</f>
        <v>-0.01129413732</v>
      </c>
      <c r="AK61" s="8">
        <f t="shared" si="120"/>
        <v>0.002142302908</v>
      </c>
      <c r="AL61" s="8">
        <f t="shared" si="120"/>
        <v>-0.02072991909</v>
      </c>
      <c r="AM61" s="7">
        <f t="shared" si="96"/>
        <v>-0.009960584499</v>
      </c>
    </row>
    <row r="62">
      <c r="A62" s="4" t="s">
        <v>229</v>
      </c>
      <c r="B62" s="3" t="s">
        <v>125</v>
      </c>
      <c r="C62" s="3" t="s">
        <v>44</v>
      </c>
      <c r="D62" s="18"/>
      <c r="E62" s="3" t="s">
        <v>7</v>
      </c>
      <c r="F62" s="3" t="s">
        <v>8</v>
      </c>
      <c r="G62" s="18"/>
      <c r="H62" s="4">
        <v>23.7739168567636</v>
      </c>
      <c r="I62" s="4">
        <v>18.045036</v>
      </c>
      <c r="J62" s="4">
        <v>19.431958</v>
      </c>
      <c r="K62" s="4">
        <v>26.385296</v>
      </c>
      <c r="L62" s="4">
        <v>28.7636772</v>
      </c>
      <c r="M62" s="4">
        <v>36.0150362999999</v>
      </c>
      <c r="N62" s="4">
        <v>68.94697198</v>
      </c>
      <c r="O62" s="4">
        <v>7687419.0</v>
      </c>
      <c r="P62" s="4">
        <v>686391.0</v>
      </c>
      <c r="Q62" s="4">
        <v>184263.0</v>
      </c>
      <c r="R62" s="4">
        <v>51591.0</v>
      </c>
      <c r="S62" s="4">
        <v>1878.0</v>
      </c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9"/>
      <c r="AE62" s="9"/>
      <c r="AF62" s="9"/>
      <c r="AG62" s="9"/>
      <c r="AH62" s="9"/>
      <c r="AI62" s="7"/>
      <c r="AJ62" s="7"/>
      <c r="AK62" s="7"/>
      <c r="AL62" s="7"/>
      <c r="AM62" s="7"/>
    </row>
    <row r="63">
      <c r="A63" s="10" t="s">
        <v>154</v>
      </c>
      <c r="B63" s="1" t="s">
        <v>125</v>
      </c>
      <c r="C63" s="1" t="s">
        <v>44</v>
      </c>
      <c r="E63" s="1" t="s">
        <v>59</v>
      </c>
      <c r="F63" s="1">
        <v>5.0</v>
      </c>
      <c r="H63" s="10">
        <v>23.5205821387033</v>
      </c>
      <c r="I63" s="10">
        <v>18.0721098</v>
      </c>
      <c r="J63" s="10">
        <v>19.031182</v>
      </c>
      <c r="K63" s="10">
        <v>26.35677375</v>
      </c>
      <c r="L63" s="10">
        <v>28.132677</v>
      </c>
      <c r="M63" s="10">
        <v>34.7083783999999</v>
      </c>
      <c r="N63" s="10">
        <v>66.88488701</v>
      </c>
      <c r="O63" s="10">
        <v>26344.0</v>
      </c>
      <c r="P63" s="10">
        <v>2178.0</v>
      </c>
      <c r="Q63" s="10">
        <v>581.0</v>
      </c>
      <c r="R63" s="10">
        <v>156.0</v>
      </c>
      <c r="S63" s="10">
        <v>2.0</v>
      </c>
      <c r="AD63" s="7">
        <f t="shared" ref="AD63:AH63" si="121">abs((J$62-J63)/J$62)</f>
        <v>0.02062458142</v>
      </c>
      <c r="AE63" s="7">
        <f t="shared" si="121"/>
        <v>0.001080990336</v>
      </c>
      <c r="AF63" s="7">
        <f t="shared" si="121"/>
        <v>0.02193739679</v>
      </c>
      <c r="AG63" s="7">
        <f t="shared" si="121"/>
        <v>0.03628089915</v>
      </c>
      <c r="AH63" s="7">
        <f t="shared" si="121"/>
        <v>0.02990827459</v>
      </c>
      <c r="AI63" s="7">
        <f t="shared" ref="AI63:AI75" si="124">SUM(AF63,AG63,AH63)/3</f>
        <v>0.02937552351</v>
      </c>
      <c r="AJ63" s="8">
        <f t="shared" ref="AJ63:AL63" si="122">(L$62-L63)/L$62</f>
        <v>0.02193739679</v>
      </c>
      <c r="AK63" s="8">
        <f t="shared" si="122"/>
        <v>0.03628089915</v>
      </c>
      <c r="AL63" s="8">
        <f t="shared" si="122"/>
        <v>0.02990827459</v>
      </c>
      <c r="AM63" s="7">
        <f t="shared" ref="AM63:AM75" si="126">SUM(AJ63,AK63,AL63)/3</f>
        <v>0.02937552351</v>
      </c>
    </row>
    <row r="64">
      <c r="A64" s="10" t="s">
        <v>167</v>
      </c>
      <c r="B64" s="1" t="s">
        <v>125</v>
      </c>
      <c r="C64" s="1" t="s">
        <v>44</v>
      </c>
      <c r="E64" s="1" t="s">
        <v>45</v>
      </c>
      <c r="F64" s="1">
        <v>5.0</v>
      </c>
      <c r="H64" s="10">
        <v>23.6491114347264</v>
      </c>
      <c r="I64" s="10">
        <v>18.0793313999999</v>
      </c>
      <c r="J64" s="10">
        <v>19.232576</v>
      </c>
      <c r="K64" s="10">
        <v>26.3700814999999</v>
      </c>
      <c r="L64" s="10">
        <v>28.3364728</v>
      </c>
      <c r="M64" s="10">
        <v>35.0714604999999</v>
      </c>
      <c r="N64" s="10">
        <v>68.0002135599998</v>
      </c>
      <c r="O64" s="10">
        <v>26343.0</v>
      </c>
      <c r="P64" s="10">
        <v>2226.0</v>
      </c>
      <c r="Q64" s="10">
        <v>627.0</v>
      </c>
      <c r="R64" s="10">
        <v>162.0</v>
      </c>
      <c r="S64" s="10">
        <v>0.0</v>
      </c>
      <c r="AD64" s="7">
        <f t="shared" ref="AD64:AH64" si="123">abs((J$62-J64)/J$62)</f>
        <v>0.01026052032</v>
      </c>
      <c r="AE64" s="7">
        <f t="shared" si="123"/>
        <v>0.0005766279825</v>
      </c>
      <c r="AF64" s="7">
        <f t="shared" si="123"/>
        <v>0.01485221785</v>
      </c>
      <c r="AG64" s="7">
        <f t="shared" si="123"/>
        <v>0.02619949601</v>
      </c>
      <c r="AH64" s="7">
        <f t="shared" si="123"/>
        <v>0.01373168963</v>
      </c>
      <c r="AI64" s="7">
        <f t="shared" si="124"/>
        <v>0.0182611345</v>
      </c>
      <c r="AJ64" s="8">
        <f t="shared" ref="AJ64:AL64" si="125">(L$62-L64)/L$62</f>
        <v>0.01485221785</v>
      </c>
      <c r="AK64" s="8">
        <f t="shared" si="125"/>
        <v>0.02619949601</v>
      </c>
      <c r="AL64" s="8">
        <f t="shared" si="125"/>
        <v>0.01373168963</v>
      </c>
      <c r="AM64" s="7">
        <f t="shared" si="126"/>
        <v>0.0182611345</v>
      </c>
    </row>
    <row r="65">
      <c r="A65" s="10" t="s">
        <v>124</v>
      </c>
      <c r="B65" s="1" t="s">
        <v>125</v>
      </c>
      <c r="C65" s="1" t="s">
        <v>44</v>
      </c>
      <c r="E65" s="1" t="s">
        <v>85</v>
      </c>
      <c r="F65" s="1">
        <v>5.0</v>
      </c>
      <c r="H65" s="10">
        <v>32.0510582642963</v>
      </c>
      <c r="I65" s="10">
        <v>17.9311249</v>
      </c>
      <c r="J65" s="10">
        <v>19.173386</v>
      </c>
      <c r="K65" s="10">
        <v>26.4437765</v>
      </c>
      <c r="L65" s="10">
        <v>49.1175161</v>
      </c>
      <c r="M65" s="10">
        <v>106.657785249999</v>
      </c>
      <c r="N65" s="10">
        <v>214.329686259999</v>
      </c>
      <c r="O65" s="10">
        <v>26860.0</v>
      </c>
      <c r="P65" s="10">
        <v>3926.0</v>
      </c>
      <c r="Q65" s="10">
        <v>2669.0</v>
      </c>
      <c r="R65" s="10">
        <v>2004.0</v>
      </c>
      <c r="S65" s="10">
        <v>1446.0</v>
      </c>
      <c r="AD65" s="7">
        <f t="shared" ref="AD65:AH65" si="127">abs((J$62-J65)/J$62)</f>
        <v>0.01330653349</v>
      </c>
      <c r="AE65" s="7">
        <f t="shared" si="127"/>
        <v>0.002216404925</v>
      </c>
      <c r="AF65" s="7">
        <f t="shared" si="127"/>
        <v>0.7076229774</v>
      </c>
      <c r="AG65" s="7">
        <f t="shared" si="127"/>
        <v>1.961479321</v>
      </c>
      <c r="AH65" s="7">
        <f t="shared" si="127"/>
        <v>2.108616377</v>
      </c>
      <c r="AI65" s="7">
        <f t="shared" si="124"/>
        <v>1.592572892</v>
      </c>
      <c r="AJ65" s="8">
        <f t="shared" ref="AJ65:AL65" si="128">(L$62-L65)/L$62</f>
        <v>-0.7076229774</v>
      </c>
      <c r="AK65" s="8">
        <f t="shared" si="128"/>
        <v>-1.961479321</v>
      </c>
      <c r="AL65" s="8">
        <f t="shared" si="128"/>
        <v>-2.108616377</v>
      </c>
      <c r="AM65" s="7">
        <f t="shared" si="126"/>
        <v>-1.592572892</v>
      </c>
    </row>
    <row r="66">
      <c r="A66" s="10" t="s">
        <v>194</v>
      </c>
      <c r="B66" s="1" t="s">
        <v>125</v>
      </c>
      <c r="C66" s="1"/>
      <c r="E66" s="1" t="s">
        <v>62</v>
      </c>
      <c r="F66" s="1">
        <v>5.0</v>
      </c>
      <c r="H66" s="10">
        <v>23.9996772693669</v>
      </c>
      <c r="I66" s="10">
        <v>17.9786272</v>
      </c>
      <c r="J66" s="10">
        <v>19.496159</v>
      </c>
      <c r="K66" s="10">
        <v>26.519426</v>
      </c>
      <c r="L66" s="10">
        <v>29.5597918</v>
      </c>
      <c r="M66" s="10">
        <v>38.1582897999999</v>
      </c>
      <c r="N66" s="10">
        <v>70.7801747199999</v>
      </c>
      <c r="O66" s="10">
        <v>26837.0</v>
      </c>
      <c r="P66" s="10">
        <v>2571.0</v>
      </c>
      <c r="Q66" s="10">
        <v>704.0</v>
      </c>
      <c r="R66" s="10">
        <v>202.0</v>
      </c>
      <c r="S66" s="10">
        <v>8.0</v>
      </c>
      <c r="AD66" s="7">
        <f t="shared" ref="AD66:AH66" si="129">abs((J$62-J66)/J$62)</f>
        <v>0.003303887339</v>
      </c>
      <c r="AE66" s="7">
        <f t="shared" si="129"/>
        <v>0.005083513181</v>
      </c>
      <c r="AF66" s="7">
        <f t="shared" si="129"/>
        <v>0.0276777755</v>
      </c>
      <c r="AG66" s="7">
        <f t="shared" si="129"/>
        <v>0.05950996362</v>
      </c>
      <c r="AH66" s="7">
        <f t="shared" si="129"/>
        <v>0.02658858957</v>
      </c>
      <c r="AI66" s="7">
        <f t="shared" si="124"/>
        <v>0.0379254429</v>
      </c>
      <c r="AJ66" s="8">
        <f t="shared" ref="AJ66:AL66" si="130">(L$62-L66)/L$62</f>
        <v>-0.0276777755</v>
      </c>
      <c r="AK66" s="8">
        <f t="shared" si="130"/>
        <v>-0.05950996362</v>
      </c>
      <c r="AL66" s="8">
        <f t="shared" si="130"/>
        <v>-0.02658858957</v>
      </c>
      <c r="AM66" s="7">
        <f t="shared" si="126"/>
        <v>-0.0379254429</v>
      </c>
    </row>
    <row r="67">
      <c r="A67" s="10" t="s">
        <v>207</v>
      </c>
      <c r="B67" s="1" t="s">
        <v>125</v>
      </c>
      <c r="C67" s="1" t="s">
        <v>44</v>
      </c>
      <c r="E67" s="1" t="s">
        <v>52</v>
      </c>
      <c r="F67" s="1">
        <v>5.0</v>
      </c>
      <c r="H67" s="10">
        <v>24.6328403793052</v>
      </c>
      <c r="I67" s="10">
        <v>18.1044624</v>
      </c>
      <c r="J67" s="10">
        <v>19.701695</v>
      </c>
      <c r="K67" s="10">
        <v>26.509723</v>
      </c>
      <c r="L67" s="10">
        <v>30.6281634</v>
      </c>
      <c r="M67" s="10">
        <v>40.6395369999999</v>
      </c>
      <c r="N67" s="10">
        <v>77.3515315999999</v>
      </c>
      <c r="O67" s="10">
        <v>26857.0</v>
      </c>
      <c r="P67" s="10">
        <v>2890.0</v>
      </c>
      <c r="Q67" s="10">
        <v>865.0</v>
      </c>
      <c r="R67" s="10">
        <v>308.0</v>
      </c>
      <c r="S67" s="10">
        <v>72.0</v>
      </c>
      <c r="AD67" s="7">
        <f t="shared" ref="AD67:AH67" si="131">abs((J$62-J67)/J$62)</f>
        <v>0.01388110246</v>
      </c>
      <c r="AE67" s="7">
        <f t="shared" si="131"/>
        <v>0.004715770481</v>
      </c>
      <c r="AF67" s="7">
        <f t="shared" si="131"/>
        <v>0.06482085677</v>
      </c>
      <c r="AG67" s="7">
        <f t="shared" si="131"/>
        <v>0.1284047213</v>
      </c>
      <c r="AH67" s="7">
        <f t="shared" si="131"/>
        <v>0.1218988939</v>
      </c>
      <c r="AI67" s="7">
        <f t="shared" si="124"/>
        <v>0.1050414907</v>
      </c>
      <c r="AJ67" s="8">
        <f t="shared" ref="AJ67:AL67" si="132">(L$62-L67)/L$62</f>
        <v>-0.06482085677</v>
      </c>
      <c r="AK67" s="8">
        <f t="shared" si="132"/>
        <v>-0.1284047213</v>
      </c>
      <c r="AL67" s="8">
        <f t="shared" si="132"/>
        <v>-0.1218988939</v>
      </c>
      <c r="AM67" s="7">
        <f t="shared" si="126"/>
        <v>-0.1050414907</v>
      </c>
    </row>
    <row r="68">
      <c r="A68" s="10" t="s">
        <v>174</v>
      </c>
      <c r="B68" s="1" t="s">
        <v>125</v>
      </c>
      <c r="C68" s="1" t="s">
        <v>44</v>
      </c>
      <c r="E68" s="1" t="s">
        <v>47</v>
      </c>
      <c r="F68" s="1">
        <v>5.0</v>
      </c>
      <c r="H68" s="10">
        <v>23.7748186155723</v>
      </c>
      <c r="I68" s="10">
        <v>18.092232</v>
      </c>
      <c r="J68" s="10">
        <v>19.409347</v>
      </c>
      <c r="K68" s="10">
        <v>26.4441535</v>
      </c>
      <c r="L68" s="10">
        <v>29.1437566</v>
      </c>
      <c r="M68" s="10">
        <v>35.9744218999999</v>
      </c>
      <c r="N68" s="10">
        <v>66.60463854</v>
      </c>
      <c r="O68" s="10">
        <v>25815.0</v>
      </c>
      <c r="P68" s="10">
        <v>2358.0</v>
      </c>
      <c r="Q68" s="10">
        <v>585.0</v>
      </c>
      <c r="R68" s="10">
        <v>135.0</v>
      </c>
      <c r="S68" s="10">
        <v>5.0</v>
      </c>
      <c r="AD68" s="7">
        <f t="shared" ref="AD68:AH68" si="133">abs((J$62-J68)/J$62)</f>
        <v>0.001163598645</v>
      </c>
      <c r="AE68" s="7">
        <f t="shared" si="133"/>
        <v>0.002230693186</v>
      </c>
      <c r="AF68" s="7">
        <f t="shared" si="133"/>
        <v>0.01321386683</v>
      </c>
      <c r="AG68" s="7">
        <f t="shared" si="133"/>
        <v>0.001127706763</v>
      </c>
      <c r="AH68" s="7">
        <f t="shared" si="133"/>
        <v>0.03397297043</v>
      </c>
      <c r="AI68" s="7">
        <f t="shared" si="124"/>
        <v>0.01610484801</v>
      </c>
      <c r="AJ68" s="8">
        <f t="shared" ref="AJ68:AL68" si="134">(L$62-L68)/L$62</f>
        <v>-0.01321386683</v>
      </c>
      <c r="AK68" s="8">
        <f t="shared" si="134"/>
        <v>0.001127706763</v>
      </c>
      <c r="AL68" s="8">
        <f t="shared" si="134"/>
        <v>0.03397297043</v>
      </c>
      <c r="AM68" s="7">
        <f t="shared" si="126"/>
        <v>0.007295603453</v>
      </c>
    </row>
    <row r="69">
      <c r="A69" s="10" t="s">
        <v>196</v>
      </c>
      <c r="B69" s="1" t="s">
        <v>125</v>
      </c>
      <c r="C69" s="1" t="s">
        <v>44</v>
      </c>
      <c r="E69" s="1" t="s">
        <v>56</v>
      </c>
      <c r="F69" s="1">
        <v>5.0</v>
      </c>
      <c r="H69" s="10">
        <v>24.3084570710798</v>
      </c>
      <c r="I69" s="10">
        <v>18.112907</v>
      </c>
      <c r="J69" s="10">
        <v>19.951703</v>
      </c>
      <c r="K69" s="10">
        <v>26.536369</v>
      </c>
      <c r="L69" s="10">
        <v>30.417361</v>
      </c>
      <c r="M69" s="10">
        <v>38.927948</v>
      </c>
      <c r="N69" s="10">
        <v>68.264491</v>
      </c>
      <c r="O69" s="10">
        <v>7915704.0</v>
      </c>
      <c r="P69" s="10">
        <v>828053.0</v>
      </c>
      <c r="Q69" s="10">
        <v>212474.0</v>
      </c>
      <c r="R69" s="10">
        <v>47475.0</v>
      </c>
      <c r="S69" s="10">
        <v>7571.0</v>
      </c>
      <c r="AD69" s="7">
        <f t="shared" ref="AD69:AH69" si="135">abs((J$62-J69)/J$62)</f>
        <v>0.02674691866</v>
      </c>
      <c r="AE69" s="7">
        <f t="shared" si="135"/>
        <v>0.005725651135</v>
      </c>
      <c r="AF69" s="7">
        <f t="shared" si="135"/>
        <v>0.05749208589</v>
      </c>
      <c r="AG69" s="7">
        <f t="shared" si="135"/>
        <v>0.08088043215</v>
      </c>
      <c r="AH69" s="7">
        <f t="shared" si="135"/>
        <v>0.009898636015</v>
      </c>
      <c r="AI69" s="7">
        <f t="shared" si="124"/>
        <v>0.04942371802</v>
      </c>
      <c r="AJ69" s="8">
        <f t="shared" ref="AJ69:AL69" si="136">(L$62-L69)/L$62</f>
        <v>-0.05749208589</v>
      </c>
      <c r="AK69" s="8">
        <f t="shared" si="136"/>
        <v>-0.08088043215</v>
      </c>
      <c r="AL69" s="8">
        <f t="shared" si="136"/>
        <v>0.009898636015</v>
      </c>
      <c r="AM69" s="7">
        <f t="shared" si="126"/>
        <v>-0.04282462734</v>
      </c>
    </row>
    <row r="70">
      <c r="A70" s="10" t="s">
        <v>166</v>
      </c>
      <c r="B70" s="1" t="s">
        <v>125</v>
      </c>
      <c r="C70" s="1" t="s">
        <v>44</v>
      </c>
      <c r="E70" s="1" t="s">
        <v>59</v>
      </c>
      <c r="F70" s="1">
        <v>15.0</v>
      </c>
      <c r="H70" s="10">
        <v>23.6245271797668</v>
      </c>
      <c r="I70" s="10">
        <v>18.0145607999999</v>
      </c>
      <c r="J70" s="10">
        <v>19.026471</v>
      </c>
      <c r="K70" s="10">
        <v>26.37011625</v>
      </c>
      <c r="L70" s="10">
        <v>28.2811443</v>
      </c>
      <c r="M70" s="10">
        <v>34.888535</v>
      </c>
      <c r="N70" s="10">
        <v>67.9178268299999</v>
      </c>
      <c r="O70" s="10">
        <v>79770.0</v>
      </c>
      <c r="P70" s="10">
        <v>6730.0</v>
      </c>
      <c r="Q70" s="10">
        <v>1808.0</v>
      </c>
      <c r="R70" s="10">
        <v>518.0</v>
      </c>
      <c r="S70" s="10">
        <v>79.0</v>
      </c>
      <c r="AD70" s="7">
        <f t="shared" ref="AD70:AH70" si="137">abs((J$62-J70)/J$62)</f>
        <v>0.02086701711</v>
      </c>
      <c r="AE70" s="7">
        <f t="shared" si="137"/>
        <v>0.0005753109611</v>
      </c>
      <c r="AF70" s="7">
        <f t="shared" si="137"/>
        <v>0.01677577233</v>
      </c>
      <c r="AG70" s="7">
        <f t="shared" si="137"/>
        <v>0.03127863847</v>
      </c>
      <c r="AH70" s="7">
        <f t="shared" si="137"/>
        <v>0.01492661854</v>
      </c>
      <c r="AI70" s="7">
        <f t="shared" si="124"/>
        <v>0.02099367645</v>
      </c>
      <c r="AJ70" s="8">
        <f t="shared" ref="AJ70:AL70" si="138">(L$62-L70)/L$62</f>
        <v>0.01677577233</v>
      </c>
      <c r="AK70" s="8">
        <f t="shared" si="138"/>
        <v>0.03127863847</v>
      </c>
      <c r="AL70" s="8">
        <f t="shared" si="138"/>
        <v>0.01492661854</v>
      </c>
      <c r="AM70" s="7">
        <f t="shared" si="126"/>
        <v>0.02099367645</v>
      </c>
    </row>
    <row r="71">
      <c r="A71" s="10" t="s">
        <v>210</v>
      </c>
      <c r="B71" s="1" t="s">
        <v>125</v>
      </c>
      <c r="C71" s="1" t="s">
        <v>44</v>
      </c>
      <c r="E71" s="1" t="s">
        <v>45</v>
      </c>
      <c r="F71" s="1">
        <v>15.0</v>
      </c>
      <c r="H71" s="10">
        <v>24.7229069612003</v>
      </c>
      <c r="I71" s="10">
        <v>18.0951916</v>
      </c>
      <c r="J71" s="10">
        <v>19.519975</v>
      </c>
      <c r="K71" s="10">
        <v>26.462137</v>
      </c>
      <c r="L71" s="10">
        <v>30.2237936</v>
      </c>
      <c r="M71" s="10">
        <v>40.139825</v>
      </c>
      <c r="N71" s="10">
        <v>79.7069171599998</v>
      </c>
      <c r="O71" s="10">
        <v>79975.0</v>
      </c>
      <c r="P71" s="10">
        <v>8173.0</v>
      </c>
      <c r="Q71" s="10">
        <v>2598.0</v>
      </c>
      <c r="R71" s="10">
        <v>1002.0</v>
      </c>
      <c r="S71" s="10">
        <v>370.0</v>
      </c>
      <c r="AD71" s="7">
        <f t="shared" ref="AD71:AH71" si="139">abs((J$62-J71)/J$62)</f>
        <v>0.004529497233</v>
      </c>
      <c r="AE71" s="7">
        <f t="shared" si="139"/>
        <v>0.002912265983</v>
      </c>
      <c r="AF71" s="7">
        <f t="shared" si="139"/>
        <v>0.05076250821</v>
      </c>
      <c r="AG71" s="7">
        <f t="shared" si="139"/>
        <v>0.1145296277</v>
      </c>
      <c r="AH71" s="7">
        <f t="shared" si="139"/>
        <v>0.1560611709</v>
      </c>
      <c r="AI71" s="7">
        <f t="shared" si="124"/>
        <v>0.107117769</v>
      </c>
      <c r="AJ71" s="8">
        <f t="shared" ref="AJ71:AL71" si="140">(L$62-L71)/L$62</f>
        <v>-0.05076250821</v>
      </c>
      <c r="AK71" s="8">
        <f t="shared" si="140"/>
        <v>-0.1145296277</v>
      </c>
      <c r="AL71" s="8">
        <f t="shared" si="140"/>
        <v>-0.1560611709</v>
      </c>
      <c r="AM71" s="7">
        <f t="shared" si="126"/>
        <v>-0.107117769</v>
      </c>
    </row>
    <row r="72">
      <c r="A72" s="10" t="s">
        <v>192</v>
      </c>
      <c r="B72" s="1" t="s">
        <v>125</v>
      </c>
      <c r="C72" s="1" t="s">
        <v>44</v>
      </c>
      <c r="E72" s="1" t="s">
        <v>62</v>
      </c>
      <c r="F72" s="1">
        <v>15.0</v>
      </c>
      <c r="H72" s="10">
        <v>24.068099538204</v>
      </c>
      <c r="I72" s="10">
        <v>18.1241888</v>
      </c>
      <c r="J72" s="10">
        <v>19.704015</v>
      </c>
      <c r="K72" s="10">
        <v>26.4053715</v>
      </c>
      <c r="L72" s="10">
        <v>29.627095</v>
      </c>
      <c r="M72" s="10">
        <v>37.9300994999999</v>
      </c>
      <c r="N72" s="10">
        <v>69.4469094799999</v>
      </c>
      <c r="O72" s="10">
        <v>80659.0</v>
      </c>
      <c r="P72" s="10">
        <v>7746.0</v>
      </c>
      <c r="Q72" s="10">
        <v>2135.0</v>
      </c>
      <c r="R72" s="10">
        <v>531.0</v>
      </c>
      <c r="S72" s="10">
        <v>8.0</v>
      </c>
      <c r="AD72" s="7">
        <f t="shared" ref="AD72:AH72" si="141">abs((J$62-J72)/J$62)</f>
        <v>0.01400049341</v>
      </c>
      <c r="AE72" s="7">
        <f t="shared" si="141"/>
        <v>0.0007608593817</v>
      </c>
      <c r="AF72" s="7">
        <f t="shared" si="141"/>
        <v>0.03001764322</v>
      </c>
      <c r="AG72" s="7">
        <f t="shared" si="141"/>
        <v>0.05317399055</v>
      </c>
      <c r="AH72" s="7">
        <f t="shared" si="141"/>
        <v>0.007251043601</v>
      </c>
      <c r="AI72" s="7">
        <f t="shared" si="124"/>
        <v>0.03014755913</v>
      </c>
      <c r="AJ72" s="8">
        <f t="shared" ref="AJ72:AL72" si="142">(L$62-L72)/L$62</f>
        <v>-0.03001764322</v>
      </c>
      <c r="AK72" s="8">
        <f t="shared" si="142"/>
        <v>-0.05317399055</v>
      </c>
      <c r="AL72" s="8">
        <f t="shared" si="142"/>
        <v>-0.007251043601</v>
      </c>
      <c r="AM72" s="7">
        <f t="shared" si="126"/>
        <v>-0.03014755913</v>
      </c>
    </row>
    <row r="73">
      <c r="A73" s="10" t="s">
        <v>198</v>
      </c>
      <c r="B73" s="1" t="s">
        <v>125</v>
      </c>
      <c r="C73" s="1" t="s">
        <v>44</v>
      </c>
      <c r="E73" s="1" t="s">
        <v>52</v>
      </c>
      <c r="F73" s="1">
        <v>15.0</v>
      </c>
      <c r="H73" s="10">
        <v>24.2074697539685</v>
      </c>
      <c r="I73" s="10">
        <v>18.052237</v>
      </c>
      <c r="J73" s="10">
        <v>19.567681</v>
      </c>
      <c r="K73" s="10">
        <v>26.4421405</v>
      </c>
      <c r="L73" s="10">
        <v>29.886459</v>
      </c>
      <c r="M73" s="10">
        <v>37.70803</v>
      </c>
      <c r="N73" s="10">
        <v>71.6829649</v>
      </c>
      <c r="O73" s="10">
        <v>80571.0</v>
      </c>
      <c r="P73" s="10">
        <v>7955.0</v>
      </c>
      <c r="Q73" s="10">
        <v>2153.0</v>
      </c>
      <c r="R73" s="10">
        <v>667.0</v>
      </c>
      <c r="S73" s="10">
        <v>172.0</v>
      </c>
      <c r="AD73" s="7">
        <f t="shared" ref="AD73:AH73" si="143">abs((J$62-J73)/J$62)</f>
        <v>0.006984525183</v>
      </c>
      <c r="AE73" s="7">
        <f t="shared" si="143"/>
        <v>0.002154400693</v>
      </c>
      <c r="AF73" s="7">
        <f t="shared" si="143"/>
        <v>0.03903471007</v>
      </c>
      <c r="AG73" s="7">
        <f t="shared" si="143"/>
        <v>0.04700796872</v>
      </c>
      <c r="AH73" s="7">
        <f t="shared" si="143"/>
        <v>0.03968256823</v>
      </c>
      <c r="AI73" s="7">
        <f t="shared" si="124"/>
        <v>0.04190841567</v>
      </c>
      <c r="AJ73" s="8">
        <f t="shared" ref="AJ73:AL73" si="144">(L$62-L73)/L$62</f>
        <v>-0.03903471007</v>
      </c>
      <c r="AK73" s="8">
        <f t="shared" si="144"/>
        <v>-0.04700796872</v>
      </c>
      <c r="AL73" s="8">
        <f t="shared" si="144"/>
        <v>-0.03968256823</v>
      </c>
      <c r="AM73" s="7">
        <f t="shared" si="126"/>
        <v>-0.04190841567</v>
      </c>
    </row>
    <row r="74">
      <c r="A74" s="10" t="s">
        <v>199</v>
      </c>
      <c r="B74" s="1" t="s">
        <v>125</v>
      </c>
      <c r="C74" s="1" t="s">
        <v>44</v>
      </c>
      <c r="E74" s="1" t="s">
        <v>47</v>
      </c>
      <c r="F74" s="1">
        <v>15.0</v>
      </c>
      <c r="H74" s="10">
        <v>24.1858158617446</v>
      </c>
      <c r="I74" s="10">
        <v>18.1638704999999</v>
      </c>
      <c r="J74" s="10">
        <v>19.710579</v>
      </c>
      <c r="K74" s="10">
        <v>26.584876</v>
      </c>
      <c r="L74" s="10">
        <v>30.2366504999999</v>
      </c>
      <c r="M74" s="10">
        <v>38.5519569499999</v>
      </c>
      <c r="N74" s="10">
        <v>70.0037432199999</v>
      </c>
      <c r="O74" s="10">
        <v>78044.0</v>
      </c>
      <c r="P74" s="10">
        <v>7986.0</v>
      </c>
      <c r="Q74" s="10">
        <v>2134.0</v>
      </c>
      <c r="R74" s="10">
        <v>549.0</v>
      </c>
      <c r="S74" s="10">
        <v>12.0</v>
      </c>
      <c r="AD74" s="7">
        <f t="shared" ref="AD74:AH74" si="145">abs((J$62-J74)/J$62)</f>
        <v>0.01433828747</v>
      </c>
      <c r="AE74" s="7">
        <f t="shared" si="145"/>
        <v>0.007564061438</v>
      </c>
      <c r="AF74" s="7">
        <f t="shared" si="145"/>
        <v>0.05120949209</v>
      </c>
      <c r="AG74" s="7">
        <f t="shared" si="145"/>
        <v>0.07044059678</v>
      </c>
      <c r="AH74" s="7">
        <f t="shared" si="145"/>
        <v>0.01532730459</v>
      </c>
      <c r="AI74" s="7">
        <f t="shared" si="124"/>
        <v>0.04565913115</v>
      </c>
      <c r="AJ74" s="8">
        <f t="shared" ref="AJ74:AL74" si="146">(L$62-L74)/L$62</f>
        <v>-0.05120949209</v>
      </c>
      <c r="AK74" s="8">
        <f t="shared" si="146"/>
        <v>-0.07044059678</v>
      </c>
      <c r="AL74" s="8">
        <f t="shared" si="146"/>
        <v>-0.01532730459</v>
      </c>
      <c r="AM74" s="7">
        <f t="shared" si="126"/>
        <v>-0.04565913115</v>
      </c>
    </row>
    <row r="75">
      <c r="A75" s="10" t="s">
        <v>193</v>
      </c>
      <c r="B75" s="1" t="s">
        <v>125</v>
      </c>
      <c r="C75" s="1" t="s">
        <v>44</v>
      </c>
      <c r="E75" s="1" t="s">
        <v>56</v>
      </c>
      <c r="F75" s="1">
        <v>15.0</v>
      </c>
      <c r="H75" s="10">
        <v>24.1703431746325</v>
      </c>
      <c r="I75" s="10">
        <v>17.998614</v>
      </c>
      <c r="J75" s="10">
        <v>19.394387</v>
      </c>
      <c r="K75" s="10">
        <v>26.401283</v>
      </c>
      <c r="L75" s="10">
        <v>28.837003</v>
      </c>
      <c r="M75" s="10">
        <v>36.556998</v>
      </c>
      <c r="N75" s="10">
        <v>74.341665</v>
      </c>
      <c r="O75" s="10">
        <v>8055578.0</v>
      </c>
      <c r="P75" s="10">
        <v>715103.0</v>
      </c>
      <c r="Q75" s="10">
        <v>214034.0</v>
      </c>
      <c r="R75" s="10">
        <v>78335.0</v>
      </c>
      <c r="S75" s="10">
        <v>32391.0</v>
      </c>
      <c r="AD75" s="7">
        <f t="shared" ref="AD75:AH75" si="147">abs((J$62-J75)/J$62)</f>
        <v>0.001933464451</v>
      </c>
      <c r="AE75" s="7">
        <f t="shared" si="147"/>
        <v>0.0006059056529</v>
      </c>
      <c r="AF75" s="7">
        <f t="shared" si="147"/>
        <v>0.002549249857</v>
      </c>
      <c r="AG75" s="7">
        <f t="shared" si="147"/>
        <v>0.01504820641</v>
      </c>
      <c r="AH75" s="7">
        <f t="shared" si="147"/>
        <v>0.07824408912</v>
      </c>
      <c r="AI75" s="7">
        <f t="shared" si="124"/>
        <v>0.03194718179</v>
      </c>
      <c r="AJ75" s="8">
        <f t="shared" ref="AJ75:AL75" si="148">(L$62-L75)/L$62</f>
        <v>-0.002549249857</v>
      </c>
      <c r="AK75" s="8">
        <f t="shared" si="148"/>
        <v>-0.01504820641</v>
      </c>
      <c r="AL75" s="8">
        <f t="shared" si="148"/>
        <v>-0.07824408912</v>
      </c>
      <c r="AM75" s="7">
        <f t="shared" si="126"/>
        <v>-0.03194718179</v>
      </c>
    </row>
    <row r="76">
      <c r="A76" s="4" t="s">
        <v>227</v>
      </c>
      <c r="B76" s="3">
        <v>4828.0</v>
      </c>
      <c r="C76" s="3" t="s">
        <v>44</v>
      </c>
      <c r="D76" s="18"/>
      <c r="E76" s="3" t="s">
        <v>7</v>
      </c>
      <c r="F76" s="3" t="s">
        <v>8</v>
      </c>
      <c r="G76" s="18"/>
      <c r="H76" s="4">
        <v>23.1735108331099</v>
      </c>
      <c r="I76" s="4">
        <v>18.049612</v>
      </c>
      <c r="J76" s="4">
        <v>18.762512</v>
      </c>
      <c r="K76" s="4">
        <v>27.160501</v>
      </c>
      <c r="L76" s="4">
        <v>28.0469634</v>
      </c>
      <c r="M76" s="4">
        <v>31.8167362999999</v>
      </c>
      <c r="N76" s="4">
        <v>59.9631648399999</v>
      </c>
      <c r="O76" s="4">
        <v>6898380.0</v>
      </c>
      <c r="P76" s="4">
        <v>456263.0</v>
      </c>
      <c r="Q76" s="4">
        <v>107656.0</v>
      </c>
      <c r="R76" s="4">
        <v>30733.0</v>
      </c>
      <c r="S76" s="4">
        <v>3411.0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9"/>
      <c r="AE76" s="9"/>
      <c r="AF76" s="9"/>
      <c r="AG76" s="9"/>
      <c r="AH76" s="9"/>
      <c r="AI76" s="7"/>
      <c r="AJ76" s="7"/>
      <c r="AK76" s="7"/>
      <c r="AL76" s="7"/>
      <c r="AM76" s="7"/>
    </row>
    <row r="77">
      <c r="A77" s="10" t="s">
        <v>78</v>
      </c>
      <c r="B77" s="1">
        <v>4828.0</v>
      </c>
      <c r="C77" s="1" t="s">
        <v>44</v>
      </c>
      <c r="E77" s="1" t="s">
        <v>59</v>
      </c>
      <c r="F77" s="1">
        <v>5.0</v>
      </c>
      <c r="H77" s="10">
        <v>22.7632016658922</v>
      </c>
      <c r="I77" s="10">
        <v>18.1005032</v>
      </c>
      <c r="J77" s="10">
        <v>18.629106</v>
      </c>
      <c r="K77" s="10">
        <v>26.340384</v>
      </c>
      <c r="L77" s="10">
        <v>27.105038</v>
      </c>
      <c r="M77" s="10">
        <v>30.8378576999999</v>
      </c>
      <c r="N77" s="10">
        <v>55.3832938399999</v>
      </c>
      <c r="O77" s="10">
        <v>23675.0</v>
      </c>
      <c r="P77" s="10">
        <v>1363.0</v>
      </c>
      <c r="Q77" s="10">
        <v>308.0</v>
      </c>
      <c r="R77" s="10">
        <v>91.0</v>
      </c>
      <c r="S77" s="10">
        <v>22.0</v>
      </c>
      <c r="AD77" s="7">
        <f t="shared" ref="AD77:AH77" si="149">abs((J$76-J77)/J$76)</f>
        <v>0.007110241955</v>
      </c>
      <c r="AE77" s="7">
        <f t="shared" si="149"/>
        <v>0.03019520884</v>
      </c>
      <c r="AF77" s="7">
        <f t="shared" si="149"/>
        <v>0.03358386384</v>
      </c>
      <c r="AG77" s="7">
        <f t="shared" si="149"/>
        <v>0.03076615372</v>
      </c>
      <c r="AH77" s="7">
        <f t="shared" si="149"/>
        <v>0.07637807331</v>
      </c>
      <c r="AI77" s="7">
        <f t="shared" ref="AI77:AI90" si="152">SUM(AF77,AG77,AH77)/3</f>
        <v>0.04690936362</v>
      </c>
      <c r="AJ77" s="8">
        <f t="shared" ref="AJ77:AL77" si="150">(L$76-L77)/L$76</f>
        <v>0.03358386384</v>
      </c>
      <c r="AK77" s="8">
        <f t="shared" si="150"/>
        <v>0.03076615372</v>
      </c>
      <c r="AL77" s="8">
        <f t="shared" si="150"/>
        <v>0.07637807331</v>
      </c>
      <c r="AM77" s="7">
        <f t="shared" ref="AM77:AM90" si="154">SUM(AJ77,AK77,AL77)/3</f>
        <v>0.04690936362</v>
      </c>
    </row>
    <row r="78">
      <c r="A78" s="10" t="s">
        <v>94</v>
      </c>
      <c r="B78" s="1">
        <v>4828.0</v>
      </c>
      <c r="C78" s="1" t="s">
        <v>44</v>
      </c>
      <c r="E78" s="1" t="s">
        <v>59</v>
      </c>
      <c r="F78" s="1">
        <v>5.0</v>
      </c>
      <c r="H78" s="10">
        <v>22.6587619969566</v>
      </c>
      <c r="I78" s="10">
        <v>18.136829</v>
      </c>
      <c r="J78" s="10">
        <v>18.7836725</v>
      </c>
      <c r="K78" s="10">
        <v>26.35192825</v>
      </c>
      <c r="L78" s="10">
        <v>27.1528138</v>
      </c>
      <c r="M78" s="10">
        <v>30.67017105</v>
      </c>
      <c r="N78" s="10">
        <v>52.05721739</v>
      </c>
      <c r="O78" s="10">
        <v>23658.0</v>
      </c>
      <c r="P78" s="10">
        <v>1315.0</v>
      </c>
      <c r="Q78" s="10">
        <v>266.0</v>
      </c>
      <c r="R78" s="10">
        <v>62.0</v>
      </c>
      <c r="S78" s="10">
        <v>4.0</v>
      </c>
      <c r="AD78" s="7">
        <f t="shared" ref="AD78:AH78" si="151">abs((J$76-J78)/J$76)</f>
        <v>0.001127807407</v>
      </c>
      <c r="AE78" s="7">
        <f t="shared" si="151"/>
        <v>0.02977017066</v>
      </c>
      <c r="AF78" s="7">
        <f t="shared" si="151"/>
        <v>0.03188044236</v>
      </c>
      <c r="AG78" s="7">
        <f t="shared" si="151"/>
        <v>0.03603654502</v>
      </c>
      <c r="AH78" s="7">
        <f t="shared" si="151"/>
        <v>0.1318467341</v>
      </c>
      <c r="AI78" s="7">
        <f t="shared" si="152"/>
        <v>0.06658790716</v>
      </c>
      <c r="AJ78" s="8">
        <f t="shared" ref="AJ78:AL78" si="153">(L$76-L78)/L$76</f>
        <v>0.03188044236</v>
      </c>
      <c r="AK78" s="8">
        <f t="shared" si="153"/>
        <v>0.03603654502</v>
      </c>
      <c r="AL78" s="8">
        <f t="shared" si="153"/>
        <v>0.1318467341</v>
      </c>
      <c r="AM78" s="7">
        <f t="shared" si="154"/>
        <v>0.06658790716</v>
      </c>
    </row>
    <row r="79">
      <c r="A79" s="10" t="s">
        <v>48</v>
      </c>
      <c r="B79" s="1">
        <v>4828.0</v>
      </c>
      <c r="C79" s="1" t="s">
        <v>44</v>
      </c>
      <c r="E79" s="1" t="s">
        <v>45</v>
      </c>
      <c r="F79" s="1">
        <v>5.0</v>
      </c>
      <c r="H79" s="10">
        <v>23.0174138212098</v>
      </c>
      <c r="I79" s="10">
        <v>18.0058441</v>
      </c>
      <c r="J79" s="10">
        <v>18.787958</v>
      </c>
      <c r="K79" s="10">
        <v>26.61812175</v>
      </c>
      <c r="L79" s="10">
        <v>27.4830051</v>
      </c>
      <c r="M79" s="10">
        <v>31.6122083999999</v>
      </c>
      <c r="N79" s="10">
        <v>60.2518875999991</v>
      </c>
      <c r="O79" s="10">
        <v>24168.0</v>
      </c>
      <c r="P79" s="10">
        <v>1603.0</v>
      </c>
      <c r="Q79" s="10">
        <v>381.0</v>
      </c>
      <c r="R79" s="10">
        <v>96.0</v>
      </c>
      <c r="S79" s="10">
        <v>8.0</v>
      </c>
      <c r="AD79" s="7">
        <f t="shared" ref="AD79:AH79" si="155">abs((J$76-J79)/J$76)</f>
        <v>0.001356214989</v>
      </c>
      <c r="AE79" s="7">
        <f t="shared" si="155"/>
        <v>0.01996941257</v>
      </c>
      <c r="AF79" s="7">
        <f t="shared" si="155"/>
        <v>0.02010764203</v>
      </c>
      <c r="AG79" s="7">
        <f t="shared" si="155"/>
        <v>0.006428311756</v>
      </c>
      <c r="AH79" s="7">
        <f t="shared" si="155"/>
        <v>0.004815002023</v>
      </c>
      <c r="AI79" s="7">
        <f t="shared" si="152"/>
        <v>0.0104503186</v>
      </c>
      <c r="AJ79" s="8">
        <f t="shared" ref="AJ79:AL79" si="156">(L$76-L79)/L$76</f>
        <v>0.02010764203</v>
      </c>
      <c r="AK79" s="8">
        <f t="shared" si="156"/>
        <v>0.006428311756</v>
      </c>
      <c r="AL79" s="8">
        <f t="shared" si="156"/>
        <v>-0.004815002023</v>
      </c>
      <c r="AM79" s="7">
        <f t="shared" si="154"/>
        <v>0.007240317254</v>
      </c>
    </row>
    <row r="80">
      <c r="A80" s="10" t="s">
        <v>86</v>
      </c>
      <c r="B80" s="1">
        <v>4828.0</v>
      </c>
      <c r="C80" s="1" t="s">
        <v>44</v>
      </c>
      <c r="E80" s="1" t="s">
        <v>62</v>
      </c>
      <c r="F80" s="1">
        <v>5.0</v>
      </c>
      <c r="H80" s="10">
        <v>22.649653110032</v>
      </c>
      <c r="I80" s="10">
        <v>18.0918014</v>
      </c>
      <c r="J80" s="10">
        <v>18.673778</v>
      </c>
      <c r="K80" s="10">
        <v>26.3052675</v>
      </c>
      <c r="L80" s="10">
        <v>27.0980544</v>
      </c>
      <c r="M80" s="10">
        <v>30.6184376999999</v>
      </c>
      <c r="N80" s="10">
        <v>54.9138870599999</v>
      </c>
      <c r="O80" s="10">
        <v>23375.0</v>
      </c>
      <c r="P80" s="10">
        <v>1293.0</v>
      </c>
      <c r="Q80" s="10">
        <v>280.0</v>
      </c>
      <c r="R80" s="10">
        <v>84.0</v>
      </c>
      <c r="S80" s="10">
        <v>0.0</v>
      </c>
      <c r="AD80" s="7">
        <f t="shared" ref="AD80:AH80" si="157">abs((J$76-J80)/J$76)</f>
        <v>0.004729324091</v>
      </c>
      <c r="AE80" s="7">
        <f t="shared" si="157"/>
        <v>0.03148813418</v>
      </c>
      <c r="AF80" s="7">
        <f t="shared" si="157"/>
        <v>0.03383286049</v>
      </c>
      <c r="AG80" s="7">
        <f t="shared" si="157"/>
        <v>0.03766252417</v>
      </c>
      <c r="AH80" s="7">
        <f t="shared" si="157"/>
        <v>0.08420632556</v>
      </c>
      <c r="AI80" s="7">
        <f t="shared" si="152"/>
        <v>0.05190057008</v>
      </c>
      <c r="AJ80" s="8">
        <f t="shared" ref="AJ80:AL80" si="158">(L$76-L80)/L$76</f>
        <v>0.03383286049</v>
      </c>
      <c r="AK80" s="8">
        <f t="shared" si="158"/>
        <v>0.03766252417</v>
      </c>
      <c r="AL80" s="8">
        <f t="shared" si="158"/>
        <v>0.08420632556</v>
      </c>
      <c r="AM80" s="7">
        <f t="shared" si="154"/>
        <v>0.05190057008</v>
      </c>
    </row>
    <row r="81">
      <c r="A81" s="10" t="s">
        <v>88</v>
      </c>
      <c r="B81" s="1">
        <v>4828.0</v>
      </c>
      <c r="C81" s="1" t="s">
        <v>44</v>
      </c>
      <c r="E81" s="1" t="s">
        <v>52</v>
      </c>
      <c r="F81" s="1">
        <v>5.0</v>
      </c>
      <c r="H81" s="10">
        <v>22.6278278081183</v>
      </c>
      <c r="I81" s="10">
        <v>18.0734306</v>
      </c>
      <c r="J81" s="10">
        <v>18.67644</v>
      </c>
      <c r="K81" s="10">
        <v>26.3008985</v>
      </c>
      <c r="L81" s="10">
        <v>27.1101258</v>
      </c>
      <c r="M81" s="10">
        <v>30.6862607999999</v>
      </c>
      <c r="N81" s="10">
        <v>54.03509974</v>
      </c>
      <c r="O81" s="10">
        <v>23379.0</v>
      </c>
      <c r="P81" s="10">
        <v>1289.0</v>
      </c>
      <c r="Q81" s="10">
        <v>289.0</v>
      </c>
      <c r="R81" s="10">
        <v>72.0</v>
      </c>
      <c r="S81" s="10">
        <v>3.0</v>
      </c>
      <c r="AD81" s="7">
        <f t="shared" ref="AD81:AH81" si="159">abs((J$76-J81)/J$76)</f>
        <v>0.004587445434</v>
      </c>
      <c r="AE81" s="7">
        <f t="shared" si="159"/>
        <v>0.03164899278</v>
      </c>
      <c r="AF81" s="7">
        <f t="shared" si="159"/>
        <v>0.03340246096</v>
      </c>
      <c r="AG81" s="7">
        <f t="shared" si="159"/>
        <v>0.03553084419</v>
      </c>
      <c r="AH81" s="7">
        <f t="shared" si="159"/>
        <v>0.09886177816</v>
      </c>
      <c r="AI81" s="7">
        <f t="shared" si="152"/>
        <v>0.05593169443</v>
      </c>
      <c r="AJ81" s="8">
        <f t="shared" ref="AJ81:AL81" si="160">(L$76-L81)/L$76</f>
        <v>0.03340246096</v>
      </c>
      <c r="AK81" s="8">
        <f t="shared" si="160"/>
        <v>0.03553084419</v>
      </c>
      <c r="AL81" s="8">
        <f t="shared" si="160"/>
        <v>0.09886177816</v>
      </c>
      <c r="AM81" s="7">
        <f t="shared" si="154"/>
        <v>0.05593169443</v>
      </c>
    </row>
    <row r="82">
      <c r="A82" s="10" t="s">
        <v>89</v>
      </c>
      <c r="B82" s="1">
        <v>4828.0</v>
      </c>
      <c r="C82" s="1" t="s">
        <v>44</v>
      </c>
      <c r="E82" s="1" t="s">
        <v>47</v>
      </c>
      <c r="F82" s="1">
        <v>5.0</v>
      </c>
      <c r="H82" s="10">
        <v>23.4719983068885</v>
      </c>
      <c r="I82" s="10">
        <v>18.0887411999999</v>
      </c>
      <c r="J82" s="10">
        <v>19.26802</v>
      </c>
      <c r="K82" s="10">
        <v>26.477077</v>
      </c>
      <c r="L82" s="10">
        <v>28.6500217999999</v>
      </c>
      <c r="M82" s="10">
        <v>34.1859568</v>
      </c>
      <c r="N82" s="10">
        <v>60.1490167599999</v>
      </c>
      <c r="O82" s="10">
        <v>24693.0</v>
      </c>
      <c r="P82" s="10">
        <v>2079.0</v>
      </c>
      <c r="Q82" s="10">
        <v>439.0</v>
      </c>
      <c r="R82" s="10">
        <v>89.0</v>
      </c>
      <c r="S82" s="10">
        <v>0.0</v>
      </c>
      <c r="AD82" s="7">
        <f t="shared" ref="AD82:AH82" si="161">abs((J$76-J82)/J$76)</f>
        <v>0.02694244779</v>
      </c>
      <c r="AE82" s="7">
        <f t="shared" si="161"/>
        <v>0.02516242245</v>
      </c>
      <c r="AF82" s="7">
        <f t="shared" si="161"/>
        <v>0.02150173591</v>
      </c>
      <c r="AG82" s="7">
        <f t="shared" si="161"/>
        <v>0.07446459868</v>
      </c>
      <c r="AH82" s="7">
        <f t="shared" si="161"/>
        <v>0.003099434803</v>
      </c>
      <c r="AI82" s="7">
        <f t="shared" si="152"/>
        <v>0.03302192313</v>
      </c>
      <c r="AJ82" s="8">
        <f t="shared" ref="AJ82:AL82" si="162">(L$76-L82)/L$76</f>
        <v>-0.02150173591</v>
      </c>
      <c r="AK82" s="8">
        <f t="shared" si="162"/>
        <v>-0.07446459868</v>
      </c>
      <c r="AL82" s="8">
        <f t="shared" si="162"/>
        <v>-0.003099434803</v>
      </c>
      <c r="AM82" s="7">
        <f t="shared" si="154"/>
        <v>-0.03302192313</v>
      </c>
    </row>
    <row r="83">
      <c r="A83" s="10" t="s">
        <v>75</v>
      </c>
      <c r="B83" s="1">
        <v>4828.0</v>
      </c>
      <c r="C83" s="1" t="s">
        <v>44</v>
      </c>
      <c r="E83" s="1" t="s">
        <v>56</v>
      </c>
      <c r="F83" s="1">
        <v>5.0</v>
      </c>
      <c r="H83" s="10">
        <v>23.2903993437921</v>
      </c>
      <c r="I83" s="10">
        <v>18.067256</v>
      </c>
      <c r="J83" s="10">
        <v>19.281374</v>
      </c>
      <c r="K83" s="10">
        <v>26.395752</v>
      </c>
      <c r="L83" s="10">
        <v>27.933345</v>
      </c>
      <c r="M83" s="10">
        <v>33.100663</v>
      </c>
      <c r="N83" s="10">
        <v>61.457724</v>
      </c>
      <c r="O83" s="10">
        <v>7398555.0</v>
      </c>
      <c r="P83" s="10">
        <v>561674.0</v>
      </c>
      <c r="Q83" s="10">
        <v>130524.0</v>
      </c>
      <c r="R83" s="10">
        <v>30919.0</v>
      </c>
      <c r="S83" s="10">
        <v>724.0</v>
      </c>
      <c r="AD83" s="7">
        <f t="shared" ref="AD83:AH83" si="163">abs((J$76-J83)/J$76)</f>
        <v>0.02765418618</v>
      </c>
      <c r="AE83" s="7">
        <f t="shared" si="163"/>
        <v>0.02815666029</v>
      </c>
      <c r="AF83" s="7">
        <f t="shared" si="163"/>
        <v>0.004051005393</v>
      </c>
      <c r="AG83" s="7">
        <f t="shared" si="163"/>
        <v>0.0403538153</v>
      </c>
      <c r="AH83" s="7">
        <f t="shared" si="163"/>
        <v>0.02492462104</v>
      </c>
      <c r="AI83" s="7">
        <f t="shared" si="152"/>
        <v>0.02310981391</v>
      </c>
      <c r="AJ83" s="8">
        <f t="shared" ref="AJ83:AL83" si="164">(L$76-L83)/L$76</f>
        <v>0.004051005393</v>
      </c>
      <c r="AK83" s="8">
        <f t="shared" si="164"/>
        <v>-0.0403538153</v>
      </c>
      <c r="AL83" s="8">
        <f t="shared" si="164"/>
        <v>-0.02492462104</v>
      </c>
      <c r="AM83" s="7">
        <f t="shared" si="154"/>
        <v>-0.02040914365</v>
      </c>
    </row>
    <row r="84">
      <c r="A84" s="10" t="s">
        <v>58</v>
      </c>
      <c r="B84" s="1">
        <v>4828.0</v>
      </c>
      <c r="C84" s="1" t="s">
        <v>44</v>
      </c>
      <c r="E84" s="1" t="s">
        <v>59</v>
      </c>
      <c r="F84" s="1">
        <v>15.0</v>
      </c>
      <c r="H84" s="10">
        <v>22.824917962447</v>
      </c>
      <c r="I84" s="10">
        <v>17.9773404</v>
      </c>
      <c r="J84" s="10">
        <v>18.635439</v>
      </c>
      <c r="K84" s="10">
        <v>26.310993</v>
      </c>
      <c r="L84" s="10">
        <v>27.083856</v>
      </c>
      <c r="M84" s="10">
        <v>30.6221195999999</v>
      </c>
      <c r="N84" s="10">
        <v>58.00192162</v>
      </c>
      <c r="O84" s="10">
        <v>71579.0</v>
      </c>
      <c r="P84" s="10">
        <v>3836.0</v>
      </c>
      <c r="Q84" s="10">
        <v>987.0</v>
      </c>
      <c r="R84" s="10">
        <v>323.0</v>
      </c>
      <c r="S84" s="10">
        <v>102.0</v>
      </c>
      <c r="AD84" s="7">
        <f t="shared" ref="AD84:AH84" si="165">abs((J$76-J84)/J$76)</f>
        <v>0.006772707194</v>
      </c>
      <c r="AE84" s="7">
        <f t="shared" si="165"/>
        <v>0.03127733174</v>
      </c>
      <c r="AF84" s="7">
        <f t="shared" si="165"/>
        <v>0.03433909712</v>
      </c>
      <c r="AG84" s="7">
        <f t="shared" si="165"/>
        <v>0.03754680206</v>
      </c>
      <c r="AH84" s="7">
        <f t="shared" si="165"/>
        <v>0.03270746675</v>
      </c>
      <c r="AI84" s="7">
        <f t="shared" si="152"/>
        <v>0.03486445531</v>
      </c>
      <c r="AJ84" s="8">
        <f t="shared" ref="AJ84:AL84" si="166">(L$76-L84)/L$76</f>
        <v>0.03433909712</v>
      </c>
      <c r="AK84" s="8">
        <f t="shared" si="166"/>
        <v>0.03754680206</v>
      </c>
      <c r="AL84" s="8">
        <f t="shared" si="166"/>
        <v>0.03270746675</v>
      </c>
      <c r="AM84" s="7">
        <f t="shared" si="154"/>
        <v>0.03486445531</v>
      </c>
    </row>
    <row r="85">
      <c r="A85" s="10" t="s">
        <v>93</v>
      </c>
      <c r="B85" s="1">
        <v>4828.0</v>
      </c>
      <c r="C85" s="1" t="s">
        <v>44</v>
      </c>
      <c r="E85" s="1" t="s">
        <v>45</v>
      </c>
      <c r="F85" s="1">
        <v>15.0</v>
      </c>
      <c r="H85" s="10">
        <v>23.3869479013276</v>
      </c>
      <c r="I85" s="10">
        <v>18.0809305</v>
      </c>
      <c r="J85" s="10">
        <v>18.9227405</v>
      </c>
      <c r="K85" s="10">
        <v>26.342163</v>
      </c>
      <c r="L85" s="10">
        <v>27.6273655</v>
      </c>
      <c r="M85" s="10">
        <v>32.6825045</v>
      </c>
      <c r="N85" s="10">
        <v>65.9582022</v>
      </c>
      <c r="O85" s="10">
        <v>74266.0</v>
      </c>
      <c r="P85" s="10">
        <v>5514.0</v>
      </c>
      <c r="Q85" s="10">
        <v>1426.0</v>
      </c>
      <c r="R85" s="10">
        <v>443.0</v>
      </c>
      <c r="S85" s="10">
        <v>103.0</v>
      </c>
      <c r="AD85" s="7">
        <f t="shared" ref="AD85:AH85" si="167">abs((J$76-J85)/J$76)</f>
        <v>0.00853982132</v>
      </c>
      <c r="AE85" s="7">
        <f t="shared" si="167"/>
        <v>0.03012970932</v>
      </c>
      <c r="AF85" s="7">
        <f t="shared" si="167"/>
        <v>0.0149605465</v>
      </c>
      <c r="AG85" s="7">
        <f t="shared" si="167"/>
        <v>0.02721109393</v>
      </c>
      <c r="AH85" s="7">
        <f t="shared" si="167"/>
        <v>0.09997866817</v>
      </c>
      <c r="AI85" s="7">
        <f t="shared" si="152"/>
        <v>0.0473834362</v>
      </c>
      <c r="AJ85" s="8">
        <f t="shared" ref="AJ85:AL85" si="168">(L$76-L85)/L$76</f>
        <v>0.0149605465</v>
      </c>
      <c r="AK85" s="8">
        <f t="shared" si="168"/>
        <v>-0.02721109393</v>
      </c>
      <c r="AL85" s="8">
        <f t="shared" si="168"/>
        <v>-0.09997866817</v>
      </c>
      <c r="AM85" s="7">
        <f t="shared" si="154"/>
        <v>-0.03740973854</v>
      </c>
    </row>
    <row r="86">
      <c r="A86" s="10" t="s">
        <v>80</v>
      </c>
      <c r="B86" s="1">
        <v>4828.0</v>
      </c>
      <c r="C86" s="1" t="s">
        <v>44</v>
      </c>
      <c r="E86" s="1" t="s">
        <v>62</v>
      </c>
      <c r="F86" s="1">
        <v>15.0</v>
      </c>
      <c r="H86" s="10">
        <v>22.7802805559052</v>
      </c>
      <c r="I86" s="10">
        <v>18.0661585999999</v>
      </c>
      <c r="J86" s="10">
        <v>18.79849</v>
      </c>
      <c r="K86" s="10">
        <v>26.362032</v>
      </c>
      <c r="L86" s="10">
        <v>27.1923558</v>
      </c>
      <c r="M86" s="10">
        <v>30.9987115999999</v>
      </c>
      <c r="N86" s="10">
        <v>54.1675757199999</v>
      </c>
      <c r="O86" s="10">
        <v>71487.0</v>
      </c>
      <c r="P86" s="10">
        <v>4189.0</v>
      </c>
      <c r="Q86" s="10">
        <v>887.0</v>
      </c>
      <c r="R86" s="10">
        <v>252.0</v>
      </c>
      <c r="S86" s="10">
        <v>54.0</v>
      </c>
      <c r="AD86" s="7">
        <f t="shared" ref="AD86:AH86" si="169">abs((J$76-J86)/J$76)</f>
        <v>0.001917547075</v>
      </c>
      <c r="AE86" s="7">
        <f t="shared" si="169"/>
        <v>0.02939816905</v>
      </c>
      <c r="AF86" s="7">
        <f t="shared" si="169"/>
        <v>0.03047059276</v>
      </c>
      <c r="AG86" s="7">
        <f t="shared" si="169"/>
        <v>0.02571051576</v>
      </c>
      <c r="AH86" s="7">
        <f t="shared" si="169"/>
        <v>0.09665248883</v>
      </c>
      <c r="AI86" s="7">
        <f t="shared" si="152"/>
        <v>0.05094453245</v>
      </c>
      <c r="AJ86" s="8">
        <f t="shared" ref="AJ86:AL86" si="170">(L$76-L86)/L$76</f>
        <v>0.03047059276</v>
      </c>
      <c r="AK86" s="8">
        <f t="shared" si="170"/>
        <v>0.02571051576</v>
      </c>
      <c r="AL86" s="8">
        <f t="shared" si="170"/>
        <v>0.09665248883</v>
      </c>
      <c r="AM86" s="7">
        <f t="shared" si="154"/>
        <v>0.05094453245</v>
      </c>
    </row>
    <row r="87">
      <c r="A87" s="10" t="s">
        <v>82</v>
      </c>
      <c r="B87" s="1">
        <v>4828.0</v>
      </c>
      <c r="C87" s="1" t="s">
        <v>44</v>
      </c>
      <c r="E87" s="1" t="s">
        <v>52</v>
      </c>
      <c r="F87" s="1">
        <v>15.0</v>
      </c>
      <c r="H87" s="10">
        <v>22.7802805559052</v>
      </c>
      <c r="I87" s="10">
        <v>18.0661585999999</v>
      </c>
      <c r="J87" s="10">
        <v>18.79849</v>
      </c>
      <c r="K87" s="10">
        <v>26.362032</v>
      </c>
      <c r="L87" s="10">
        <v>27.1923558</v>
      </c>
      <c r="M87" s="10">
        <v>30.9987115999999</v>
      </c>
      <c r="N87" s="10">
        <v>54.1675757199999</v>
      </c>
      <c r="O87" s="10">
        <v>71487.0</v>
      </c>
      <c r="P87" s="10">
        <v>4189.0</v>
      </c>
      <c r="Q87" s="10">
        <v>887.0</v>
      </c>
      <c r="R87" s="10">
        <v>252.0</v>
      </c>
      <c r="S87" s="10">
        <v>54.0</v>
      </c>
      <c r="AD87" s="7">
        <f t="shared" ref="AD87:AH87" si="171">abs((J$76-J87)/J$76)</f>
        <v>0.001917547075</v>
      </c>
      <c r="AE87" s="7">
        <f t="shared" si="171"/>
        <v>0.02939816905</v>
      </c>
      <c r="AF87" s="7">
        <f t="shared" si="171"/>
        <v>0.03047059276</v>
      </c>
      <c r="AG87" s="7">
        <f t="shared" si="171"/>
        <v>0.02571051576</v>
      </c>
      <c r="AH87" s="7">
        <f t="shared" si="171"/>
        <v>0.09665248883</v>
      </c>
      <c r="AI87" s="7">
        <f t="shared" si="152"/>
        <v>0.05094453245</v>
      </c>
      <c r="AJ87" s="8">
        <f t="shared" ref="AJ87:AL87" si="172">(L$76-L87)/L$76</f>
        <v>0.03047059276</v>
      </c>
      <c r="AK87" s="8">
        <f t="shared" si="172"/>
        <v>0.02571051576</v>
      </c>
      <c r="AL87" s="8">
        <f t="shared" si="172"/>
        <v>0.09665248883</v>
      </c>
      <c r="AM87" s="7">
        <f t="shared" si="154"/>
        <v>0.05094453245</v>
      </c>
    </row>
    <row r="88">
      <c r="A88" s="10" t="s">
        <v>109</v>
      </c>
      <c r="B88" s="1">
        <v>4828.0</v>
      </c>
      <c r="C88" s="1" t="s">
        <v>44</v>
      </c>
      <c r="E88" s="1" t="s">
        <v>47</v>
      </c>
      <c r="F88" s="1">
        <v>15.0</v>
      </c>
      <c r="H88" s="10">
        <v>23.515342292703</v>
      </c>
      <c r="I88" s="10">
        <v>18.0326467</v>
      </c>
      <c r="J88" s="10">
        <v>19.051727</v>
      </c>
      <c r="K88" s="10">
        <v>26.36746075</v>
      </c>
      <c r="L88" s="10">
        <v>27.8940815</v>
      </c>
      <c r="M88" s="10">
        <v>33.7897812999999</v>
      </c>
      <c r="N88" s="10">
        <v>67.3940274699998</v>
      </c>
      <c r="O88" s="10">
        <v>74058.0</v>
      </c>
      <c r="P88" s="10">
        <v>5760.0</v>
      </c>
      <c r="Q88" s="10">
        <v>1597.0</v>
      </c>
      <c r="R88" s="10">
        <v>475.0</v>
      </c>
      <c r="S88" s="10">
        <v>70.0</v>
      </c>
      <c r="AD88" s="7">
        <f t="shared" ref="AD88:AH88" si="173">abs((J$76-J88)/J$76)</f>
        <v>0.01541451379</v>
      </c>
      <c r="AE88" s="7">
        <f t="shared" si="173"/>
        <v>0.0291982924</v>
      </c>
      <c r="AF88" s="7">
        <f t="shared" si="173"/>
        <v>0.005450925215</v>
      </c>
      <c r="AG88" s="7">
        <f t="shared" si="173"/>
        <v>0.06201280299</v>
      </c>
      <c r="AH88" s="7">
        <f t="shared" si="173"/>
        <v>0.1239237897</v>
      </c>
      <c r="AI88" s="7">
        <f t="shared" si="152"/>
        <v>0.06379583931</v>
      </c>
      <c r="AJ88" s="8">
        <f t="shared" ref="AJ88:AL88" si="174">(L$76-L88)/L$76</f>
        <v>0.005450925215</v>
      </c>
      <c r="AK88" s="8">
        <f t="shared" si="174"/>
        <v>-0.06201280299</v>
      </c>
      <c r="AL88" s="8">
        <f t="shared" si="174"/>
        <v>-0.1239237897</v>
      </c>
      <c r="AM88" s="7">
        <f t="shared" si="154"/>
        <v>-0.06016188916</v>
      </c>
    </row>
    <row r="89">
      <c r="A89" s="10" t="s">
        <v>149</v>
      </c>
      <c r="B89" s="1">
        <v>4828.0</v>
      </c>
      <c r="C89" s="1" t="s">
        <v>44</v>
      </c>
      <c r="E89" s="1" t="s">
        <v>150</v>
      </c>
      <c r="F89" s="1">
        <v>15.0</v>
      </c>
      <c r="H89" s="10">
        <v>27.5731508451917</v>
      </c>
      <c r="I89" s="10">
        <v>17.926349</v>
      </c>
      <c r="J89" s="10">
        <v>18.79935</v>
      </c>
      <c r="K89" s="10">
        <v>26.414534</v>
      </c>
      <c r="L89" s="10">
        <v>30.2515662</v>
      </c>
      <c r="M89" s="10">
        <v>33.915225</v>
      </c>
      <c r="N89" s="10">
        <v>190.045358</v>
      </c>
      <c r="O89" s="10">
        <v>7719205.0</v>
      </c>
      <c r="P89" s="10">
        <v>856526.0</v>
      </c>
      <c r="Q89" s="10">
        <v>214495.0</v>
      </c>
      <c r="R89" s="10">
        <v>129510.0</v>
      </c>
      <c r="S89" s="10">
        <v>98913.0</v>
      </c>
      <c r="AD89" s="7">
        <f t="shared" ref="AD89:AH89" si="175">abs((J$76-J89)/J$76)</f>
        <v>0.001963383155</v>
      </c>
      <c r="AE89" s="7">
        <f t="shared" si="175"/>
        <v>0.02746514138</v>
      </c>
      <c r="AF89" s="7">
        <f t="shared" si="175"/>
        <v>0.07860397465</v>
      </c>
      <c r="AG89" s="7">
        <f t="shared" si="175"/>
        <v>0.0659554984</v>
      </c>
      <c r="AH89" s="7">
        <f t="shared" si="175"/>
        <v>2.16936837</v>
      </c>
      <c r="AI89" s="7">
        <f t="shared" si="152"/>
        <v>0.771309281</v>
      </c>
      <c r="AJ89" s="8">
        <f t="shared" ref="AJ89:AL89" si="176">(L$76-L89)/L$76</f>
        <v>-0.07860397465</v>
      </c>
      <c r="AK89" s="8">
        <f t="shared" si="176"/>
        <v>-0.0659554984</v>
      </c>
      <c r="AL89" s="8">
        <f t="shared" si="176"/>
        <v>-2.16936837</v>
      </c>
      <c r="AM89" s="7">
        <f t="shared" si="154"/>
        <v>-0.771309281</v>
      </c>
    </row>
    <row r="90">
      <c r="A90" s="15" t="s">
        <v>129</v>
      </c>
      <c r="B90" s="1">
        <v>4828.0</v>
      </c>
      <c r="C90" s="1"/>
      <c r="E90" s="1" t="s">
        <v>56</v>
      </c>
      <c r="F90" s="1">
        <v>15.0</v>
      </c>
      <c r="H90" s="10">
        <v>23.7285070233211</v>
      </c>
      <c r="I90" s="10">
        <v>18.023214</v>
      </c>
      <c r="J90" s="10">
        <v>19.062008</v>
      </c>
      <c r="K90" s="10">
        <v>26.36288</v>
      </c>
      <c r="L90" s="10">
        <v>28.06989</v>
      </c>
      <c r="M90" s="10">
        <v>34.51306</v>
      </c>
      <c r="N90" s="10">
        <v>70.870978</v>
      </c>
      <c r="O90" s="10">
        <v>7718170.0</v>
      </c>
      <c r="P90" s="10">
        <v>622311.0</v>
      </c>
      <c r="Q90" s="10">
        <v>179747.0</v>
      </c>
      <c r="R90" s="10">
        <v>62383.0</v>
      </c>
      <c r="S90" s="10">
        <v>19451.0</v>
      </c>
      <c r="AD90" s="7">
        <f t="shared" ref="AD90:AH90" si="177">abs((J$76-J90)/J$76)</f>
        <v>0.01596246814</v>
      </c>
      <c r="AE90" s="7">
        <f t="shared" si="177"/>
        <v>0.02936694724</v>
      </c>
      <c r="AF90" s="7">
        <f t="shared" si="177"/>
        <v>0.0008174360865</v>
      </c>
      <c r="AG90" s="7">
        <f t="shared" si="177"/>
        <v>0.08474545203</v>
      </c>
      <c r="AH90" s="7">
        <f t="shared" si="177"/>
        <v>0.1819085632</v>
      </c>
      <c r="AI90" s="7">
        <f t="shared" si="152"/>
        <v>0.08915715043</v>
      </c>
      <c r="AJ90" s="8">
        <f t="shared" ref="AJ90:AL90" si="178">(L$76-L90)/L$76</f>
        <v>-0.0008174360865</v>
      </c>
      <c r="AK90" s="8">
        <f t="shared" si="178"/>
        <v>-0.08474545203</v>
      </c>
      <c r="AL90" s="8">
        <f t="shared" si="178"/>
        <v>-0.1819085632</v>
      </c>
      <c r="AM90" s="7">
        <f t="shared" si="154"/>
        <v>-0.08915715043</v>
      </c>
    </row>
    <row r="91">
      <c r="A91" s="4" t="s">
        <v>222</v>
      </c>
      <c r="B91" s="3" t="s">
        <v>73</v>
      </c>
      <c r="C91" s="3" t="s">
        <v>44</v>
      </c>
      <c r="D91" s="18"/>
      <c r="E91" s="3" t="s">
        <v>7</v>
      </c>
      <c r="F91" s="3" t="s">
        <v>8</v>
      </c>
      <c r="G91" s="18"/>
      <c r="H91" s="4">
        <v>22.3679359102878</v>
      </c>
      <c r="I91" s="4">
        <v>17.961264</v>
      </c>
      <c r="J91" s="4">
        <v>18.533057</v>
      </c>
      <c r="K91" s="4">
        <v>26.313027</v>
      </c>
      <c r="L91" s="4">
        <v>27.0293476</v>
      </c>
      <c r="M91" s="4">
        <v>29.8778791999999</v>
      </c>
      <c r="N91" s="4">
        <v>48.5988710199999</v>
      </c>
      <c r="O91" s="4">
        <v>6409855.0</v>
      </c>
      <c r="P91" s="4">
        <v>311293.0</v>
      </c>
      <c r="Q91" s="4">
        <v>59262.0</v>
      </c>
      <c r="R91" s="4">
        <v>15297.0</v>
      </c>
      <c r="S91" s="4">
        <v>499.0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9"/>
      <c r="AE91" s="9"/>
      <c r="AF91" s="9"/>
      <c r="AG91" s="9"/>
      <c r="AH91" s="9"/>
      <c r="AI91" s="7"/>
      <c r="AJ91" s="7"/>
      <c r="AK91" s="7"/>
      <c r="AL91" s="7"/>
      <c r="AM91" s="7"/>
    </row>
    <row r="92">
      <c r="A92" s="10" t="s">
        <v>122</v>
      </c>
      <c r="B92" s="1" t="s">
        <v>73</v>
      </c>
      <c r="C92" s="1" t="s">
        <v>44</v>
      </c>
      <c r="E92" s="1" t="s">
        <v>59</v>
      </c>
      <c r="F92" s="1">
        <v>5.0</v>
      </c>
      <c r="H92" s="10">
        <v>22.3611100325735</v>
      </c>
      <c r="I92" s="10">
        <v>18.004463</v>
      </c>
      <c r="J92" s="10">
        <v>18.560896</v>
      </c>
      <c r="K92" s="10">
        <v>26.331868</v>
      </c>
      <c r="L92" s="10">
        <v>27.003617</v>
      </c>
      <c r="M92" s="10">
        <v>30.076568</v>
      </c>
      <c r="N92" s="10">
        <v>48.1635316</v>
      </c>
      <c r="O92" s="10">
        <v>21981.0</v>
      </c>
      <c r="P92" s="10">
        <v>1105.0</v>
      </c>
      <c r="Q92" s="10">
        <v>196.0</v>
      </c>
      <c r="R92" s="10">
        <v>53.0</v>
      </c>
      <c r="S92" s="10">
        <v>2.0</v>
      </c>
      <c r="AD92" s="7">
        <f t="shared" ref="AD92:AH92" si="179">abs((J$91-J92)/J$91)</f>
        <v>0.001502126713</v>
      </c>
      <c r="AE92" s="7">
        <f t="shared" si="179"/>
        <v>0.0007160331649</v>
      </c>
      <c r="AF92" s="7">
        <f t="shared" si="179"/>
        <v>0.0009519504644</v>
      </c>
      <c r="AG92" s="7">
        <f t="shared" si="179"/>
        <v>0.006650030234</v>
      </c>
      <c r="AH92" s="7">
        <f t="shared" si="179"/>
        <v>0.008957809325</v>
      </c>
      <c r="AI92" s="7">
        <f t="shared" ref="AI92:AI103" si="182">SUM(AF92,AG92,AH92)/3</f>
        <v>0.005519930008</v>
      </c>
      <c r="AJ92" s="8">
        <f t="shared" ref="AJ92:AL92" si="180">(L$91-L92)/L$91</f>
        <v>0.0009519504644</v>
      </c>
      <c r="AK92" s="8">
        <f t="shared" si="180"/>
        <v>-0.006650030234</v>
      </c>
      <c r="AL92" s="8">
        <f t="shared" si="180"/>
        <v>0.008957809325</v>
      </c>
      <c r="AM92" s="7">
        <f t="shared" ref="AM92:AM103" si="184">SUM(AJ92,AK92,AL92)/3</f>
        <v>0.001086576518</v>
      </c>
    </row>
    <row r="93">
      <c r="A93" s="10" t="s">
        <v>138</v>
      </c>
      <c r="B93" s="1" t="s">
        <v>73</v>
      </c>
      <c r="C93" s="1" t="s">
        <v>44</v>
      </c>
      <c r="E93" s="1" t="s">
        <v>45</v>
      </c>
      <c r="F93" s="1">
        <v>5.0</v>
      </c>
      <c r="H93" s="10">
        <v>22.3332682503646</v>
      </c>
      <c r="I93" s="10">
        <v>18.1145605999999</v>
      </c>
      <c r="J93" s="10">
        <v>18.568522</v>
      </c>
      <c r="K93" s="10">
        <v>26.358548</v>
      </c>
      <c r="L93" s="10">
        <v>27.0663304</v>
      </c>
      <c r="M93" s="10">
        <v>28.9698073999999</v>
      </c>
      <c r="N93" s="10">
        <v>45.82322392</v>
      </c>
      <c r="O93" s="10">
        <v>21253.0</v>
      </c>
      <c r="P93" s="10">
        <v>971.0</v>
      </c>
      <c r="Q93" s="10">
        <v>167.0</v>
      </c>
      <c r="R93" s="10">
        <v>43.0</v>
      </c>
      <c r="S93" s="10">
        <v>5.0</v>
      </c>
      <c r="AD93" s="7">
        <f t="shared" ref="AD93:AH93" si="181">abs((J$91-J93)/J$91)</f>
        <v>0.001913607669</v>
      </c>
      <c r="AE93" s="7">
        <f t="shared" si="181"/>
        <v>0.001729979603</v>
      </c>
      <c r="AF93" s="7">
        <f t="shared" si="181"/>
        <v>0.001368246121</v>
      </c>
      <c r="AG93" s="7">
        <f t="shared" si="181"/>
        <v>0.03039277969</v>
      </c>
      <c r="AH93" s="7">
        <f t="shared" si="181"/>
        <v>0.05711340699</v>
      </c>
      <c r="AI93" s="7">
        <f t="shared" si="182"/>
        <v>0.02962481093</v>
      </c>
      <c r="AJ93" s="8">
        <f t="shared" ref="AJ93:AL93" si="183">(L$91-L93)/L$91</f>
        <v>-0.001368246121</v>
      </c>
      <c r="AK93" s="8">
        <f t="shared" si="183"/>
        <v>0.03039277969</v>
      </c>
      <c r="AL93" s="8">
        <f t="shared" si="183"/>
        <v>0.05711340699</v>
      </c>
      <c r="AM93" s="7">
        <f t="shared" si="184"/>
        <v>0.02871264685</v>
      </c>
    </row>
    <row r="94">
      <c r="A94" s="10" t="s">
        <v>176</v>
      </c>
      <c r="B94" s="1" t="s">
        <v>73</v>
      </c>
      <c r="C94" s="1" t="s">
        <v>44</v>
      </c>
      <c r="E94" s="1" t="s">
        <v>62</v>
      </c>
      <c r="F94" s="1">
        <v>5.0</v>
      </c>
      <c r="H94" s="10">
        <v>22.0103118611098</v>
      </c>
      <c r="I94" s="10">
        <v>18.054414</v>
      </c>
      <c r="J94" s="10">
        <v>18.437014</v>
      </c>
      <c r="K94" s="10">
        <v>26.3336704999999</v>
      </c>
      <c r="L94" s="10">
        <v>26.951628</v>
      </c>
      <c r="M94" s="10">
        <v>27.8603439999999</v>
      </c>
      <c r="N94" s="10">
        <v>37.7643427999997</v>
      </c>
      <c r="O94" s="10">
        <v>21391.0</v>
      </c>
      <c r="P94" s="10">
        <v>846.0</v>
      </c>
      <c r="Q94" s="10">
        <v>96.0</v>
      </c>
      <c r="R94" s="10">
        <v>17.0</v>
      </c>
      <c r="S94" s="10">
        <v>2.0</v>
      </c>
      <c r="AD94" s="7">
        <f t="shared" ref="AD94:AH94" si="185">abs((J$91-J94)/J$91)</f>
        <v>0.005182253527</v>
      </c>
      <c r="AE94" s="7">
        <f t="shared" si="185"/>
        <v>0.0007845353558</v>
      </c>
      <c r="AF94" s="7">
        <f t="shared" si="185"/>
        <v>0.002875378317</v>
      </c>
      <c r="AG94" s="7">
        <f t="shared" si="185"/>
        <v>0.06752605118</v>
      </c>
      <c r="AH94" s="7">
        <f t="shared" si="185"/>
        <v>0.2229378583</v>
      </c>
      <c r="AI94" s="7">
        <f t="shared" si="182"/>
        <v>0.09777976259</v>
      </c>
      <c r="AJ94" s="8">
        <f t="shared" ref="AJ94:AL94" si="186">(L$91-L94)/L$91</f>
        <v>0.002875378317</v>
      </c>
      <c r="AK94" s="8">
        <f t="shared" si="186"/>
        <v>0.06752605118</v>
      </c>
      <c r="AL94" s="8">
        <f t="shared" si="186"/>
        <v>0.2229378583</v>
      </c>
      <c r="AM94" s="7">
        <f t="shared" si="184"/>
        <v>0.09777976259</v>
      </c>
    </row>
    <row r="95">
      <c r="A95" s="10" t="s">
        <v>113</v>
      </c>
      <c r="B95" s="1" t="s">
        <v>73</v>
      </c>
      <c r="C95" s="1" t="s">
        <v>44</v>
      </c>
      <c r="E95" s="1" t="s">
        <v>52</v>
      </c>
      <c r="F95" s="1">
        <v>5.0</v>
      </c>
      <c r="H95" s="10">
        <v>22.4801046243212</v>
      </c>
      <c r="I95" s="10">
        <v>18.1270839</v>
      </c>
      <c r="J95" s="10">
        <v>18.5498435</v>
      </c>
      <c r="K95" s="10">
        <v>26.317997</v>
      </c>
      <c r="L95" s="10">
        <v>27.0055041</v>
      </c>
      <c r="M95" s="10">
        <v>29.9059503499999</v>
      </c>
      <c r="N95" s="10">
        <v>50.1937183399999</v>
      </c>
      <c r="O95" s="10">
        <v>21364.0</v>
      </c>
      <c r="P95" s="10">
        <v>1060.0</v>
      </c>
      <c r="Q95" s="10">
        <v>218.0</v>
      </c>
      <c r="R95" s="10">
        <v>72.0</v>
      </c>
      <c r="S95" s="10">
        <v>20.0</v>
      </c>
      <c r="AD95" s="7">
        <f t="shared" ref="AD95:AH95" si="187">abs((J$91-J95)/J$91)</f>
        <v>0.0009057599078</v>
      </c>
      <c r="AE95" s="7">
        <f t="shared" si="187"/>
        <v>0.0001888798275</v>
      </c>
      <c r="AF95" s="7">
        <f t="shared" si="187"/>
        <v>0.0008821337589</v>
      </c>
      <c r="AG95" s="7">
        <f t="shared" si="187"/>
        <v>0.0009395295366</v>
      </c>
      <c r="AH95" s="7">
        <f t="shared" si="187"/>
        <v>0.03281655081</v>
      </c>
      <c r="AI95" s="7">
        <f t="shared" si="182"/>
        <v>0.01154607137</v>
      </c>
      <c r="AJ95" s="8">
        <f t="shared" ref="AJ95:AL95" si="188">(L$91-L95)/L$91</f>
        <v>0.0008821337589</v>
      </c>
      <c r="AK95" s="8">
        <f t="shared" si="188"/>
        <v>-0.0009395295366</v>
      </c>
      <c r="AL95" s="8">
        <f t="shared" si="188"/>
        <v>-0.03281655081</v>
      </c>
      <c r="AM95" s="7">
        <f t="shared" si="184"/>
        <v>-0.01095798219</v>
      </c>
    </row>
    <row r="96">
      <c r="A96" s="10" t="s">
        <v>136</v>
      </c>
      <c r="B96" s="1" t="s">
        <v>73</v>
      </c>
      <c r="C96" s="1" t="s">
        <v>44</v>
      </c>
      <c r="E96" s="1" t="s">
        <v>47</v>
      </c>
      <c r="F96" s="1">
        <v>5.0</v>
      </c>
      <c r="H96" s="10">
        <v>22.3975525455004</v>
      </c>
      <c r="I96" s="10">
        <v>18.0193493</v>
      </c>
      <c r="J96" s="10">
        <v>18.824783</v>
      </c>
      <c r="K96" s="10">
        <v>26.260804</v>
      </c>
      <c r="L96" s="10">
        <v>27.0160673</v>
      </c>
      <c r="M96" s="10">
        <v>29.7623520499999</v>
      </c>
      <c r="N96" s="10">
        <v>44.93872323</v>
      </c>
      <c r="O96" s="10">
        <v>23758.0</v>
      </c>
      <c r="P96" s="10">
        <v>1138.0</v>
      </c>
      <c r="Q96" s="10">
        <v>169.0</v>
      </c>
      <c r="R96" s="10">
        <v>40.0</v>
      </c>
      <c r="S96" s="10">
        <v>1.0</v>
      </c>
      <c r="AD96" s="7">
        <f t="shared" ref="AD96:AH96" si="189">abs((J$91-J96)/J$91)</f>
        <v>0.01574084621</v>
      </c>
      <c r="AE96" s="7">
        <f t="shared" si="189"/>
        <v>0.00198468234</v>
      </c>
      <c r="AF96" s="7">
        <f t="shared" si="189"/>
        <v>0.0004913289139</v>
      </c>
      <c r="AG96" s="7">
        <f t="shared" si="189"/>
        <v>0.003866644926</v>
      </c>
      <c r="AH96" s="7">
        <f t="shared" si="189"/>
        <v>0.07531343246</v>
      </c>
      <c r="AI96" s="7">
        <f t="shared" si="182"/>
        <v>0.02655713543</v>
      </c>
      <c r="AJ96" s="8">
        <f t="shared" ref="AJ96:AL96" si="190">(L$91-L96)/L$91</f>
        <v>0.0004913289139</v>
      </c>
      <c r="AK96" s="8">
        <f t="shared" si="190"/>
        <v>0.003866644926</v>
      </c>
      <c r="AL96" s="8">
        <f t="shared" si="190"/>
        <v>0.07531343246</v>
      </c>
      <c r="AM96" s="7">
        <f t="shared" si="184"/>
        <v>0.02655713543</v>
      </c>
    </row>
    <row r="97">
      <c r="A97" s="10" t="s">
        <v>90</v>
      </c>
      <c r="B97" s="1" t="s">
        <v>73</v>
      </c>
      <c r="C97" s="1" t="s">
        <v>44</v>
      </c>
      <c r="E97" s="1" t="s">
        <v>56</v>
      </c>
      <c r="F97" s="1">
        <v>5.0</v>
      </c>
      <c r="H97" s="10">
        <v>22.7537447399485</v>
      </c>
      <c r="I97" s="10">
        <v>17.984136</v>
      </c>
      <c r="J97" s="10">
        <v>18.729794</v>
      </c>
      <c r="K97" s="10">
        <v>26.667965</v>
      </c>
      <c r="L97" s="10">
        <v>27.852671</v>
      </c>
      <c r="M97" s="10">
        <v>30.743969</v>
      </c>
      <c r="N97" s="10">
        <v>53.762084</v>
      </c>
      <c r="O97" s="10">
        <v>6660490.0</v>
      </c>
      <c r="P97" s="10">
        <v>379354.0</v>
      </c>
      <c r="Q97" s="10">
        <v>78856.0</v>
      </c>
      <c r="R97" s="10">
        <v>20214.0</v>
      </c>
      <c r="S97" s="10">
        <v>2247.0</v>
      </c>
      <c r="AD97" s="7">
        <f t="shared" ref="AD97:AH97" si="191">abs((J$91-J97)/J$91)</f>
        <v>0.01061546403</v>
      </c>
      <c r="AE97" s="7">
        <f t="shared" si="191"/>
        <v>0.01348906</v>
      </c>
      <c r="AF97" s="7">
        <f t="shared" si="191"/>
        <v>0.03046035044</v>
      </c>
      <c r="AG97" s="7">
        <f t="shared" si="191"/>
        <v>0.02898765987</v>
      </c>
      <c r="AH97" s="7">
        <f t="shared" si="191"/>
        <v>0.1062414182</v>
      </c>
      <c r="AI97" s="7">
        <f t="shared" si="182"/>
        <v>0.0552298095</v>
      </c>
      <c r="AJ97" s="8">
        <f t="shared" ref="AJ97:AL97" si="192">(L$91-L97)/L$91</f>
        <v>-0.03046035044</v>
      </c>
      <c r="AK97" s="8">
        <f t="shared" si="192"/>
        <v>-0.02898765987</v>
      </c>
      <c r="AL97" s="8">
        <f t="shared" si="192"/>
        <v>-0.1062414182</v>
      </c>
      <c r="AM97" s="7">
        <f t="shared" si="184"/>
        <v>-0.0552298095</v>
      </c>
    </row>
    <row r="98">
      <c r="A98" s="10" t="s">
        <v>114</v>
      </c>
      <c r="B98" s="1" t="s">
        <v>73</v>
      </c>
      <c r="C98" s="1" t="s">
        <v>44</v>
      </c>
      <c r="E98" s="1" t="s">
        <v>59</v>
      </c>
      <c r="F98" s="1">
        <v>15.0</v>
      </c>
      <c r="H98" s="10">
        <v>23.0515737761263</v>
      </c>
      <c r="I98" s="10">
        <v>18.0689954</v>
      </c>
      <c r="J98" s="10">
        <v>18.59222</v>
      </c>
      <c r="K98" s="10">
        <v>28.426399</v>
      </c>
      <c r="L98" s="10">
        <v>29.1116834</v>
      </c>
      <c r="M98" s="10">
        <v>30.3354218</v>
      </c>
      <c r="N98" s="10">
        <v>49.37113738</v>
      </c>
      <c r="O98" s="10">
        <v>66475.0</v>
      </c>
      <c r="P98" s="10">
        <v>3527.0</v>
      </c>
      <c r="Q98" s="10">
        <v>650.0</v>
      </c>
      <c r="R98" s="10">
        <v>178.0</v>
      </c>
      <c r="S98" s="10">
        <v>10.0</v>
      </c>
      <c r="AD98" s="7">
        <f t="shared" ref="AD98:AH98" si="193">abs((J$91-J98)/J$91)</f>
        <v>0.003192295799</v>
      </c>
      <c r="AE98" s="7">
        <f t="shared" si="193"/>
        <v>0.08031656715</v>
      </c>
      <c r="AF98" s="7">
        <f t="shared" si="193"/>
        <v>0.07703980987</v>
      </c>
      <c r="AG98" s="7">
        <f t="shared" si="193"/>
        <v>0.01531375761</v>
      </c>
      <c r="AH98" s="7">
        <f t="shared" si="193"/>
        <v>0.01589062346</v>
      </c>
      <c r="AI98" s="7">
        <f t="shared" si="182"/>
        <v>0.03608139698</v>
      </c>
      <c r="AJ98" s="8">
        <f t="shared" ref="AJ98:AL98" si="194">(L$91-L98)/L$91</f>
        <v>-0.07703980987</v>
      </c>
      <c r="AK98" s="8">
        <f t="shared" si="194"/>
        <v>-0.01531375761</v>
      </c>
      <c r="AL98" s="8">
        <f t="shared" si="194"/>
        <v>-0.01589062346</v>
      </c>
      <c r="AM98" s="7">
        <f t="shared" si="184"/>
        <v>-0.03608139698</v>
      </c>
    </row>
    <row r="99">
      <c r="A99" s="10" t="s">
        <v>128</v>
      </c>
      <c r="B99" s="1" t="s">
        <v>73</v>
      </c>
      <c r="C99" s="1" t="s">
        <v>44</v>
      </c>
      <c r="E99" s="1" t="s">
        <v>45</v>
      </c>
      <c r="F99" s="1">
        <v>15.0</v>
      </c>
      <c r="H99" s="10">
        <v>22.3900834840423</v>
      </c>
      <c r="I99" s="10">
        <v>18.1040253</v>
      </c>
      <c r="J99" s="10">
        <v>18.629394</v>
      </c>
      <c r="K99" s="10">
        <v>26.3265834999999</v>
      </c>
      <c r="L99" s="10">
        <v>26.9975943</v>
      </c>
      <c r="M99" s="10">
        <v>29.4809635999999</v>
      </c>
      <c r="N99" s="10">
        <v>48.2747022599999</v>
      </c>
      <c r="O99" s="10">
        <v>65298.0</v>
      </c>
      <c r="P99" s="10">
        <v>3095.0</v>
      </c>
      <c r="Q99" s="10">
        <v>597.0</v>
      </c>
      <c r="R99" s="10">
        <v>149.0</v>
      </c>
      <c r="S99" s="10">
        <v>6.0</v>
      </c>
      <c r="AD99" s="7">
        <f t="shared" ref="AD99:AH99" si="195">abs((J$91-J99)/J$91)</f>
        <v>0.005198117073</v>
      </c>
      <c r="AE99" s="7">
        <f t="shared" si="195"/>
        <v>0.0005152010827</v>
      </c>
      <c r="AF99" s="7">
        <f t="shared" si="195"/>
        <v>0.001174771233</v>
      </c>
      <c r="AG99" s="7">
        <f t="shared" si="195"/>
        <v>0.01328459752</v>
      </c>
      <c r="AH99" s="7">
        <f t="shared" si="195"/>
        <v>0.006670294046</v>
      </c>
      <c r="AI99" s="7">
        <f t="shared" si="182"/>
        <v>0.007043220934</v>
      </c>
      <c r="AJ99" s="8">
        <f t="shared" ref="AJ99:AL99" si="196">(L$91-L99)/L$91</f>
        <v>0.001174771233</v>
      </c>
      <c r="AK99" s="8">
        <f t="shared" si="196"/>
        <v>0.01328459752</v>
      </c>
      <c r="AL99" s="8">
        <f t="shared" si="196"/>
        <v>0.006670294046</v>
      </c>
      <c r="AM99" s="7">
        <f t="shared" si="184"/>
        <v>0.007043220934</v>
      </c>
    </row>
    <row r="100">
      <c r="A100" s="10" t="s">
        <v>72</v>
      </c>
      <c r="B100" s="1" t="s">
        <v>73</v>
      </c>
      <c r="C100" s="1" t="s">
        <v>44</v>
      </c>
      <c r="E100" s="1" t="s">
        <v>62</v>
      </c>
      <c r="F100" s="1">
        <v>15.0</v>
      </c>
      <c r="H100" s="10">
        <v>23.0732273936432</v>
      </c>
      <c r="I100" s="10">
        <v>18.0433706</v>
      </c>
      <c r="J100" s="10">
        <v>18.703968</v>
      </c>
      <c r="K100" s="10">
        <v>26.367349</v>
      </c>
      <c r="L100" s="10">
        <v>27.2188862</v>
      </c>
      <c r="M100" s="10">
        <v>31.2525311999999</v>
      </c>
      <c r="N100" s="10">
        <v>62.9274137199994</v>
      </c>
      <c r="O100" s="10">
        <v>69469.0</v>
      </c>
      <c r="P100" s="10">
        <v>4216.0</v>
      </c>
      <c r="Q100" s="10">
        <v>1093.0</v>
      </c>
      <c r="R100" s="10">
        <v>437.0</v>
      </c>
      <c r="S100" s="10">
        <v>173.0</v>
      </c>
      <c r="AD100" s="7">
        <f t="shared" ref="AD100:AH100" si="197">abs((J$91-J100)/J$91)</f>
        <v>0.009221954047</v>
      </c>
      <c r="AE100" s="7">
        <f t="shared" si="197"/>
        <v>0.002064452714</v>
      </c>
      <c r="AF100" s="7">
        <f t="shared" si="197"/>
        <v>0.007012326113</v>
      </c>
      <c r="AG100" s="7">
        <f t="shared" si="197"/>
        <v>0.04600902195</v>
      </c>
      <c r="AH100" s="7">
        <f t="shared" si="197"/>
        <v>0.2948328305</v>
      </c>
      <c r="AI100" s="7">
        <f t="shared" si="182"/>
        <v>0.1159513928</v>
      </c>
      <c r="AJ100" s="8">
        <f t="shared" ref="AJ100:AL100" si="198">(L$91-L100)/L$91</f>
        <v>-0.007012326113</v>
      </c>
      <c r="AK100" s="8">
        <f t="shared" si="198"/>
        <v>-0.04600902195</v>
      </c>
      <c r="AL100" s="8">
        <f t="shared" si="198"/>
        <v>-0.2948328305</v>
      </c>
      <c r="AM100" s="7">
        <f t="shared" si="184"/>
        <v>-0.1159513928</v>
      </c>
    </row>
    <row r="101">
      <c r="A101" s="10" t="s">
        <v>126</v>
      </c>
      <c r="B101" s="1" t="s">
        <v>73</v>
      </c>
      <c r="C101" s="1" t="s">
        <v>44</v>
      </c>
      <c r="E101" s="1" t="s">
        <v>52</v>
      </c>
      <c r="F101" s="1">
        <v>15.0</v>
      </c>
      <c r="H101" s="10">
        <v>22.431151990869</v>
      </c>
      <c r="I101" s="10">
        <v>17.9860155</v>
      </c>
      <c r="J101" s="10">
        <v>18.5945855</v>
      </c>
      <c r="K101" s="10">
        <v>26.33853175</v>
      </c>
      <c r="L101" s="10">
        <v>27.0862655</v>
      </c>
      <c r="M101" s="10">
        <v>29.83066925</v>
      </c>
      <c r="N101" s="10">
        <v>48.2313902499999</v>
      </c>
      <c r="O101" s="10">
        <v>66806.0</v>
      </c>
      <c r="P101" s="10">
        <v>3267.0</v>
      </c>
      <c r="Q101" s="10">
        <v>606.0</v>
      </c>
      <c r="R101" s="10">
        <v>150.0</v>
      </c>
      <c r="S101" s="10">
        <v>32.0</v>
      </c>
      <c r="AD101" s="7">
        <f t="shared" ref="AD101:AH101" si="199">abs((J$91-J101)/J$91)</f>
        <v>0.003319932594</v>
      </c>
      <c r="AE101" s="7">
        <f t="shared" si="199"/>
        <v>0.0009692822494</v>
      </c>
      <c r="AF101" s="7">
        <f t="shared" si="199"/>
        <v>0.002105781495</v>
      </c>
      <c r="AG101" s="7">
        <f t="shared" si="199"/>
        <v>0.001580097091</v>
      </c>
      <c r="AH101" s="7">
        <f t="shared" si="199"/>
        <v>0.00756150837</v>
      </c>
      <c r="AI101" s="7">
        <f t="shared" si="182"/>
        <v>0.003749128985</v>
      </c>
      <c r="AJ101" s="8">
        <f t="shared" ref="AJ101:AL101" si="200">(L$91-L101)/L$91</f>
        <v>-0.002105781495</v>
      </c>
      <c r="AK101" s="8">
        <f t="shared" si="200"/>
        <v>0.001580097091</v>
      </c>
      <c r="AL101" s="8">
        <f t="shared" si="200"/>
        <v>0.00756150837</v>
      </c>
      <c r="AM101" s="7">
        <f t="shared" si="184"/>
        <v>0.002345274655</v>
      </c>
    </row>
    <row r="102">
      <c r="A102" s="10" t="s">
        <v>101</v>
      </c>
      <c r="B102" s="1" t="s">
        <v>73</v>
      </c>
      <c r="C102" s="1" t="s">
        <v>44</v>
      </c>
      <c r="E102" s="1" t="s">
        <v>47</v>
      </c>
      <c r="F102" s="1">
        <v>15.0</v>
      </c>
      <c r="H102" s="10">
        <v>23.5877415667966</v>
      </c>
      <c r="I102" s="10">
        <v>18.0577575</v>
      </c>
      <c r="J102" s="10">
        <v>18.904026</v>
      </c>
      <c r="K102" s="10">
        <v>26.331846</v>
      </c>
      <c r="L102" s="10">
        <v>27.7907845</v>
      </c>
      <c r="M102" s="10">
        <v>33.08563925</v>
      </c>
      <c r="N102" s="10">
        <v>68.81545525</v>
      </c>
      <c r="O102" s="10">
        <v>71276.0</v>
      </c>
      <c r="P102" s="10">
        <v>5492.0</v>
      </c>
      <c r="Q102" s="10">
        <v>1485.0</v>
      </c>
      <c r="R102" s="10">
        <v>533.0</v>
      </c>
      <c r="S102" s="10">
        <v>182.0</v>
      </c>
      <c r="AD102" s="7">
        <f t="shared" ref="AD102:AH102" si="201">abs((J$91-J102)/J$91)</f>
        <v>0.0200166114</v>
      </c>
      <c r="AE102" s="7">
        <f t="shared" si="201"/>
        <v>0.0007151970771</v>
      </c>
      <c r="AF102" s="7">
        <f t="shared" si="201"/>
        <v>0.02817074653</v>
      </c>
      <c r="AG102" s="7">
        <f t="shared" si="201"/>
        <v>0.1073623743</v>
      </c>
      <c r="AH102" s="7">
        <f t="shared" si="201"/>
        <v>0.4159887628</v>
      </c>
      <c r="AI102" s="7">
        <f t="shared" si="182"/>
        <v>0.1838406279</v>
      </c>
      <c r="AJ102" s="8">
        <f t="shared" ref="AJ102:AL102" si="202">(L$91-L102)/L$91</f>
        <v>-0.02817074653</v>
      </c>
      <c r="AK102" s="8">
        <f t="shared" si="202"/>
        <v>-0.1073623743</v>
      </c>
      <c r="AL102" s="8">
        <f t="shared" si="202"/>
        <v>-0.4159887628</v>
      </c>
      <c r="AM102" s="7">
        <f t="shared" si="184"/>
        <v>-0.1838406279</v>
      </c>
    </row>
    <row r="103">
      <c r="A103" s="10" t="s">
        <v>123</v>
      </c>
      <c r="B103" s="1" t="s">
        <v>73</v>
      </c>
      <c r="C103" s="1" t="s">
        <v>44</v>
      </c>
      <c r="E103" s="1" t="s">
        <v>56</v>
      </c>
      <c r="F103" s="1">
        <v>15.0</v>
      </c>
      <c r="H103" s="10">
        <v>22.3175535073462</v>
      </c>
      <c r="I103" s="10">
        <v>17.930149</v>
      </c>
      <c r="J103" s="10">
        <v>18.563881</v>
      </c>
      <c r="K103" s="10">
        <v>26.327339</v>
      </c>
      <c r="L103" s="10">
        <v>27.014951</v>
      </c>
      <c r="M103" s="10">
        <v>29.743313</v>
      </c>
      <c r="N103" s="10">
        <v>48.60773</v>
      </c>
      <c r="O103" s="10">
        <v>7038332.0</v>
      </c>
      <c r="P103" s="10">
        <v>337992.0</v>
      </c>
      <c r="Q103" s="10">
        <v>65324.0</v>
      </c>
      <c r="R103" s="10">
        <v>19110.0</v>
      </c>
      <c r="S103" s="10">
        <v>5309.0</v>
      </c>
      <c r="AD103" s="7">
        <f t="shared" ref="AD103:AH103" si="203">abs((J$91-J103)/J$91)</f>
        <v>0.001663190266</v>
      </c>
      <c r="AE103" s="7">
        <f t="shared" si="203"/>
        <v>0.0005439130967</v>
      </c>
      <c r="AF103" s="7">
        <f t="shared" si="203"/>
        <v>0.0005326284679</v>
      </c>
      <c r="AG103" s="7">
        <f t="shared" si="203"/>
        <v>0.004503873889</v>
      </c>
      <c r="AH103" s="7">
        <f t="shared" si="203"/>
        <v>0.0001822877736</v>
      </c>
      <c r="AI103" s="7">
        <f t="shared" si="182"/>
        <v>0.00173959671</v>
      </c>
      <c r="AJ103" s="8">
        <f t="shared" ref="AJ103:AL103" si="204">(L$91-L103)/L$91</f>
        <v>0.0005326284679</v>
      </c>
      <c r="AK103" s="8">
        <f t="shared" si="204"/>
        <v>0.004503873889</v>
      </c>
      <c r="AL103" s="8">
        <f t="shared" si="204"/>
        <v>-0.0001822877736</v>
      </c>
      <c r="AM103" s="7">
        <f t="shared" si="184"/>
        <v>0.001618071528</v>
      </c>
    </row>
    <row r="104">
      <c r="A104" s="4" t="s">
        <v>221</v>
      </c>
      <c r="B104" s="3" t="s">
        <v>51</v>
      </c>
      <c r="C104" s="3" t="s">
        <v>44</v>
      </c>
      <c r="D104" s="18"/>
      <c r="E104" s="3" t="s">
        <v>7</v>
      </c>
      <c r="F104" s="3" t="s">
        <v>8</v>
      </c>
      <c r="G104" s="18"/>
      <c r="H104" s="4">
        <v>22.3100432883086</v>
      </c>
      <c r="I104" s="4">
        <v>17.951633</v>
      </c>
      <c r="J104" s="4">
        <v>18.5521815</v>
      </c>
      <c r="K104" s="4">
        <v>26.359945</v>
      </c>
      <c r="L104" s="4">
        <v>27.1000992</v>
      </c>
      <c r="M104" s="4">
        <v>29.3202020999999</v>
      </c>
      <c r="N104" s="4">
        <v>46.0342681399999</v>
      </c>
      <c r="O104" s="4">
        <v>6073700.0</v>
      </c>
      <c r="P104" s="4">
        <v>286874.0</v>
      </c>
      <c r="Q104" s="4">
        <v>51564.0</v>
      </c>
      <c r="R104" s="4">
        <v>10963.0</v>
      </c>
      <c r="S104" s="4">
        <v>184.0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9"/>
      <c r="AE104" s="9"/>
      <c r="AF104" s="9"/>
      <c r="AG104" s="9"/>
      <c r="AH104" s="9"/>
      <c r="AI104" s="7"/>
      <c r="AJ104" s="7"/>
      <c r="AK104" s="7"/>
      <c r="AL104" s="7"/>
      <c r="AM104" s="7"/>
    </row>
    <row r="105">
      <c r="A105" s="10" t="s">
        <v>140</v>
      </c>
      <c r="B105" s="1" t="s">
        <v>51</v>
      </c>
      <c r="C105" s="1" t="s">
        <v>44</v>
      </c>
      <c r="E105" s="1" t="s">
        <v>59</v>
      </c>
      <c r="F105" s="1">
        <v>5.0</v>
      </c>
      <c r="H105" s="10">
        <v>22.4290493828582</v>
      </c>
      <c r="I105" s="10">
        <v>18.0716152</v>
      </c>
      <c r="J105" s="10">
        <v>18.4856365</v>
      </c>
      <c r="K105" s="10">
        <v>26.3477525</v>
      </c>
      <c r="L105" s="10">
        <v>27.0182891</v>
      </c>
      <c r="M105" s="10">
        <v>29.8958356499999</v>
      </c>
      <c r="N105" s="10">
        <v>48.57137522</v>
      </c>
      <c r="O105" s="10">
        <v>20838.0</v>
      </c>
      <c r="P105" s="10">
        <v>1029.0</v>
      </c>
      <c r="Q105" s="10">
        <v>193.0</v>
      </c>
      <c r="R105" s="10">
        <v>65.0</v>
      </c>
      <c r="S105" s="10">
        <v>22.0</v>
      </c>
      <c r="AD105" s="7">
        <f t="shared" ref="AD105:AH105" si="205">abs((J$104-J105)/J$104)</f>
        <v>0.003586909712</v>
      </c>
      <c r="AE105" s="7">
        <f t="shared" si="205"/>
        <v>0.0004625389014</v>
      </c>
      <c r="AF105" s="7">
        <f t="shared" si="205"/>
        <v>0.003018811828</v>
      </c>
      <c r="AG105" s="7">
        <f t="shared" si="205"/>
        <v>0.01963265969</v>
      </c>
      <c r="AH105" s="7">
        <f t="shared" si="205"/>
        <v>0.05511344445</v>
      </c>
      <c r="AI105" s="7">
        <f t="shared" ref="AI105:AI118" si="208">SUM(AF105,AG105,AH105)/3</f>
        <v>0.02592163866</v>
      </c>
      <c r="AJ105" s="8">
        <f t="shared" ref="AJ105:AL105" si="206">(L$104-L105)/L$104</f>
        <v>0.003018811828</v>
      </c>
      <c r="AK105" s="8">
        <f t="shared" si="206"/>
        <v>-0.01963265969</v>
      </c>
      <c r="AL105" s="8">
        <f t="shared" si="206"/>
        <v>-0.05511344445</v>
      </c>
      <c r="AM105" s="7">
        <f t="shared" ref="AM105:AM118" si="210">SUM(AJ105,AK105,AL105)/3</f>
        <v>-0.02390909744</v>
      </c>
    </row>
    <row r="106">
      <c r="A106" s="10" t="s">
        <v>164</v>
      </c>
      <c r="B106" s="1" t="s">
        <v>51</v>
      </c>
      <c r="C106" s="1" t="s">
        <v>44</v>
      </c>
      <c r="E106" s="1" t="s">
        <v>45</v>
      </c>
      <c r="F106" s="1">
        <v>5.0</v>
      </c>
      <c r="H106" s="10">
        <v>22.3228094315088</v>
      </c>
      <c r="I106" s="10">
        <v>18.0238918</v>
      </c>
      <c r="J106" s="10">
        <v>18.412026</v>
      </c>
      <c r="K106" s="10">
        <v>26.408077</v>
      </c>
      <c r="L106" s="10">
        <v>27.0610442</v>
      </c>
      <c r="M106" s="10">
        <v>28.9814091</v>
      </c>
      <c r="N106" s="10">
        <v>44.0399815899999</v>
      </c>
      <c r="O106" s="10">
        <v>20280.0</v>
      </c>
      <c r="P106" s="10">
        <v>922.0</v>
      </c>
      <c r="Q106" s="10">
        <v>157.0</v>
      </c>
      <c r="R106" s="10">
        <v>45.0</v>
      </c>
      <c r="S106" s="10">
        <v>16.0</v>
      </c>
      <c r="AD106" s="7">
        <f t="shared" ref="AD106:AH106" si="207">abs((J$104-J106)/J$104)</f>
        <v>0.007554664124</v>
      </c>
      <c r="AE106" s="7">
        <f t="shared" si="207"/>
        <v>0.001825952217</v>
      </c>
      <c r="AF106" s="7">
        <f t="shared" si="207"/>
        <v>0.001441138636</v>
      </c>
      <c r="AG106" s="7">
        <f t="shared" si="207"/>
        <v>0.011554934</v>
      </c>
      <c r="AH106" s="7">
        <f t="shared" si="207"/>
        <v>0.04332178246</v>
      </c>
      <c r="AI106" s="7">
        <f t="shared" si="208"/>
        <v>0.01877261836</v>
      </c>
      <c r="AJ106" s="8">
        <f t="shared" ref="AJ106:AL106" si="209">(L$104-L106)/L$104</f>
        <v>0.001441138636</v>
      </c>
      <c r="AK106" s="8">
        <f t="shared" si="209"/>
        <v>0.011554934</v>
      </c>
      <c r="AL106" s="8">
        <f t="shared" si="209"/>
        <v>0.04332178246</v>
      </c>
      <c r="AM106" s="7">
        <f t="shared" si="210"/>
        <v>0.01877261836</v>
      </c>
    </row>
    <row r="107">
      <c r="A107" s="10" t="s">
        <v>213</v>
      </c>
      <c r="B107" s="1" t="s">
        <v>51</v>
      </c>
      <c r="C107" s="1" t="s">
        <v>44</v>
      </c>
      <c r="E107" s="1" t="s">
        <v>62</v>
      </c>
      <c r="F107" s="1">
        <v>5.0</v>
      </c>
      <c r="H107" s="10">
        <v>25.4753823930438</v>
      </c>
      <c r="I107" s="10">
        <v>18.180827</v>
      </c>
      <c r="J107" s="10">
        <v>19.958522</v>
      </c>
      <c r="K107" s="10">
        <v>26.784632</v>
      </c>
      <c r="L107" s="10">
        <v>33.3032456</v>
      </c>
      <c r="M107" s="10">
        <v>48.7373547999999</v>
      </c>
      <c r="N107" s="10">
        <v>86.19917272</v>
      </c>
      <c r="O107" s="10">
        <v>21995.0</v>
      </c>
      <c r="P107" s="10">
        <v>3082.0</v>
      </c>
      <c r="Q107" s="10">
        <v>1064.0</v>
      </c>
      <c r="R107" s="10">
        <v>414.0</v>
      </c>
      <c r="S107" s="10">
        <v>35.0</v>
      </c>
      <c r="AD107" s="7">
        <f t="shared" ref="AD107:AH107" si="211">abs((J$104-J107)/J$104)</f>
        <v>0.07580458934</v>
      </c>
      <c r="AE107" s="7">
        <f t="shared" si="211"/>
        <v>0.01611107307</v>
      </c>
      <c r="AF107" s="7">
        <f t="shared" si="211"/>
        <v>0.2288975533</v>
      </c>
      <c r="AG107" s="7">
        <f t="shared" si="211"/>
        <v>0.6622448452</v>
      </c>
      <c r="AH107" s="7">
        <f t="shared" si="211"/>
        <v>0.8725001223</v>
      </c>
      <c r="AI107" s="7">
        <f t="shared" si="208"/>
        <v>0.5878808402</v>
      </c>
      <c r="AJ107" s="8">
        <f t="shared" ref="AJ107:AL107" si="212">(L$104-L107)/L$104</f>
        <v>-0.2288975533</v>
      </c>
      <c r="AK107" s="8">
        <f t="shared" si="212"/>
        <v>-0.6622448452</v>
      </c>
      <c r="AL107" s="8">
        <f t="shared" si="212"/>
        <v>-0.8725001223</v>
      </c>
      <c r="AM107" s="7">
        <f t="shared" si="210"/>
        <v>-0.5878808402</v>
      </c>
    </row>
    <row r="108">
      <c r="A108" s="10" t="s">
        <v>169</v>
      </c>
      <c r="B108" s="1" t="s">
        <v>51</v>
      </c>
      <c r="C108" s="1" t="s">
        <v>44</v>
      </c>
      <c r="E108" s="1" t="s">
        <v>170</v>
      </c>
      <c r="F108" s="1">
        <v>5.0</v>
      </c>
      <c r="H108" s="10">
        <v>32.3332922555366</v>
      </c>
      <c r="I108" s="10">
        <v>18.7078001</v>
      </c>
      <c r="J108" s="10">
        <v>27.4905075</v>
      </c>
      <c r="K108" s="10">
        <v>35.81304675</v>
      </c>
      <c r="L108" s="10">
        <v>56.0297676</v>
      </c>
      <c r="M108" s="10">
        <v>70.7234106999999</v>
      </c>
      <c r="N108" s="10">
        <v>87.41031525</v>
      </c>
      <c r="O108" s="10">
        <v>29440.0</v>
      </c>
      <c r="P108" s="10">
        <v>10913.0</v>
      </c>
      <c r="Q108" s="10">
        <v>3748.0</v>
      </c>
      <c r="R108" s="10">
        <v>1114.0</v>
      </c>
      <c r="S108" s="10">
        <v>44.0</v>
      </c>
      <c r="AD108" s="7">
        <f t="shared" ref="AD108:AH108" si="213">abs((J$104-J108)/J$104)</f>
        <v>0.4817937988</v>
      </c>
      <c r="AE108" s="7">
        <f t="shared" si="213"/>
        <v>0.3586161409</v>
      </c>
      <c r="AF108" s="7">
        <f t="shared" si="213"/>
        <v>1.067511531</v>
      </c>
      <c r="AG108" s="7">
        <f t="shared" si="213"/>
        <v>1.412105157</v>
      </c>
      <c r="AH108" s="7">
        <f t="shared" si="213"/>
        <v>0.8988097081</v>
      </c>
      <c r="AI108" s="7">
        <f t="shared" si="208"/>
        <v>1.126142132</v>
      </c>
      <c r="AJ108" s="8">
        <f t="shared" ref="AJ108:AL108" si="214">(L$104-L108)/L$104</f>
        <v>-1.067511531</v>
      </c>
      <c r="AK108" s="8">
        <f t="shared" si="214"/>
        <v>-1.412105157</v>
      </c>
      <c r="AL108" s="8">
        <f t="shared" si="214"/>
        <v>-0.8988097081</v>
      </c>
      <c r="AM108" s="7">
        <f t="shared" si="210"/>
        <v>-1.126142132</v>
      </c>
    </row>
    <row r="109">
      <c r="A109" s="10" t="s">
        <v>50</v>
      </c>
      <c r="B109" s="1" t="s">
        <v>51</v>
      </c>
      <c r="C109" s="1"/>
      <c r="E109" s="1" t="s">
        <v>52</v>
      </c>
      <c r="F109" s="1">
        <v>5.0</v>
      </c>
      <c r="H109" s="10">
        <v>25.2956351086402</v>
      </c>
      <c r="I109" s="10">
        <v>18.1133495</v>
      </c>
      <c r="J109" s="10">
        <v>20.3079975</v>
      </c>
      <c r="K109" s="10">
        <v>26.90878175</v>
      </c>
      <c r="L109" s="10">
        <v>33.2923844</v>
      </c>
      <c r="M109" s="10">
        <v>47.9816924499999</v>
      </c>
      <c r="N109" s="10">
        <v>78.7529301</v>
      </c>
      <c r="O109" s="10">
        <v>21990.0</v>
      </c>
      <c r="P109" s="10">
        <v>3113.0</v>
      </c>
      <c r="Q109" s="10">
        <v>1023.0</v>
      </c>
      <c r="R109" s="10">
        <v>286.0</v>
      </c>
      <c r="S109" s="10">
        <v>61.0</v>
      </c>
      <c r="AD109" s="7">
        <f t="shared" ref="AD109:AH109" si="215">abs((J$104-J109)/J$104)</f>
        <v>0.09464202363</v>
      </c>
      <c r="AE109" s="7">
        <f t="shared" si="215"/>
        <v>0.02082086097</v>
      </c>
      <c r="AF109" s="7">
        <f t="shared" si="215"/>
        <v>0.2284967724</v>
      </c>
      <c r="AG109" s="7">
        <f t="shared" si="215"/>
        <v>0.6364720914</v>
      </c>
      <c r="AH109" s="7">
        <f t="shared" si="215"/>
        <v>0.7107457831</v>
      </c>
      <c r="AI109" s="7">
        <f t="shared" si="208"/>
        <v>0.5252382156</v>
      </c>
      <c r="AJ109" s="8">
        <f t="shared" ref="AJ109:AL109" si="216">(L$104-L109)/L$104</f>
        <v>-0.2284967724</v>
      </c>
      <c r="AK109" s="8">
        <f t="shared" si="216"/>
        <v>-0.6364720914</v>
      </c>
      <c r="AL109" s="8">
        <f t="shared" si="216"/>
        <v>-0.7107457831</v>
      </c>
      <c r="AM109" s="7">
        <f t="shared" si="210"/>
        <v>-0.5252382156</v>
      </c>
    </row>
    <row r="110">
      <c r="A110" s="10" t="s">
        <v>147</v>
      </c>
      <c r="B110" s="1" t="s">
        <v>51</v>
      </c>
      <c r="C110" s="1" t="s">
        <v>44</v>
      </c>
      <c r="E110" s="1" t="s">
        <v>47</v>
      </c>
      <c r="F110" s="1">
        <v>5.0</v>
      </c>
      <c r="H110" s="10">
        <v>24.3296098922912</v>
      </c>
      <c r="I110" s="10">
        <v>18.1391411</v>
      </c>
      <c r="J110" s="10">
        <v>19.7579365</v>
      </c>
      <c r="K110" s="10">
        <v>26.6680539999999</v>
      </c>
      <c r="L110" s="10">
        <v>30.6254484</v>
      </c>
      <c r="M110" s="10">
        <v>39.7718485999999</v>
      </c>
      <c r="N110" s="10">
        <v>72.3961812399999</v>
      </c>
      <c r="O110" s="10">
        <v>25244.0</v>
      </c>
      <c r="P110" s="10">
        <v>2704.0</v>
      </c>
      <c r="Q110" s="10">
        <v>774.0</v>
      </c>
      <c r="R110" s="10">
        <v>206.0</v>
      </c>
      <c r="S110" s="10">
        <v>5.0</v>
      </c>
      <c r="AD110" s="7">
        <f t="shared" ref="AD110:AH110" si="217">abs((J$104-J110)/J$104)</f>
        <v>0.06499262634</v>
      </c>
      <c r="AE110" s="7">
        <f t="shared" si="217"/>
        <v>0.0116885297</v>
      </c>
      <c r="AF110" s="7">
        <f t="shared" si="217"/>
        <v>0.1300862102</v>
      </c>
      <c r="AG110" s="7">
        <f t="shared" si="217"/>
        <v>0.3564657046</v>
      </c>
      <c r="AH110" s="7">
        <f t="shared" si="217"/>
        <v>0.57265846</v>
      </c>
      <c r="AI110" s="7">
        <f t="shared" si="208"/>
        <v>0.3530701249</v>
      </c>
      <c r="AJ110" s="8">
        <f t="shared" ref="AJ110:AL110" si="218">(L$104-L110)/L$104</f>
        <v>-0.1300862102</v>
      </c>
      <c r="AK110" s="8">
        <f t="shared" si="218"/>
        <v>-0.3564657046</v>
      </c>
      <c r="AL110" s="8">
        <f t="shared" si="218"/>
        <v>-0.57265846</v>
      </c>
      <c r="AM110" s="7">
        <f t="shared" si="210"/>
        <v>-0.3530701249</v>
      </c>
    </row>
    <row r="111">
      <c r="A111" s="10" t="s">
        <v>137</v>
      </c>
      <c r="B111" s="1" t="s">
        <v>51</v>
      </c>
      <c r="C111" s="1" t="s">
        <v>44</v>
      </c>
      <c r="E111" s="1" t="s">
        <v>56</v>
      </c>
      <c r="F111" s="1">
        <v>5.0</v>
      </c>
      <c r="H111" s="10">
        <v>22.5316374291255</v>
      </c>
      <c r="I111" s="10">
        <v>18.180061</v>
      </c>
      <c r="J111" s="10">
        <v>18.839873</v>
      </c>
      <c r="K111" s="10">
        <v>26.348451</v>
      </c>
      <c r="L111" s="10">
        <v>27.186643</v>
      </c>
      <c r="M111" s="10">
        <v>30.06827</v>
      </c>
      <c r="N111" s="10">
        <v>49.349845</v>
      </c>
      <c r="O111" s="10">
        <v>6174869.0</v>
      </c>
      <c r="P111" s="10">
        <v>312120.0</v>
      </c>
      <c r="Q111" s="10">
        <v>59898.0</v>
      </c>
      <c r="R111" s="10">
        <v>13329.0</v>
      </c>
      <c r="S111" s="10">
        <v>807.0</v>
      </c>
      <c r="AD111" s="7">
        <f t="shared" ref="AD111:AH111" si="219">abs((J$104-J111)/J$104)</f>
        <v>0.01550715208</v>
      </c>
      <c r="AE111" s="7">
        <f t="shared" si="219"/>
        <v>0.0004360403635</v>
      </c>
      <c r="AF111" s="7">
        <f t="shared" si="219"/>
        <v>0.003193486465</v>
      </c>
      <c r="AG111" s="7">
        <f t="shared" si="219"/>
        <v>0.02551373614</v>
      </c>
      <c r="AH111" s="7">
        <f t="shared" si="219"/>
        <v>0.07202410278</v>
      </c>
      <c r="AI111" s="7">
        <f t="shared" si="208"/>
        <v>0.03357710846</v>
      </c>
      <c r="AJ111" s="8">
        <f t="shared" ref="AJ111:AL111" si="220">(L$104-L111)/L$104</f>
        <v>-0.003193486465</v>
      </c>
      <c r="AK111" s="8">
        <f t="shared" si="220"/>
        <v>-0.02551373614</v>
      </c>
      <c r="AL111" s="8">
        <f t="shared" si="220"/>
        <v>-0.07202410278</v>
      </c>
      <c r="AM111" s="7">
        <f t="shared" si="210"/>
        <v>-0.03357710846</v>
      </c>
    </row>
    <row r="112">
      <c r="A112" s="10" t="s">
        <v>172</v>
      </c>
      <c r="B112" s="1" t="s">
        <v>51</v>
      </c>
      <c r="C112" s="1" t="s">
        <v>44</v>
      </c>
      <c r="E112" s="1" t="s">
        <v>59</v>
      </c>
      <c r="F112" s="1">
        <v>15.0</v>
      </c>
      <c r="H112" s="10">
        <v>22.2495389863953</v>
      </c>
      <c r="I112" s="10">
        <v>18.0800318</v>
      </c>
      <c r="J112" s="10">
        <v>18.474255</v>
      </c>
      <c r="K112" s="10">
        <v>26.304285</v>
      </c>
      <c r="L112" s="10">
        <v>26.9475917999999</v>
      </c>
      <c r="M112" s="10">
        <v>28.4157739999999</v>
      </c>
      <c r="N112" s="10">
        <v>43.8340974</v>
      </c>
      <c r="O112" s="10">
        <v>62993.0</v>
      </c>
      <c r="P112" s="10">
        <v>2377.0</v>
      </c>
      <c r="Q112" s="10">
        <v>468.0</v>
      </c>
      <c r="R112" s="10">
        <v>125.0</v>
      </c>
      <c r="S112" s="10">
        <v>22.0</v>
      </c>
      <c r="AD112" s="7">
        <f t="shared" ref="AD112:AH112" si="221">abs((J$104-J112)/J$104)</f>
        <v>0.004200395517</v>
      </c>
      <c r="AE112" s="7">
        <f t="shared" si="221"/>
        <v>0.002111537031</v>
      </c>
      <c r="AF112" s="7">
        <f t="shared" si="221"/>
        <v>0.005627558736</v>
      </c>
      <c r="AG112" s="7">
        <f t="shared" si="221"/>
        <v>0.03084658479</v>
      </c>
      <c r="AH112" s="7">
        <f t="shared" si="221"/>
        <v>0.04779419395</v>
      </c>
      <c r="AI112" s="7">
        <f t="shared" si="208"/>
        <v>0.02808944583</v>
      </c>
      <c r="AJ112" s="8">
        <f t="shared" ref="AJ112:AL112" si="222">(L$104-L112)/L$104</f>
        <v>0.005627558736</v>
      </c>
      <c r="AK112" s="8">
        <f t="shared" si="222"/>
        <v>0.03084658479</v>
      </c>
      <c r="AL112" s="8">
        <f t="shared" si="222"/>
        <v>0.04779419395</v>
      </c>
      <c r="AM112" s="7">
        <f t="shared" si="210"/>
        <v>0.02808944583</v>
      </c>
    </row>
    <row r="113">
      <c r="A113" s="10" t="s">
        <v>161</v>
      </c>
      <c r="B113" s="1" t="s">
        <v>51</v>
      </c>
      <c r="C113" s="1" t="s">
        <v>44</v>
      </c>
      <c r="E113" s="1" t="s">
        <v>45</v>
      </c>
      <c r="F113" s="1">
        <v>15.0</v>
      </c>
      <c r="H113" s="10">
        <v>22.2272276229692</v>
      </c>
      <c r="I113" s="10">
        <v>17.979215</v>
      </c>
      <c r="J113" s="10">
        <v>18.397845</v>
      </c>
      <c r="K113" s="10">
        <v>26.3458045</v>
      </c>
      <c r="L113" s="10">
        <v>28.3452808</v>
      </c>
      <c r="M113" s="10">
        <v>29.2436054999999</v>
      </c>
      <c r="N113" s="10">
        <v>41.73762116</v>
      </c>
      <c r="O113" s="10">
        <v>61247.0</v>
      </c>
      <c r="P113" s="10">
        <v>2578.0</v>
      </c>
      <c r="Q113" s="10">
        <v>386.0</v>
      </c>
      <c r="R113" s="10">
        <v>67.0</v>
      </c>
      <c r="S113" s="10">
        <v>2.0</v>
      </c>
      <c r="AD113" s="7">
        <f t="shared" ref="AD113:AH113" si="223">abs((J$104-J113)/J$104)</f>
        <v>0.008319048625</v>
      </c>
      <c r="AE113" s="7">
        <f t="shared" si="223"/>
        <v>0.0005364389038</v>
      </c>
      <c r="AF113" s="7">
        <f t="shared" si="223"/>
        <v>0.04594749233</v>
      </c>
      <c r="AG113" s="7">
        <f t="shared" si="223"/>
        <v>0.002612417191</v>
      </c>
      <c r="AH113" s="7">
        <f t="shared" si="223"/>
        <v>0.09333583771</v>
      </c>
      <c r="AI113" s="7">
        <f t="shared" si="208"/>
        <v>0.04729858241</v>
      </c>
      <c r="AJ113" s="8">
        <f t="shared" ref="AJ113:AL113" si="224">(L$104-L113)/L$104</f>
        <v>-0.04594749233</v>
      </c>
      <c r="AK113" s="8">
        <f t="shared" si="224"/>
        <v>0.002612417191</v>
      </c>
      <c r="AL113" s="8">
        <f t="shared" si="224"/>
        <v>0.09333583771</v>
      </c>
      <c r="AM113" s="7">
        <f t="shared" si="210"/>
        <v>0.01666692086</v>
      </c>
    </row>
    <row r="114">
      <c r="A114" s="10" t="s">
        <v>83</v>
      </c>
      <c r="B114" s="1" t="s">
        <v>51</v>
      </c>
      <c r="C114" s="1" t="s">
        <v>44</v>
      </c>
      <c r="E114" s="1" t="s">
        <v>62</v>
      </c>
      <c r="F114" s="1">
        <v>15.0</v>
      </c>
      <c r="H114" s="10">
        <v>23.1170016332687</v>
      </c>
      <c r="I114" s="10">
        <v>18.0968945</v>
      </c>
      <c r="J114" s="10">
        <v>18.8701395</v>
      </c>
      <c r="K114" s="10">
        <v>26.317573</v>
      </c>
      <c r="L114" s="10">
        <v>27.2696716</v>
      </c>
      <c r="M114" s="10">
        <v>32.0293839499999</v>
      </c>
      <c r="N114" s="10">
        <v>60.7019651</v>
      </c>
      <c r="O114" s="10">
        <v>63008.0</v>
      </c>
      <c r="P114" s="10">
        <v>4496.0</v>
      </c>
      <c r="Q114" s="10">
        <v>1057.0</v>
      </c>
      <c r="R114" s="10">
        <v>370.0</v>
      </c>
      <c r="S114" s="10">
        <v>85.0</v>
      </c>
      <c r="AD114" s="7">
        <f t="shared" ref="AD114:AH114" si="225">abs((J$104-J114)/J$104)</f>
        <v>0.01713857748</v>
      </c>
      <c r="AE114" s="7">
        <f t="shared" si="225"/>
        <v>0.001607438862</v>
      </c>
      <c r="AF114" s="7">
        <f t="shared" si="225"/>
        <v>0.006257261228</v>
      </c>
      <c r="AG114" s="7">
        <f t="shared" si="225"/>
        <v>0.09239983547</v>
      </c>
      <c r="AH114" s="7">
        <f t="shared" si="225"/>
        <v>0.3186256142</v>
      </c>
      <c r="AI114" s="7">
        <f t="shared" si="208"/>
        <v>0.139094237</v>
      </c>
      <c r="AJ114" s="8">
        <f t="shared" ref="AJ114:AL114" si="226">(L$104-L114)/L$104</f>
        <v>-0.006257261228</v>
      </c>
      <c r="AK114" s="8">
        <f t="shared" si="226"/>
        <v>-0.09239983547</v>
      </c>
      <c r="AL114" s="8">
        <f t="shared" si="226"/>
        <v>-0.3186256142</v>
      </c>
      <c r="AM114" s="7">
        <f t="shared" si="210"/>
        <v>-0.139094237</v>
      </c>
    </row>
    <row r="115">
      <c r="A115" s="10" t="s">
        <v>177</v>
      </c>
      <c r="B115" s="1" t="s">
        <v>51</v>
      </c>
      <c r="C115" s="1" t="s">
        <v>44</v>
      </c>
      <c r="E115" s="1" t="s">
        <v>170</v>
      </c>
      <c r="F115" s="1">
        <v>15.0</v>
      </c>
      <c r="H115" s="10">
        <v>33.8481927553938</v>
      </c>
      <c r="I115" s="10">
        <v>18.7699797</v>
      </c>
      <c r="J115" s="10">
        <v>27.63307</v>
      </c>
      <c r="K115" s="10">
        <v>37.35165175</v>
      </c>
      <c r="L115" s="10">
        <v>58.8469396</v>
      </c>
      <c r="M115" s="10">
        <v>73.0225949</v>
      </c>
      <c r="N115" s="10">
        <v>107.658317149999</v>
      </c>
      <c r="O115" s="10">
        <v>88898.0</v>
      </c>
      <c r="P115" s="10">
        <v>34504.0</v>
      </c>
      <c r="Q115" s="10">
        <v>12596.0</v>
      </c>
      <c r="R115" s="10">
        <v>3914.0</v>
      </c>
      <c r="S115" s="10">
        <v>1092.0</v>
      </c>
      <c r="AD115" s="7">
        <f t="shared" ref="AD115:AH115" si="227">abs((J$104-J115)/J$104)</f>
        <v>0.489478205</v>
      </c>
      <c r="AE115" s="7">
        <f t="shared" si="227"/>
        <v>0.4169851929</v>
      </c>
      <c r="AF115" s="7">
        <f t="shared" si="227"/>
        <v>1.171465837</v>
      </c>
      <c r="AG115" s="7">
        <f t="shared" si="227"/>
        <v>1.49052154</v>
      </c>
      <c r="AH115" s="7">
        <f t="shared" si="227"/>
        <v>1.338655995</v>
      </c>
      <c r="AI115" s="7">
        <f t="shared" si="208"/>
        <v>1.333547791</v>
      </c>
      <c r="AJ115" s="8">
        <f t="shared" ref="AJ115:AL115" si="228">(L$104-L115)/L$104</f>
        <v>-1.171465837</v>
      </c>
      <c r="AK115" s="8">
        <f t="shared" si="228"/>
        <v>-1.49052154</v>
      </c>
      <c r="AL115" s="8">
        <f t="shared" si="228"/>
        <v>-1.338655995</v>
      </c>
      <c r="AM115" s="7">
        <f t="shared" si="210"/>
        <v>-1.333547791</v>
      </c>
    </row>
    <row r="116">
      <c r="A116" s="10" t="s">
        <v>50</v>
      </c>
      <c r="B116" s="1" t="s">
        <v>51</v>
      </c>
      <c r="C116" s="1"/>
      <c r="E116" s="1" t="s">
        <v>52</v>
      </c>
      <c r="F116" s="1">
        <v>15.0</v>
      </c>
      <c r="H116" s="10">
        <v>23.1759483295571</v>
      </c>
      <c r="I116" s="10">
        <v>17.9379478</v>
      </c>
      <c r="J116" s="10">
        <v>18.758383</v>
      </c>
      <c r="K116" s="10">
        <v>26.3689265</v>
      </c>
      <c r="L116" s="10">
        <v>27.5507268</v>
      </c>
      <c r="M116" s="10">
        <v>32.7782871</v>
      </c>
      <c r="N116" s="10">
        <v>64.7019609999999</v>
      </c>
      <c r="O116" s="10">
        <v>63027.0</v>
      </c>
      <c r="P116" s="10">
        <v>4475.0</v>
      </c>
      <c r="Q116" s="10">
        <v>1211.0</v>
      </c>
      <c r="R116" s="10">
        <v>349.0</v>
      </c>
      <c r="S116" s="10">
        <v>21.0</v>
      </c>
      <c r="AD116" s="7">
        <f t="shared" ref="AD116:AH116" si="229">abs((J$104-J116)/J$104)</f>
        <v>0.01111467673</v>
      </c>
      <c r="AE116" s="7">
        <f t="shared" si="229"/>
        <v>0.0003407252936</v>
      </c>
      <c r="AF116" s="7">
        <f t="shared" si="229"/>
        <v>0.01662826386</v>
      </c>
      <c r="AG116" s="7">
        <f t="shared" si="229"/>
        <v>0.1179420588</v>
      </c>
      <c r="AH116" s="7">
        <f t="shared" si="229"/>
        <v>0.405517316</v>
      </c>
      <c r="AI116" s="7">
        <f t="shared" si="208"/>
        <v>0.1800292129</v>
      </c>
      <c r="AJ116" s="8">
        <f t="shared" ref="AJ116:AL116" si="230">(L$104-L116)/L$104</f>
        <v>-0.01662826386</v>
      </c>
      <c r="AK116" s="8">
        <f t="shared" si="230"/>
        <v>-0.1179420588</v>
      </c>
      <c r="AL116" s="8">
        <f t="shared" si="230"/>
        <v>-0.405517316</v>
      </c>
      <c r="AM116" s="7">
        <f t="shared" si="210"/>
        <v>-0.1800292129</v>
      </c>
    </row>
    <row r="117">
      <c r="A117" s="10" t="s">
        <v>212</v>
      </c>
      <c r="B117" s="1" t="s">
        <v>51</v>
      </c>
      <c r="C117" s="1" t="s">
        <v>44</v>
      </c>
      <c r="E117" s="1" t="s">
        <v>47</v>
      </c>
      <c r="F117" s="1">
        <v>15.0</v>
      </c>
      <c r="H117" s="10">
        <v>26.0357478483422</v>
      </c>
      <c r="I117" s="10">
        <v>18.1049533</v>
      </c>
      <c r="J117" s="10">
        <v>19.701428</v>
      </c>
      <c r="K117" s="10">
        <v>26.63267375</v>
      </c>
      <c r="L117" s="10">
        <v>31.4451551</v>
      </c>
      <c r="M117" s="10">
        <v>44.1407114999999</v>
      </c>
      <c r="N117" s="10">
        <v>99.0777765899992</v>
      </c>
      <c r="O117" s="10">
        <v>75222.0</v>
      </c>
      <c r="P117" s="10">
        <v>8791.0</v>
      </c>
      <c r="Q117" s="10">
        <v>3038.0</v>
      </c>
      <c r="R117" s="10">
        <v>1362.0</v>
      </c>
      <c r="S117" s="10">
        <v>749.0</v>
      </c>
      <c r="AD117" s="7">
        <f t="shared" ref="AD117:AH117" si="231">abs((J$104-J117)/J$104)</f>
        <v>0.06194670422</v>
      </c>
      <c r="AE117" s="7">
        <f t="shared" si="231"/>
        <v>0.01034633229</v>
      </c>
      <c r="AF117" s="7">
        <f t="shared" si="231"/>
        <v>0.1603335791</v>
      </c>
      <c r="AG117" s="7">
        <f t="shared" si="231"/>
        <v>0.5054709156</v>
      </c>
      <c r="AH117" s="7">
        <f t="shared" si="231"/>
        <v>1.152261361</v>
      </c>
      <c r="AI117" s="7">
        <f t="shared" si="208"/>
        <v>0.6060219518</v>
      </c>
      <c r="AJ117" s="8">
        <f t="shared" ref="AJ117:AL117" si="232">(L$104-L117)/L$104</f>
        <v>-0.1603335791</v>
      </c>
      <c r="AK117" s="8">
        <f t="shared" si="232"/>
        <v>-0.5054709156</v>
      </c>
      <c r="AL117" s="8">
        <f t="shared" si="232"/>
        <v>-1.152261361</v>
      </c>
      <c r="AM117" s="7">
        <f t="shared" si="210"/>
        <v>-0.6060219518</v>
      </c>
    </row>
    <row r="118">
      <c r="A118" s="10" t="s">
        <v>104</v>
      </c>
      <c r="B118" s="1" t="s">
        <v>51</v>
      </c>
      <c r="C118" s="1" t="s">
        <v>44</v>
      </c>
      <c r="E118" s="1" t="s">
        <v>56</v>
      </c>
      <c r="F118" s="1">
        <v>15.0</v>
      </c>
      <c r="H118" s="10">
        <v>22.7940380580653</v>
      </c>
      <c r="I118" s="10">
        <v>18.050794</v>
      </c>
      <c r="J118" s="10">
        <v>18.787454</v>
      </c>
      <c r="K118" s="10">
        <v>26.396895</v>
      </c>
      <c r="L118" s="10">
        <v>27.221808</v>
      </c>
      <c r="M118" s="10">
        <v>31.010444</v>
      </c>
      <c r="N118" s="10">
        <v>56.840019</v>
      </c>
      <c r="O118" s="10">
        <v>6614342.0</v>
      </c>
      <c r="P118" s="10">
        <v>390103.0</v>
      </c>
      <c r="Q118" s="10">
        <v>88929.0</v>
      </c>
      <c r="R118" s="10">
        <v>28486.0</v>
      </c>
      <c r="S118" s="10">
        <v>7120.0</v>
      </c>
      <c r="AD118" s="7">
        <f t="shared" ref="AD118:AH118" si="233">abs((J$104-J118)/J$104)</f>
        <v>0.01268166226</v>
      </c>
      <c r="AE118" s="7">
        <f t="shared" si="233"/>
        <v>0.001401747993</v>
      </c>
      <c r="AF118" s="7">
        <f t="shared" si="233"/>
        <v>0.004491083191</v>
      </c>
      <c r="AG118" s="7">
        <f t="shared" si="233"/>
        <v>0.05764768927</v>
      </c>
      <c r="AH118" s="7">
        <f t="shared" si="233"/>
        <v>0.234732761</v>
      </c>
      <c r="AI118" s="7">
        <f t="shared" si="208"/>
        <v>0.09895717781</v>
      </c>
      <c r="AJ118" s="8">
        <f t="shared" ref="AJ118:AL118" si="234">(L$104-L118)/L$104</f>
        <v>-0.004491083191</v>
      </c>
      <c r="AK118" s="8">
        <f t="shared" si="234"/>
        <v>-0.05764768927</v>
      </c>
      <c r="AL118" s="8">
        <f t="shared" si="234"/>
        <v>-0.234732761</v>
      </c>
      <c r="AM118" s="7">
        <f t="shared" si="210"/>
        <v>-0.09895717781</v>
      </c>
    </row>
    <row r="119">
      <c r="A119" s="23" t="s">
        <v>224</v>
      </c>
      <c r="B119" s="3" t="s">
        <v>117</v>
      </c>
      <c r="C119" s="3" t="s">
        <v>44</v>
      </c>
      <c r="D119" s="18"/>
      <c r="E119" s="3" t="s">
        <v>7</v>
      </c>
      <c r="F119" s="3" t="s">
        <v>8</v>
      </c>
      <c r="G119" s="18"/>
      <c r="H119" s="4">
        <v>22.4309295750662</v>
      </c>
      <c r="I119" s="4">
        <v>17.935472</v>
      </c>
      <c r="J119" s="4">
        <v>18.5982475</v>
      </c>
      <c r="K119" s="4">
        <v>26.329084</v>
      </c>
      <c r="L119" s="4">
        <v>27.0789254</v>
      </c>
      <c r="M119" s="4">
        <v>30.1457330999999</v>
      </c>
      <c r="N119" s="4">
        <v>48.9799995399999</v>
      </c>
      <c r="O119" s="4">
        <v>6437024.0</v>
      </c>
      <c r="P119" s="4">
        <v>333224.0</v>
      </c>
      <c r="Q119" s="4">
        <v>60535.0</v>
      </c>
      <c r="R119" s="4">
        <v>14561.0</v>
      </c>
      <c r="S119" s="4">
        <v>497.0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9"/>
      <c r="AE119" s="9"/>
      <c r="AF119" s="9"/>
      <c r="AG119" s="9"/>
      <c r="AH119" s="18"/>
      <c r="AI119" s="9"/>
      <c r="AJ119" s="9"/>
      <c r="AK119" s="9"/>
      <c r="AL119" s="9"/>
      <c r="AM119" s="9"/>
    </row>
    <row r="120">
      <c r="A120" s="10" t="s">
        <v>159</v>
      </c>
      <c r="B120" s="1" t="s">
        <v>117</v>
      </c>
      <c r="C120" s="1" t="s">
        <v>44</v>
      </c>
      <c r="E120" s="1" t="s">
        <v>59</v>
      </c>
      <c r="F120" s="1">
        <v>5.0</v>
      </c>
      <c r="H120" s="10">
        <v>22.7808768897291</v>
      </c>
      <c r="I120" s="10">
        <v>18.1459411</v>
      </c>
      <c r="J120" s="10">
        <v>18.710535</v>
      </c>
      <c r="K120" s="10">
        <v>27.27155</v>
      </c>
      <c r="L120" s="10">
        <v>27.9957654</v>
      </c>
      <c r="M120" s="10">
        <v>30.46968605</v>
      </c>
      <c r="N120" s="10">
        <v>48.9550077299998</v>
      </c>
      <c r="O120" s="10">
        <v>22082.0</v>
      </c>
      <c r="P120" s="10">
        <v>1195.0</v>
      </c>
      <c r="Q120" s="10">
        <v>216.0</v>
      </c>
      <c r="R120" s="10">
        <v>58.0</v>
      </c>
      <c r="S120" s="10">
        <v>5.0</v>
      </c>
      <c r="AD120" s="7">
        <f t="shared" ref="AD120:AH120" si="235">abs((J$119-J120)/J$119)</f>
        <v>0.006037531224</v>
      </c>
      <c r="AE120" s="7">
        <f t="shared" si="235"/>
        <v>0.03579562434</v>
      </c>
      <c r="AF120" s="7">
        <f t="shared" si="235"/>
        <v>0.0338580644</v>
      </c>
      <c r="AG120" s="7">
        <f t="shared" si="235"/>
        <v>0.01074622896</v>
      </c>
      <c r="AH120" s="7">
        <f t="shared" si="235"/>
        <v>0.0005102452069</v>
      </c>
      <c r="AI120" s="7">
        <f t="shared" ref="AI120:AI131" si="238">SUM(AF120,AG120,AH120)/3</f>
        <v>0.01503817952</v>
      </c>
      <c r="AJ120" s="8">
        <f t="shared" ref="AJ120:AL120" si="236">(L$119-L120)/L$119</f>
        <v>-0.0338580644</v>
      </c>
      <c r="AK120" s="8">
        <f t="shared" si="236"/>
        <v>-0.01074622896</v>
      </c>
      <c r="AL120" s="8">
        <f t="shared" si="236"/>
        <v>0.0005102452069</v>
      </c>
      <c r="AM120" s="7">
        <f t="shared" ref="AM120:AM131" si="240">SUM(AJ120,AK120,AL120)/3</f>
        <v>-0.01469801605</v>
      </c>
    </row>
    <row r="121">
      <c r="A121" s="10" t="s">
        <v>157</v>
      </c>
      <c r="B121" s="1" t="s">
        <v>117</v>
      </c>
      <c r="C121" s="1" t="s">
        <v>44</v>
      </c>
      <c r="E121" s="1" t="s">
        <v>45</v>
      </c>
      <c r="F121" s="1">
        <v>5.0</v>
      </c>
      <c r="H121" s="10">
        <v>22.451381046357</v>
      </c>
      <c r="I121" s="10">
        <v>17.966458</v>
      </c>
      <c r="J121" s="10">
        <v>18.561644</v>
      </c>
      <c r="K121" s="10">
        <v>26.3536684999999</v>
      </c>
      <c r="L121" s="10">
        <v>27.100638</v>
      </c>
      <c r="M121" s="10">
        <v>30.2092754999999</v>
      </c>
      <c r="N121" s="10">
        <v>51.9454691</v>
      </c>
      <c r="O121" s="10">
        <v>22111.0</v>
      </c>
      <c r="P121" s="10">
        <v>1133.0</v>
      </c>
      <c r="Q121" s="10">
        <v>241.0</v>
      </c>
      <c r="R121" s="10">
        <v>67.0</v>
      </c>
      <c r="S121" s="10">
        <v>2.0</v>
      </c>
      <c r="AD121" s="7">
        <f t="shared" ref="AD121:AH121" si="237">abs((J$119-J121)/J$119)</f>
        <v>0.001968115544</v>
      </c>
      <c r="AE121" s="7">
        <f t="shared" si="237"/>
        <v>0.0009337392824</v>
      </c>
      <c r="AF121" s="7">
        <f t="shared" si="237"/>
        <v>0.0008018265008</v>
      </c>
      <c r="AG121" s="7">
        <f t="shared" si="237"/>
        <v>0.002107840595</v>
      </c>
      <c r="AH121" s="7">
        <f t="shared" si="237"/>
        <v>0.06054449955</v>
      </c>
      <c r="AI121" s="7">
        <f t="shared" si="238"/>
        <v>0.02115138888</v>
      </c>
      <c r="AJ121" s="8">
        <f t="shared" ref="AJ121:AL121" si="239">(L$119-L121)/L$119</f>
        <v>-0.0008018265008</v>
      </c>
      <c r="AK121" s="8">
        <f t="shared" si="239"/>
        <v>-0.002107840595</v>
      </c>
      <c r="AL121" s="8">
        <f t="shared" si="239"/>
        <v>-0.06054449955</v>
      </c>
      <c r="AM121" s="7">
        <f t="shared" si="240"/>
        <v>-0.02115138888</v>
      </c>
    </row>
    <row r="122">
      <c r="A122" s="10" t="s">
        <v>182</v>
      </c>
      <c r="B122" s="1" t="s">
        <v>117</v>
      </c>
      <c r="C122" s="1" t="s">
        <v>44</v>
      </c>
      <c r="E122" s="1" t="s">
        <v>62</v>
      </c>
      <c r="F122" s="1">
        <v>5.0</v>
      </c>
      <c r="H122" s="10">
        <v>22.3967647738372</v>
      </c>
      <c r="I122" s="10">
        <v>18.0780879</v>
      </c>
      <c r="J122" s="10">
        <v>18.6510389999999</v>
      </c>
      <c r="K122" s="10">
        <v>26.3560695</v>
      </c>
      <c r="L122" s="10">
        <v>27.0305231</v>
      </c>
      <c r="M122" s="10">
        <v>28.3188670499999</v>
      </c>
      <c r="N122" s="10">
        <v>48.34816013</v>
      </c>
      <c r="O122" s="10">
        <v>21458.0</v>
      </c>
      <c r="P122" s="10">
        <v>854.0</v>
      </c>
      <c r="Q122" s="10">
        <v>200.0</v>
      </c>
      <c r="R122" s="10">
        <v>63.0</v>
      </c>
      <c r="S122" s="10">
        <v>5.0</v>
      </c>
      <c r="AD122" s="7">
        <f t="shared" ref="AD122:AH122" si="241">abs((J$119-J122)/J$119)</f>
        <v>0.002838520135</v>
      </c>
      <c r="AE122" s="7">
        <f t="shared" si="241"/>
        <v>0.001024931213</v>
      </c>
      <c r="AF122" s="7">
        <f t="shared" si="241"/>
        <v>0.001787452762</v>
      </c>
      <c r="AG122" s="7">
        <f t="shared" si="241"/>
        <v>0.06060114856</v>
      </c>
      <c r="AH122" s="7">
        <f t="shared" si="241"/>
        <v>0.01289994724</v>
      </c>
      <c r="AI122" s="7">
        <f t="shared" si="238"/>
        <v>0.02509618285</v>
      </c>
      <c r="AJ122" s="8">
        <f t="shared" ref="AJ122:AL122" si="242">(L$119-L122)/L$119</f>
        <v>0.001787452762</v>
      </c>
      <c r="AK122" s="8">
        <f t="shared" si="242"/>
        <v>0.06060114856</v>
      </c>
      <c r="AL122" s="8">
        <f t="shared" si="242"/>
        <v>0.01289994724</v>
      </c>
      <c r="AM122" s="7">
        <f t="shared" si="240"/>
        <v>0.02509618285</v>
      </c>
    </row>
    <row r="123">
      <c r="A123" s="10" t="s">
        <v>184</v>
      </c>
      <c r="B123" s="1" t="s">
        <v>117</v>
      </c>
      <c r="C123" s="1" t="s">
        <v>44</v>
      </c>
      <c r="E123" s="1" t="s">
        <v>52</v>
      </c>
      <c r="F123" s="1">
        <v>5.0</v>
      </c>
      <c r="H123" s="10">
        <v>22.3334984880741</v>
      </c>
      <c r="I123" s="10">
        <v>18.0492695</v>
      </c>
      <c r="J123" s="10">
        <v>18.6048075</v>
      </c>
      <c r="K123" s="10">
        <v>26.2927332499999</v>
      </c>
      <c r="L123" s="10">
        <v>26.9879765</v>
      </c>
      <c r="M123" s="10">
        <v>29.65574</v>
      </c>
      <c r="N123" s="10">
        <v>45.3290873999999</v>
      </c>
      <c r="O123" s="10">
        <v>21466.0</v>
      </c>
      <c r="P123" s="10">
        <v>1009.0</v>
      </c>
      <c r="Q123" s="10">
        <v>170.0</v>
      </c>
      <c r="R123" s="10">
        <v>41.0</v>
      </c>
      <c r="S123" s="10">
        <v>3.0</v>
      </c>
      <c r="AD123" s="7">
        <f t="shared" ref="AD123:AH123" si="243">abs((J$119-J123)/J$119)</f>
        <v>0.0003527214056</v>
      </c>
      <c r="AE123" s="7">
        <f t="shared" si="243"/>
        <v>0.001380631016</v>
      </c>
      <c r="AF123" s="7">
        <f t="shared" si="243"/>
        <v>0.003358659868</v>
      </c>
      <c r="AG123" s="7">
        <f t="shared" si="243"/>
        <v>0.01625414444</v>
      </c>
      <c r="AH123" s="7">
        <f t="shared" si="243"/>
        <v>0.07453883573</v>
      </c>
      <c r="AI123" s="7">
        <f t="shared" si="238"/>
        <v>0.03138388001</v>
      </c>
      <c r="AJ123" s="8">
        <f t="shared" ref="AJ123:AL123" si="244">(L$119-L123)/L$119</f>
        <v>0.003358659868</v>
      </c>
      <c r="AK123" s="8">
        <f t="shared" si="244"/>
        <v>0.01625414444</v>
      </c>
      <c r="AL123" s="8">
        <f t="shared" si="244"/>
        <v>0.07453883573</v>
      </c>
      <c r="AM123" s="7">
        <f t="shared" si="240"/>
        <v>0.03138388001</v>
      </c>
    </row>
    <row r="124">
      <c r="A124" s="10" t="s">
        <v>116</v>
      </c>
      <c r="B124" s="1" t="s">
        <v>117</v>
      </c>
      <c r="C124" s="1" t="s">
        <v>44</v>
      </c>
      <c r="E124" s="1" t="s">
        <v>47</v>
      </c>
      <c r="F124" s="1">
        <v>5.0</v>
      </c>
      <c r="H124" s="10">
        <v>23.0924421348215</v>
      </c>
      <c r="I124" s="10">
        <v>18.1104245</v>
      </c>
      <c r="J124" s="10">
        <v>19.1149564999999</v>
      </c>
      <c r="K124" s="10">
        <v>26.33757575</v>
      </c>
      <c r="L124" s="10">
        <v>27.353285</v>
      </c>
      <c r="M124" s="10">
        <v>31.738276</v>
      </c>
      <c r="N124" s="10">
        <v>62.2996542499999</v>
      </c>
      <c r="O124" s="10">
        <v>23876.0</v>
      </c>
      <c r="P124" s="10">
        <v>1521.0</v>
      </c>
      <c r="Q124" s="10">
        <v>400.0</v>
      </c>
      <c r="R124" s="10">
        <v>120.0</v>
      </c>
      <c r="S124" s="10">
        <v>3.0</v>
      </c>
      <c r="AD124" s="7">
        <f t="shared" ref="AD124:AH124" si="245">abs((J$119-J124)/J$119)</f>
        <v>0.02778267146</v>
      </c>
      <c r="AE124" s="7">
        <f t="shared" si="245"/>
        <v>0.0003225235637</v>
      </c>
      <c r="AF124" s="7">
        <f t="shared" si="245"/>
        <v>0.01013184962</v>
      </c>
      <c r="AG124" s="7">
        <f t="shared" si="245"/>
        <v>0.0528281364</v>
      </c>
      <c r="AH124" s="7">
        <f t="shared" si="245"/>
        <v>0.2719406867</v>
      </c>
      <c r="AI124" s="7">
        <f t="shared" si="238"/>
        <v>0.1116335576</v>
      </c>
      <c r="AJ124" s="8">
        <f t="shared" ref="AJ124:AL124" si="246">(L$119-L124)/L$119</f>
        <v>-0.01013184962</v>
      </c>
      <c r="AK124" s="8">
        <f t="shared" si="246"/>
        <v>-0.0528281364</v>
      </c>
      <c r="AL124" s="8">
        <f t="shared" si="246"/>
        <v>-0.2719406867</v>
      </c>
      <c r="AM124" s="7">
        <f t="shared" si="240"/>
        <v>-0.1116335576</v>
      </c>
    </row>
    <row r="125">
      <c r="A125" s="10" t="s">
        <v>139</v>
      </c>
      <c r="B125" s="1" t="s">
        <v>117</v>
      </c>
      <c r="C125" s="1" t="s">
        <v>44</v>
      </c>
      <c r="E125" s="1" t="s">
        <v>56</v>
      </c>
      <c r="F125" s="1">
        <v>5.0</v>
      </c>
      <c r="H125" s="10">
        <v>22.8288969093583</v>
      </c>
      <c r="I125" s="10">
        <v>18.107162</v>
      </c>
      <c r="J125" s="10">
        <v>18.926121</v>
      </c>
      <c r="K125" s="10">
        <v>26.384552</v>
      </c>
      <c r="L125" s="10">
        <v>27.248173</v>
      </c>
      <c r="M125" s="10">
        <v>31.262204</v>
      </c>
      <c r="N125" s="10">
        <v>56.394806</v>
      </c>
      <c r="O125" s="10">
        <v>6844392.0</v>
      </c>
      <c r="P125" s="10">
        <v>427741.0</v>
      </c>
      <c r="Q125" s="10">
        <v>92704.0</v>
      </c>
      <c r="R125" s="10">
        <v>23638.0</v>
      </c>
      <c r="S125" s="10">
        <v>830.0</v>
      </c>
      <c r="AD125" s="7">
        <f t="shared" ref="AD125:AH125" si="247">abs((J$119-J125)/J$119)</f>
        <v>0.01762926856</v>
      </c>
      <c r="AE125" s="7">
        <f t="shared" si="247"/>
        <v>0.002106719702</v>
      </c>
      <c r="AF125" s="7">
        <f t="shared" si="247"/>
        <v>0.006250159395</v>
      </c>
      <c r="AG125" s="7">
        <f t="shared" si="247"/>
        <v>0.03703578534</v>
      </c>
      <c r="AH125" s="7">
        <f t="shared" si="247"/>
        <v>0.1513843718</v>
      </c>
      <c r="AI125" s="7">
        <f t="shared" si="238"/>
        <v>0.0648901055</v>
      </c>
      <c r="AJ125" s="8">
        <f t="shared" ref="AJ125:AL125" si="248">(L$119-L125)/L$119</f>
        <v>-0.006250159395</v>
      </c>
      <c r="AK125" s="8">
        <f t="shared" si="248"/>
        <v>-0.03703578534</v>
      </c>
      <c r="AL125" s="8">
        <f t="shared" si="248"/>
        <v>-0.1513843718</v>
      </c>
      <c r="AM125" s="7">
        <f t="shared" si="240"/>
        <v>-0.0648901055</v>
      </c>
    </row>
    <row r="126">
      <c r="A126" s="10" t="s">
        <v>186</v>
      </c>
      <c r="B126" s="1" t="s">
        <v>117</v>
      </c>
      <c r="C126" s="1" t="s">
        <v>44</v>
      </c>
      <c r="E126" s="1" t="s">
        <v>59</v>
      </c>
      <c r="F126" s="1">
        <v>15.0</v>
      </c>
      <c r="H126" s="10">
        <v>22.2876507951116</v>
      </c>
      <c r="I126" s="10">
        <v>18.0503368999999</v>
      </c>
      <c r="J126" s="10">
        <v>18.599807</v>
      </c>
      <c r="K126" s="10">
        <v>26.30017</v>
      </c>
      <c r="L126" s="10">
        <v>26.9938406</v>
      </c>
      <c r="M126" s="10">
        <v>29.1005346999999</v>
      </c>
      <c r="N126" s="10">
        <v>45.1334578299999</v>
      </c>
      <c r="O126" s="10">
        <v>66812.0</v>
      </c>
      <c r="P126" s="10">
        <v>2781.0</v>
      </c>
      <c r="Q126" s="10">
        <v>512.0</v>
      </c>
      <c r="R126" s="10">
        <v>110.0</v>
      </c>
      <c r="S126" s="10">
        <v>4.0</v>
      </c>
      <c r="AD126" s="7">
        <f t="shared" ref="AD126:AH126" si="249">abs((J$119-J126)/J$119)</f>
        <v>0.00008385198659</v>
      </c>
      <c r="AE126" s="7">
        <f t="shared" si="249"/>
        <v>0.00109817721</v>
      </c>
      <c r="AF126" s="7">
        <f t="shared" si="249"/>
        <v>0.003142104007</v>
      </c>
      <c r="AG126" s="7">
        <f t="shared" si="249"/>
        <v>0.0346715204</v>
      </c>
      <c r="AH126" s="7">
        <f t="shared" si="249"/>
        <v>0.07853290621</v>
      </c>
      <c r="AI126" s="7">
        <f t="shared" si="238"/>
        <v>0.03878217687</v>
      </c>
      <c r="AJ126" s="8">
        <f t="shared" ref="AJ126:AL126" si="250">(L$119-L126)/L$119</f>
        <v>0.003142104007</v>
      </c>
      <c r="AK126" s="8">
        <f t="shared" si="250"/>
        <v>0.0346715204</v>
      </c>
      <c r="AL126" s="8">
        <f t="shared" si="250"/>
        <v>0.07853290621</v>
      </c>
      <c r="AM126" s="7">
        <f t="shared" si="240"/>
        <v>0.03878217687</v>
      </c>
    </row>
    <row r="127">
      <c r="A127" s="10" t="s">
        <v>195</v>
      </c>
      <c r="B127" s="1" t="s">
        <v>117</v>
      </c>
      <c r="C127" s="1" t="s">
        <v>44</v>
      </c>
      <c r="E127" s="1" t="s">
        <v>45</v>
      </c>
      <c r="F127" s="1">
        <v>15.0</v>
      </c>
      <c r="H127" s="10">
        <v>22.1132508984369</v>
      </c>
      <c r="I127" s="10">
        <v>18.0314658</v>
      </c>
      <c r="J127" s="10">
        <v>18.580345</v>
      </c>
      <c r="K127" s="10">
        <v>26.2658095</v>
      </c>
      <c r="L127" s="10">
        <v>26.9013446</v>
      </c>
      <c r="M127" s="10">
        <v>27.7371138999999</v>
      </c>
      <c r="N127" s="10">
        <v>41.4766208400001</v>
      </c>
      <c r="O127" s="10">
        <v>66855.0</v>
      </c>
      <c r="P127" s="10">
        <v>2214.0</v>
      </c>
      <c r="Q127" s="10">
        <v>408.0</v>
      </c>
      <c r="R127" s="10">
        <v>92.0</v>
      </c>
      <c r="S127" s="10">
        <v>2.0</v>
      </c>
      <c r="AD127" s="7">
        <f t="shared" ref="AD127:AH127" si="251">abs((J$119-J127)/J$119)</f>
        <v>0.0009625906957</v>
      </c>
      <c r="AE127" s="7">
        <f t="shared" si="251"/>
        <v>0.002403216914</v>
      </c>
      <c r="AF127" s="7">
        <f t="shared" si="251"/>
        <v>0.006557896865</v>
      </c>
      <c r="AG127" s="7">
        <f t="shared" si="251"/>
        <v>0.07989917485</v>
      </c>
      <c r="AH127" s="7">
        <f t="shared" si="251"/>
        <v>0.1531927066</v>
      </c>
      <c r="AI127" s="7">
        <f t="shared" si="238"/>
        <v>0.07988325945</v>
      </c>
      <c r="AJ127" s="8">
        <f t="shared" ref="AJ127:AL127" si="252">(L$119-L127)/L$119</f>
        <v>0.006557896865</v>
      </c>
      <c r="AK127" s="8">
        <f t="shared" si="252"/>
        <v>0.07989917485</v>
      </c>
      <c r="AL127" s="8">
        <f t="shared" si="252"/>
        <v>0.1531927066</v>
      </c>
      <c r="AM127" s="7">
        <f t="shared" si="240"/>
        <v>0.07988325945</v>
      </c>
    </row>
    <row r="128">
      <c r="A128" s="10" t="s">
        <v>142</v>
      </c>
      <c r="B128" s="1" t="s">
        <v>117</v>
      </c>
      <c r="C128" s="1" t="s">
        <v>44</v>
      </c>
      <c r="E128" s="1" t="s">
        <v>62</v>
      </c>
      <c r="F128" s="1">
        <v>15.0</v>
      </c>
      <c r="H128" s="10">
        <v>22.7319111259205</v>
      </c>
      <c r="I128" s="10">
        <v>18.0692317</v>
      </c>
      <c r="J128" s="10">
        <v>18.789862</v>
      </c>
      <c r="K128" s="10">
        <v>26.35130625</v>
      </c>
      <c r="L128" s="10">
        <v>27.1926914</v>
      </c>
      <c r="M128" s="10">
        <v>31.0244523</v>
      </c>
      <c r="N128" s="10">
        <v>54.5400889799999</v>
      </c>
      <c r="O128" s="10">
        <v>70878.0</v>
      </c>
      <c r="P128" s="10">
        <v>4258.0</v>
      </c>
      <c r="Q128" s="10">
        <v>891.0</v>
      </c>
      <c r="R128" s="10">
        <v>220.0</v>
      </c>
      <c r="S128" s="10">
        <v>3.0</v>
      </c>
      <c r="AD128" s="7">
        <f t="shared" ref="AD128:AH128" si="253">abs((J$119-J128)/J$119)</f>
        <v>0.01030282558</v>
      </c>
      <c r="AE128" s="7">
        <f t="shared" si="253"/>
        <v>0.0008440191083</v>
      </c>
      <c r="AF128" s="7">
        <f t="shared" si="253"/>
        <v>0.004201274545</v>
      </c>
      <c r="AG128" s="7">
        <f t="shared" si="253"/>
        <v>0.02914904066</v>
      </c>
      <c r="AH128" s="7">
        <f t="shared" si="253"/>
        <v>0.1135175478</v>
      </c>
      <c r="AI128" s="7">
        <f t="shared" si="238"/>
        <v>0.04895595434</v>
      </c>
      <c r="AJ128" s="8">
        <f t="shared" ref="AJ128:AL128" si="254">(L$119-L128)/L$119</f>
        <v>-0.004201274545</v>
      </c>
      <c r="AK128" s="8">
        <f t="shared" si="254"/>
        <v>-0.02914904066</v>
      </c>
      <c r="AL128" s="8">
        <f t="shared" si="254"/>
        <v>-0.1135175478</v>
      </c>
      <c r="AM128" s="7">
        <f t="shared" si="240"/>
        <v>-0.04895595434</v>
      </c>
    </row>
    <row r="129">
      <c r="A129" s="10" t="s">
        <v>188</v>
      </c>
      <c r="B129" s="1" t="s">
        <v>117</v>
      </c>
      <c r="C129" s="1" t="s">
        <v>44</v>
      </c>
      <c r="E129" s="1" t="s">
        <v>52</v>
      </c>
      <c r="F129" s="1">
        <v>15.0</v>
      </c>
      <c r="H129" s="10">
        <v>22.273612815385</v>
      </c>
      <c r="I129" s="10">
        <v>18.029142</v>
      </c>
      <c r="J129" s="10">
        <v>18.555293</v>
      </c>
      <c r="K129" s="10">
        <v>26.3008075</v>
      </c>
      <c r="L129" s="10">
        <v>26.944274</v>
      </c>
      <c r="M129" s="10">
        <v>28.17710375</v>
      </c>
      <c r="N129" s="10">
        <v>45.5925584999999</v>
      </c>
      <c r="O129" s="10">
        <v>65856.0</v>
      </c>
      <c r="P129" s="10">
        <v>2428.0</v>
      </c>
      <c r="Q129" s="10">
        <v>528.0</v>
      </c>
      <c r="R129" s="10">
        <v>129.0</v>
      </c>
      <c r="S129" s="10">
        <v>4.0</v>
      </c>
      <c r="AD129" s="7">
        <f t="shared" ref="AD129:AH129" si="255">abs((J$119-J129)/J$119)</f>
        <v>0.002309599332</v>
      </c>
      <c r="AE129" s="7">
        <f t="shared" si="255"/>
        <v>0.001073964442</v>
      </c>
      <c r="AF129" s="7">
        <f t="shared" si="255"/>
        <v>0.004972553305</v>
      </c>
      <c r="AG129" s="7">
        <f t="shared" si="255"/>
        <v>0.06530374775</v>
      </c>
      <c r="AH129" s="7">
        <f t="shared" si="255"/>
        <v>0.06915967889</v>
      </c>
      <c r="AI129" s="7">
        <f t="shared" si="238"/>
        <v>0.04647865998</v>
      </c>
      <c r="AJ129" s="8">
        <f t="shared" ref="AJ129:AL129" si="256">(L$119-L129)/L$119</f>
        <v>0.004972553305</v>
      </c>
      <c r="AK129" s="8">
        <f t="shared" si="256"/>
        <v>0.06530374775</v>
      </c>
      <c r="AL129" s="8">
        <f t="shared" si="256"/>
        <v>0.06915967889</v>
      </c>
      <c r="AM129" s="7">
        <f t="shared" si="240"/>
        <v>0.04647865998</v>
      </c>
    </row>
    <row r="130">
      <c r="A130" s="10" t="s">
        <v>148</v>
      </c>
      <c r="B130" s="1" t="s">
        <v>117</v>
      </c>
      <c r="C130" s="1" t="s">
        <v>44</v>
      </c>
      <c r="E130" s="1" t="s">
        <v>47</v>
      </c>
      <c r="F130" s="1">
        <v>15.0</v>
      </c>
      <c r="H130" s="10">
        <v>22.7942888676346</v>
      </c>
      <c r="I130" s="10">
        <v>17.996642</v>
      </c>
      <c r="J130" s="10">
        <v>18.827547</v>
      </c>
      <c r="K130" s="10">
        <v>26.2948405</v>
      </c>
      <c r="L130" s="10">
        <v>27.227653</v>
      </c>
      <c r="M130" s="10">
        <v>30.963802</v>
      </c>
      <c r="N130" s="10">
        <v>53.0230622999998</v>
      </c>
      <c r="O130" s="10">
        <v>72111.0</v>
      </c>
      <c r="P130" s="10">
        <v>4338.0</v>
      </c>
      <c r="Q130" s="10">
        <v>858.0</v>
      </c>
      <c r="R130" s="10">
        <v>226.0</v>
      </c>
      <c r="S130" s="10">
        <v>65.0</v>
      </c>
      <c r="AD130" s="7">
        <f t="shared" ref="AD130:AH130" si="257">abs((J$119-J130)/J$119)</f>
        <v>0.01232909176</v>
      </c>
      <c r="AE130" s="7">
        <f t="shared" si="257"/>
        <v>0.001300595949</v>
      </c>
      <c r="AF130" s="7">
        <f t="shared" si="257"/>
        <v>0.005492374524</v>
      </c>
      <c r="AG130" s="7">
        <f t="shared" si="257"/>
        <v>0.02713713736</v>
      </c>
      <c r="AH130" s="7">
        <f t="shared" si="257"/>
        <v>0.08254517758</v>
      </c>
      <c r="AI130" s="7">
        <f t="shared" si="238"/>
        <v>0.03839156316</v>
      </c>
      <c r="AJ130" s="8">
        <f t="shared" ref="AJ130:AL130" si="258">(L$119-L130)/L$119</f>
        <v>-0.005492374524</v>
      </c>
      <c r="AK130" s="8">
        <f t="shared" si="258"/>
        <v>-0.02713713736</v>
      </c>
      <c r="AL130" s="8">
        <f t="shared" si="258"/>
        <v>-0.08254517758</v>
      </c>
      <c r="AM130" s="7">
        <f t="shared" si="240"/>
        <v>-0.03839156316</v>
      </c>
    </row>
    <row r="131">
      <c r="A131" s="10" t="s">
        <v>144</v>
      </c>
      <c r="B131" s="1" t="s">
        <v>117</v>
      </c>
      <c r="C131" s="1" t="s">
        <v>44</v>
      </c>
      <c r="E131" s="1" t="s">
        <v>56</v>
      </c>
      <c r="F131" s="1">
        <v>15.0</v>
      </c>
      <c r="H131" s="10">
        <v>22.6931680253936</v>
      </c>
      <c r="I131" s="10">
        <v>18.038809</v>
      </c>
      <c r="J131" s="10">
        <v>18.752062</v>
      </c>
      <c r="K131" s="10">
        <v>26.625163</v>
      </c>
      <c r="L131" s="10">
        <v>27.653441</v>
      </c>
      <c r="M131" s="10">
        <v>30.794335</v>
      </c>
      <c r="N131" s="10">
        <v>53.764477</v>
      </c>
      <c r="O131" s="10">
        <v>7214887.0</v>
      </c>
      <c r="P131" s="10">
        <v>408310.0</v>
      </c>
      <c r="Q131" s="10">
        <v>86452.0</v>
      </c>
      <c r="R131" s="10">
        <v>22872.0</v>
      </c>
      <c r="S131" s="10">
        <v>2119.0</v>
      </c>
      <c r="AD131" s="7">
        <f t="shared" ref="AD131:AH131" si="259">abs((J$119-J131)/J$119)</f>
        <v>0.008270376013</v>
      </c>
      <c r="AE131" s="7">
        <f t="shared" si="259"/>
        <v>0.01124532095</v>
      </c>
      <c r="AF131" s="7">
        <f t="shared" si="259"/>
        <v>0.02121633675</v>
      </c>
      <c r="AG131" s="7">
        <f t="shared" si="259"/>
        <v>0.02151554576</v>
      </c>
      <c r="AH131" s="7">
        <f t="shared" si="259"/>
        <v>0.09768226837</v>
      </c>
      <c r="AI131" s="7">
        <f t="shared" si="238"/>
        <v>0.04680471696</v>
      </c>
      <c r="AJ131" s="8">
        <f t="shared" ref="AJ131:AL131" si="260">(L$119-L131)/L$119</f>
        <v>-0.02121633675</v>
      </c>
      <c r="AK131" s="8">
        <f t="shared" si="260"/>
        <v>-0.02151554576</v>
      </c>
      <c r="AL131" s="8">
        <f t="shared" si="260"/>
        <v>-0.09768226837</v>
      </c>
      <c r="AM131" s="7">
        <f t="shared" si="240"/>
        <v>-0.04680471696</v>
      </c>
    </row>
    <row r="132">
      <c r="A132" s="3" t="s">
        <v>225</v>
      </c>
      <c r="B132" s="3" t="s">
        <v>68</v>
      </c>
      <c r="C132" s="3" t="s">
        <v>44</v>
      </c>
      <c r="D132" s="3"/>
      <c r="E132" s="3" t="s">
        <v>7</v>
      </c>
      <c r="F132" s="3" t="s">
        <v>8</v>
      </c>
      <c r="G132" s="3"/>
      <c r="H132" s="3">
        <v>22.6339562382998</v>
      </c>
      <c r="I132" s="3">
        <v>18.030537</v>
      </c>
      <c r="J132" s="3">
        <v>18.727021</v>
      </c>
      <c r="K132" s="3">
        <v>26.388058</v>
      </c>
      <c r="L132" s="3">
        <v>27.21314</v>
      </c>
      <c r="M132" s="3">
        <v>30.6408806</v>
      </c>
      <c r="N132" s="3">
        <v>52.1749818799999</v>
      </c>
      <c r="O132" s="3">
        <v>6810613.0</v>
      </c>
      <c r="P132" s="3">
        <v>380315.0</v>
      </c>
      <c r="Q132" s="3">
        <v>76888.0</v>
      </c>
      <c r="R132" s="3">
        <v>19096.0</v>
      </c>
      <c r="S132" s="3">
        <v>692.0</v>
      </c>
      <c r="T132" s="9">
        <f>P132/O132</f>
        <v>0.05584152264</v>
      </c>
      <c r="U132" s="9">
        <f>Q132/O132</f>
        <v>0.011289439</v>
      </c>
      <c r="V132" s="9">
        <f>R132/O132</f>
        <v>0.002803859212</v>
      </c>
      <c r="W132" s="9">
        <f>S132/O132</f>
        <v>0.0001016061256</v>
      </c>
      <c r="X132" s="9">
        <v>0.0</v>
      </c>
      <c r="Y132" s="9">
        <v>0.0</v>
      </c>
      <c r="Z132" s="9">
        <v>0.0</v>
      </c>
      <c r="AA132" s="9">
        <v>0.0</v>
      </c>
      <c r="AB132" s="9">
        <v>0.0</v>
      </c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>
      <c r="A133" s="19" t="s">
        <v>152</v>
      </c>
      <c r="B133" s="19" t="s">
        <v>68</v>
      </c>
      <c r="C133" s="19" t="s">
        <v>44</v>
      </c>
      <c r="D133" s="19"/>
      <c r="E133" s="19" t="s">
        <v>59</v>
      </c>
      <c r="F133" s="19">
        <v>5.0</v>
      </c>
      <c r="G133" s="25"/>
      <c r="H133" s="19">
        <v>22.7087783967554</v>
      </c>
      <c r="I133" s="19">
        <v>18.0868751</v>
      </c>
      <c r="J133" s="19">
        <v>18.6270315</v>
      </c>
      <c r="K133" s="19">
        <v>26.29768575</v>
      </c>
      <c r="L133" s="19">
        <v>27.1089021</v>
      </c>
      <c r="M133" s="19">
        <v>30.67046055</v>
      </c>
      <c r="N133" s="19">
        <v>54.5965763599999</v>
      </c>
      <c r="O133" s="19">
        <v>23362.0</v>
      </c>
      <c r="P133" s="19">
        <v>1317.0</v>
      </c>
      <c r="Q133" s="19">
        <v>297.0</v>
      </c>
      <c r="R133" s="19">
        <v>76.0</v>
      </c>
      <c r="S133" s="19">
        <v>26.0</v>
      </c>
      <c r="T133" s="25"/>
      <c r="U133" s="26"/>
      <c r="V133" s="26"/>
      <c r="W133" s="26"/>
      <c r="X133" s="26"/>
      <c r="Y133" s="26"/>
      <c r="Z133" s="26"/>
      <c r="AA133" s="26"/>
      <c r="AB133" s="26"/>
      <c r="AC133" s="26"/>
      <c r="AD133" s="20">
        <f t="shared" ref="AD133:AH133" si="261">abs((J$132-J133)/J$132)</f>
        <v>0.005339316915</v>
      </c>
      <c r="AE133" s="20">
        <f t="shared" si="261"/>
        <v>0.003424740464</v>
      </c>
      <c r="AF133" s="20">
        <f t="shared" si="261"/>
        <v>0.003830425302</v>
      </c>
      <c r="AG133" s="20">
        <f t="shared" si="261"/>
        <v>0.0009653753228</v>
      </c>
      <c r="AH133" s="20">
        <f t="shared" si="261"/>
        <v>0.04641294338</v>
      </c>
      <c r="AI133" s="20">
        <f t="shared" ref="AI133:AI144" si="264">SUM(AF133,AG133,AH133)/3</f>
        <v>0.01706958134</v>
      </c>
      <c r="AJ133" s="8">
        <f t="shared" ref="AJ133:AL133" si="262">(L$132-L133)/L$132</f>
        <v>0.003830425302</v>
      </c>
      <c r="AK133" s="8">
        <f t="shared" si="262"/>
        <v>-0.0009653753228</v>
      </c>
      <c r="AL133" s="8">
        <f t="shared" si="262"/>
        <v>-0.04641294338</v>
      </c>
      <c r="AM133" s="20">
        <f t="shared" ref="AM133:AM144" si="266">SUM(AJ133,AK133,AL133)/3</f>
        <v>-0.01451596447</v>
      </c>
    </row>
    <row r="134">
      <c r="A134" s="16" t="s">
        <v>171</v>
      </c>
      <c r="B134" s="16" t="s">
        <v>68</v>
      </c>
      <c r="C134" s="16" t="s">
        <v>44</v>
      </c>
      <c r="D134" s="16"/>
      <c r="E134" s="16" t="s">
        <v>45</v>
      </c>
      <c r="F134" s="16">
        <v>5.0</v>
      </c>
      <c r="G134" s="22"/>
      <c r="H134" s="16">
        <v>22.5162482740756</v>
      </c>
      <c r="I134" s="16">
        <v>17.9444525</v>
      </c>
      <c r="J134" s="16">
        <v>18.62147</v>
      </c>
      <c r="K134" s="16">
        <v>26.37042825</v>
      </c>
      <c r="L134" s="16">
        <v>27.1658521</v>
      </c>
      <c r="M134" s="16">
        <v>30.5484775999999</v>
      </c>
      <c r="N134" s="16">
        <v>50.35785178</v>
      </c>
      <c r="O134" s="16">
        <v>23260.0</v>
      </c>
      <c r="P134" s="16">
        <v>1283.0</v>
      </c>
      <c r="Q134" s="16">
        <v>237.0</v>
      </c>
      <c r="R134" s="16">
        <v>49.0</v>
      </c>
      <c r="S134" s="16">
        <v>5.0</v>
      </c>
      <c r="T134" s="22"/>
      <c r="U134" s="21"/>
      <c r="V134" s="21"/>
      <c r="W134" s="21"/>
      <c r="X134" s="21"/>
      <c r="Y134" s="21"/>
      <c r="Z134" s="21"/>
      <c r="AA134" s="21"/>
      <c r="AB134" s="21"/>
      <c r="AC134" s="21"/>
      <c r="AD134" s="17">
        <f t="shared" ref="AD134:AH134" si="263">abs((J$132-J134)/J$132)</f>
        <v>0.005636294208</v>
      </c>
      <c r="AE134" s="17">
        <f t="shared" si="263"/>
        <v>0.0006680957727</v>
      </c>
      <c r="AF134" s="17">
        <f t="shared" si="263"/>
        <v>0.001737686279</v>
      </c>
      <c r="AG134" s="17">
        <f t="shared" si="263"/>
        <v>0.003015677036</v>
      </c>
      <c r="AH134" s="17">
        <f t="shared" si="263"/>
        <v>0.03482761344</v>
      </c>
      <c r="AI134" s="17">
        <f t="shared" si="264"/>
        <v>0.01319365892</v>
      </c>
      <c r="AJ134" s="8">
        <f t="shared" ref="AJ134:AL134" si="265">(L$132-L134)/L$132</f>
        <v>0.001737686279</v>
      </c>
      <c r="AK134" s="8">
        <f t="shared" si="265"/>
        <v>0.003015677036</v>
      </c>
      <c r="AL134" s="8">
        <f t="shared" si="265"/>
        <v>0.03482761344</v>
      </c>
      <c r="AM134" s="17">
        <f t="shared" si="266"/>
        <v>0.01319365892</v>
      </c>
    </row>
    <row r="135">
      <c r="A135" s="19" t="s">
        <v>155</v>
      </c>
      <c r="B135" s="19" t="s">
        <v>68</v>
      </c>
      <c r="C135" s="19" t="s">
        <v>44</v>
      </c>
      <c r="D135" s="19"/>
      <c r="E135" s="19" t="s">
        <v>62</v>
      </c>
      <c r="F135" s="19">
        <v>5.0</v>
      </c>
      <c r="G135" s="25"/>
      <c r="H135" s="19">
        <v>22.6602582426035</v>
      </c>
      <c r="I135" s="19">
        <v>18.037512</v>
      </c>
      <c r="J135" s="19">
        <v>18.715733</v>
      </c>
      <c r="K135" s="19">
        <v>26.331336</v>
      </c>
      <c r="L135" s="19">
        <v>27.12552</v>
      </c>
      <c r="M135" s="19">
        <v>30.619767</v>
      </c>
      <c r="N135" s="19">
        <v>53.7854458999999</v>
      </c>
      <c r="O135" s="19">
        <v>23491.0</v>
      </c>
      <c r="P135" s="19">
        <v>1324.0</v>
      </c>
      <c r="Q135" s="19">
        <v>278.0</v>
      </c>
      <c r="R135" s="19">
        <v>80.0</v>
      </c>
      <c r="S135" s="19">
        <v>2.0</v>
      </c>
      <c r="T135" s="25"/>
      <c r="U135" s="26"/>
      <c r="V135" s="26"/>
      <c r="W135" s="26"/>
      <c r="X135" s="26"/>
      <c r="Y135" s="26"/>
      <c r="Z135" s="26"/>
      <c r="AA135" s="26"/>
      <c r="AB135" s="26"/>
      <c r="AC135" s="26"/>
      <c r="AD135" s="20">
        <f t="shared" ref="AD135:AH135" si="267">abs((J$132-J135)/J$132)</f>
        <v>0.0006027653838</v>
      </c>
      <c r="AE135" s="20">
        <f t="shared" si="267"/>
        <v>0.002149532944</v>
      </c>
      <c r="AF135" s="20">
        <f t="shared" si="267"/>
        <v>0.003219768097</v>
      </c>
      <c r="AG135" s="20">
        <f t="shared" si="267"/>
        <v>0.000689066358</v>
      </c>
      <c r="AH135" s="20">
        <f t="shared" si="267"/>
        <v>0.03086659472</v>
      </c>
      <c r="AI135" s="20">
        <f t="shared" si="264"/>
        <v>0.01159180972</v>
      </c>
      <c r="AJ135" s="8">
        <f t="shared" ref="AJ135:AL135" si="268">(L$132-L135)/L$132</f>
        <v>0.003219768097</v>
      </c>
      <c r="AK135" s="8">
        <f t="shared" si="268"/>
        <v>0.000689066358</v>
      </c>
      <c r="AL135" s="8">
        <f t="shared" si="268"/>
        <v>-0.03086659472</v>
      </c>
      <c r="AM135" s="20">
        <f t="shared" si="266"/>
        <v>-0.008985920087</v>
      </c>
    </row>
    <row r="136">
      <c r="A136" s="16" t="s">
        <v>163</v>
      </c>
      <c r="B136" s="16" t="s">
        <v>68</v>
      </c>
      <c r="C136" s="16" t="s">
        <v>44</v>
      </c>
      <c r="D136" s="16"/>
      <c r="E136" s="16" t="s">
        <v>52</v>
      </c>
      <c r="F136" s="16">
        <v>5.0</v>
      </c>
      <c r="G136" s="22"/>
      <c r="H136" s="16">
        <v>22.5623027471318</v>
      </c>
      <c r="I136" s="16">
        <v>17.9606002</v>
      </c>
      <c r="J136" s="16">
        <v>18.645543</v>
      </c>
      <c r="K136" s="16">
        <v>26.3385134999999</v>
      </c>
      <c r="L136" s="16">
        <v>27.0978254</v>
      </c>
      <c r="M136" s="16">
        <v>30.4223905</v>
      </c>
      <c r="N136" s="16">
        <v>52.41211684</v>
      </c>
      <c r="O136" s="16">
        <v>23447.0</v>
      </c>
      <c r="P136" s="16">
        <v>1257.0</v>
      </c>
      <c r="Q136" s="16">
        <v>261.0</v>
      </c>
      <c r="R136" s="16">
        <v>71.0</v>
      </c>
      <c r="S136" s="16">
        <v>4.0</v>
      </c>
      <c r="T136" s="22"/>
      <c r="U136" s="21"/>
      <c r="V136" s="21"/>
      <c r="W136" s="21"/>
      <c r="X136" s="21"/>
      <c r="Y136" s="21"/>
      <c r="Z136" s="21"/>
      <c r="AA136" s="21"/>
      <c r="AB136" s="21"/>
      <c r="AC136" s="21"/>
      <c r="AD136" s="17">
        <f t="shared" ref="AD136:AH136" si="269">abs((J$132-J136)/J$132)</f>
        <v>0.004350825473</v>
      </c>
      <c r="AE136" s="17">
        <f t="shared" si="269"/>
        <v>0.001877534906</v>
      </c>
      <c r="AF136" s="17">
        <f t="shared" si="269"/>
        <v>0.004237460286</v>
      </c>
      <c r="AG136" s="17">
        <f t="shared" si="269"/>
        <v>0.007130673</v>
      </c>
      <c r="AH136" s="17">
        <f t="shared" si="269"/>
        <v>0.004544993624</v>
      </c>
      <c r="AI136" s="17">
        <f t="shared" si="264"/>
        <v>0.005304375637</v>
      </c>
      <c r="AJ136" s="8">
        <f t="shared" ref="AJ136:AL136" si="270">(L$132-L136)/L$132</f>
        <v>0.004237460286</v>
      </c>
      <c r="AK136" s="8">
        <f t="shared" si="270"/>
        <v>0.007130673</v>
      </c>
      <c r="AL136" s="8">
        <f t="shared" si="270"/>
        <v>-0.004544993624</v>
      </c>
      <c r="AM136" s="17">
        <f t="shared" si="266"/>
        <v>0.002274379887</v>
      </c>
    </row>
    <row r="137">
      <c r="A137" s="19" t="s">
        <v>143</v>
      </c>
      <c r="B137" s="19" t="s">
        <v>68</v>
      </c>
      <c r="C137" s="19" t="s">
        <v>44</v>
      </c>
      <c r="D137" s="19"/>
      <c r="E137" s="19" t="s">
        <v>47</v>
      </c>
      <c r="F137" s="19">
        <v>5.0</v>
      </c>
      <c r="G137" s="25"/>
      <c r="H137" s="19">
        <v>22.7758361882799</v>
      </c>
      <c r="I137" s="19">
        <v>18.0979158</v>
      </c>
      <c r="J137" s="19">
        <v>18.741301</v>
      </c>
      <c r="K137" s="19">
        <v>26.3414654999999</v>
      </c>
      <c r="L137" s="19">
        <v>27.1461868</v>
      </c>
      <c r="M137" s="19">
        <v>30.9938849999999</v>
      </c>
      <c r="N137" s="19">
        <v>56.1873982599993</v>
      </c>
      <c r="O137" s="19">
        <v>23959.0</v>
      </c>
      <c r="P137" s="19">
        <v>1387.0</v>
      </c>
      <c r="Q137" s="19">
        <v>331.0</v>
      </c>
      <c r="R137" s="19">
        <v>83.0</v>
      </c>
      <c r="S137" s="19">
        <v>4.0</v>
      </c>
      <c r="T137" s="25"/>
      <c r="U137" s="26"/>
      <c r="V137" s="26"/>
      <c r="W137" s="26"/>
      <c r="X137" s="26"/>
      <c r="Y137" s="26"/>
      <c r="Z137" s="26"/>
      <c r="AA137" s="26"/>
      <c r="AB137" s="26"/>
      <c r="AC137" s="26"/>
      <c r="AD137" s="20">
        <f t="shared" ref="AD137:AH137" si="271">abs((J$132-J137)/J$132)</f>
        <v>0.0007625345216</v>
      </c>
      <c r="AE137" s="20">
        <f t="shared" si="271"/>
        <v>0.001765666121</v>
      </c>
      <c r="AF137" s="20">
        <f t="shared" si="271"/>
        <v>0.002460326151</v>
      </c>
      <c r="AG137" s="20">
        <f t="shared" si="271"/>
        <v>0.01152070022</v>
      </c>
      <c r="AH137" s="20">
        <f t="shared" si="271"/>
        <v>0.07690307184</v>
      </c>
      <c r="AI137" s="20">
        <f t="shared" si="264"/>
        <v>0.03029469941</v>
      </c>
      <c r="AJ137" s="8">
        <f t="shared" ref="AJ137:AL137" si="272">(L$132-L137)/L$132</f>
        <v>0.002460326151</v>
      </c>
      <c r="AK137" s="8">
        <f t="shared" si="272"/>
        <v>-0.01152070022</v>
      </c>
      <c r="AL137" s="8">
        <f t="shared" si="272"/>
        <v>-0.07690307184</v>
      </c>
      <c r="AM137" s="20">
        <f t="shared" si="266"/>
        <v>-0.02865448197</v>
      </c>
    </row>
    <row r="138">
      <c r="A138" s="16" t="s">
        <v>165</v>
      </c>
      <c r="B138" s="16" t="s">
        <v>68</v>
      </c>
      <c r="C138" s="16" t="s">
        <v>44</v>
      </c>
      <c r="D138" s="16"/>
      <c r="E138" s="16" t="s">
        <v>56</v>
      </c>
      <c r="F138" s="16">
        <v>5.0</v>
      </c>
      <c r="G138" s="22"/>
      <c r="H138" s="16">
        <v>22.5050079333209</v>
      </c>
      <c r="I138" s="16">
        <v>17.944863</v>
      </c>
      <c r="J138" s="16">
        <v>18.508069</v>
      </c>
      <c r="K138" s="16">
        <v>26.319348</v>
      </c>
      <c r="L138" s="16">
        <v>27.062814</v>
      </c>
      <c r="M138" s="16">
        <v>30.288996</v>
      </c>
      <c r="N138" s="16">
        <v>52.574279</v>
      </c>
      <c r="O138" s="16">
        <v>7144296.0</v>
      </c>
      <c r="P138" s="16">
        <v>371966.0</v>
      </c>
      <c r="Q138" s="16">
        <v>79898.0</v>
      </c>
      <c r="R138" s="16">
        <v>25514.0</v>
      </c>
      <c r="S138" s="16">
        <v>3886.0</v>
      </c>
      <c r="T138" s="22"/>
      <c r="U138" s="21"/>
      <c r="V138" s="21"/>
      <c r="W138" s="21"/>
      <c r="X138" s="21"/>
      <c r="Y138" s="21"/>
      <c r="Z138" s="21"/>
      <c r="AA138" s="21"/>
      <c r="AB138" s="21"/>
      <c r="AC138" s="21"/>
      <c r="AD138" s="17">
        <f t="shared" ref="AD138:AH138" si="273">abs((J$132-J138)/J$132)</f>
        <v>0.01169176881</v>
      </c>
      <c r="AE138" s="17">
        <f t="shared" si="273"/>
        <v>0.002603829353</v>
      </c>
      <c r="AF138" s="17">
        <f t="shared" si="273"/>
        <v>0.005524022586</v>
      </c>
      <c r="AG138" s="17">
        <f t="shared" si="273"/>
        <v>0.01148415428</v>
      </c>
      <c r="AH138" s="17">
        <f t="shared" si="273"/>
        <v>0.00765303802</v>
      </c>
      <c r="AI138" s="17">
        <f t="shared" si="264"/>
        <v>0.008220404961</v>
      </c>
      <c r="AJ138" s="8">
        <f t="shared" ref="AJ138:AL138" si="274">(L$132-L138)/L$132</f>
        <v>0.005524022586</v>
      </c>
      <c r="AK138" s="8">
        <f t="shared" si="274"/>
        <v>0.01148415428</v>
      </c>
      <c r="AL138" s="8">
        <f t="shared" si="274"/>
        <v>-0.00765303802</v>
      </c>
      <c r="AM138" s="17">
        <f t="shared" si="266"/>
        <v>0.003118379615</v>
      </c>
    </row>
    <row r="139">
      <c r="A139" s="19" t="s">
        <v>178</v>
      </c>
      <c r="B139" s="19" t="s">
        <v>68</v>
      </c>
      <c r="C139" s="19" t="s">
        <v>44</v>
      </c>
      <c r="D139" s="27"/>
      <c r="E139" s="19" t="s">
        <v>59</v>
      </c>
      <c r="F139" s="19">
        <v>15.0</v>
      </c>
      <c r="G139" s="25"/>
      <c r="H139" s="19">
        <v>22.7149728732426</v>
      </c>
      <c r="I139" s="19">
        <v>17.996342</v>
      </c>
      <c r="J139" s="19">
        <v>18.500934</v>
      </c>
      <c r="K139" s="19">
        <v>27.4108565</v>
      </c>
      <c r="L139" s="19">
        <v>28.045878</v>
      </c>
      <c r="M139" s="19">
        <v>29.5135939999999</v>
      </c>
      <c r="N139" s="19">
        <v>47.9236515999997</v>
      </c>
      <c r="O139" s="19">
        <v>70631.0</v>
      </c>
      <c r="P139" s="19">
        <v>3303.0</v>
      </c>
      <c r="Q139" s="19">
        <v>624.0</v>
      </c>
      <c r="R139" s="19">
        <v>206.0</v>
      </c>
      <c r="S139" s="19">
        <v>55.0</v>
      </c>
      <c r="T139" s="25"/>
      <c r="U139" s="26"/>
      <c r="V139" s="26"/>
      <c r="W139" s="26"/>
      <c r="X139" s="26"/>
      <c r="Y139" s="26"/>
      <c r="Z139" s="26"/>
      <c r="AA139" s="26"/>
      <c r="AB139" s="26"/>
      <c r="AC139" s="26"/>
      <c r="AD139" s="20">
        <f t="shared" ref="AD139:AH139" si="275">abs((J$132-J139)/J$132)</f>
        <v>0.01207276908</v>
      </c>
      <c r="AE139" s="20">
        <f t="shared" si="275"/>
        <v>0.03875990041</v>
      </c>
      <c r="AF139" s="20">
        <f t="shared" si="275"/>
        <v>0.03060058486</v>
      </c>
      <c r="AG139" s="20">
        <f t="shared" si="275"/>
        <v>0.03679028076</v>
      </c>
      <c r="AH139" s="20">
        <f t="shared" si="275"/>
        <v>0.08148216112</v>
      </c>
      <c r="AI139" s="20">
        <f t="shared" si="264"/>
        <v>0.04962434225</v>
      </c>
      <c r="AJ139" s="8">
        <f t="shared" ref="AJ139:AL139" si="276">(L$132-L139)/L$132</f>
        <v>-0.03060058486</v>
      </c>
      <c r="AK139" s="8">
        <f t="shared" si="276"/>
        <v>0.03679028076</v>
      </c>
      <c r="AL139" s="8">
        <f t="shared" si="276"/>
        <v>0.08148216112</v>
      </c>
      <c r="AM139" s="20">
        <f t="shared" si="266"/>
        <v>0.02922395234</v>
      </c>
    </row>
    <row r="140">
      <c r="A140" s="16" t="s">
        <v>145</v>
      </c>
      <c r="B140" s="16" t="s">
        <v>68</v>
      </c>
      <c r="C140" s="16" t="s">
        <v>44</v>
      </c>
      <c r="D140" s="16"/>
      <c r="E140" s="16" t="s">
        <v>45</v>
      </c>
      <c r="F140" s="16">
        <v>15.0</v>
      </c>
      <c r="G140" s="22"/>
      <c r="H140" s="16">
        <v>22.8892162695324</v>
      </c>
      <c r="I140" s="16">
        <v>18.0619893999999</v>
      </c>
      <c r="J140" s="16">
        <v>18.75572</v>
      </c>
      <c r="K140" s="16">
        <v>26.346051</v>
      </c>
      <c r="L140" s="16">
        <v>27.1665596</v>
      </c>
      <c r="M140" s="16">
        <v>31.2185823999999</v>
      </c>
      <c r="N140" s="16">
        <v>55.6120286199999</v>
      </c>
      <c r="O140" s="16">
        <v>71023.0</v>
      </c>
      <c r="P140" s="16">
        <v>4438.0</v>
      </c>
      <c r="Q140" s="16">
        <v>924.0</v>
      </c>
      <c r="R140" s="16">
        <v>276.0</v>
      </c>
      <c r="S140" s="16">
        <v>83.0</v>
      </c>
      <c r="T140" s="22"/>
      <c r="U140" s="21"/>
      <c r="V140" s="21"/>
      <c r="W140" s="21"/>
      <c r="X140" s="21"/>
      <c r="Y140" s="21"/>
      <c r="Z140" s="21"/>
      <c r="AA140" s="21"/>
      <c r="AB140" s="21"/>
      <c r="AC140" s="21"/>
      <c r="AD140" s="17">
        <f t="shared" ref="AD140:AH140" si="277">abs((J$132-J140)/J$132)</f>
        <v>0.001532491473</v>
      </c>
      <c r="AE140" s="17">
        <f t="shared" si="277"/>
        <v>0.001591894333</v>
      </c>
      <c r="AF140" s="17">
        <f t="shared" si="277"/>
        <v>0.00171168781</v>
      </c>
      <c r="AG140" s="17">
        <f t="shared" si="277"/>
        <v>0.01885395552</v>
      </c>
      <c r="AH140" s="17">
        <f t="shared" si="277"/>
        <v>0.06587537966</v>
      </c>
      <c r="AI140" s="17">
        <f t="shared" si="264"/>
        <v>0.02881367433</v>
      </c>
      <c r="AJ140" s="8">
        <f t="shared" ref="AJ140:AL140" si="278">(L$132-L140)/L$132</f>
        <v>0.00171168781</v>
      </c>
      <c r="AK140" s="8">
        <f t="shared" si="278"/>
        <v>-0.01885395552</v>
      </c>
      <c r="AL140" s="8">
        <f t="shared" si="278"/>
        <v>-0.06587537966</v>
      </c>
      <c r="AM140" s="17">
        <f t="shared" si="266"/>
        <v>-0.02767254912</v>
      </c>
    </row>
    <row r="141">
      <c r="A141" s="19" t="s">
        <v>160</v>
      </c>
      <c r="B141" s="19" t="s">
        <v>68</v>
      </c>
      <c r="C141" s="19" t="s">
        <v>44</v>
      </c>
      <c r="D141" s="27"/>
      <c r="E141" s="19" t="s">
        <v>62</v>
      </c>
      <c r="F141" s="19">
        <v>15.0</v>
      </c>
      <c r="G141" s="25"/>
      <c r="H141" s="19">
        <v>22.6327776827549</v>
      </c>
      <c r="I141" s="19">
        <v>18.0752630999999</v>
      </c>
      <c r="J141" s="19">
        <v>18.7753014999999</v>
      </c>
      <c r="K141" s="19">
        <v>26.3646815</v>
      </c>
      <c r="L141" s="19">
        <v>27.179528</v>
      </c>
      <c r="M141" s="19">
        <v>30.7319301999999</v>
      </c>
      <c r="N141" s="19">
        <v>51.9189476600001</v>
      </c>
      <c r="O141" s="19">
        <v>71232.0</v>
      </c>
      <c r="P141" s="19">
        <v>3984.0</v>
      </c>
      <c r="Q141" s="19">
        <v>795.0</v>
      </c>
      <c r="R141" s="19">
        <v>174.0</v>
      </c>
      <c r="S141" s="19">
        <v>9.0</v>
      </c>
      <c r="T141" s="25"/>
      <c r="U141" s="26"/>
      <c r="V141" s="26"/>
      <c r="W141" s="26"/>
      <c r="X141" s="26"/>
      <c r="Y141" s="26"/>
      <c r="Z141" s="26"/>
      <c r="AA141" s="26"/>
      <c r="AB141" s="26"/>
      <c r="AC141" s="26"/>
      <c r="AD141" s="20">
        <f t="shared" ref="AD141:AH141" si="279">abs((J$132-J141)/J$132)</f>
        <v>0.002578119606</v>
      </c>
      <c r="AE141" s="20">
        <f t="shared" si="279"/>
        <v>0.0008858742087</v>
      </c>
      <c r="AF141" s="20">
        <f t="shared" si="279"/>
        <v>0.001235138613</v>
      </c>
      <c r="AG141" s="20">
        <f t="shared" si="279"/>
        <v>0.002971507288</v>
      </c>
      <c r="AH141" s="20">
        <f t="shared" si="279"/>
        <v>0.00490722202</v>
      </c>
      <c r="AI141" s="20">
        <f t="shared" si="264"/>
        <v>0.003037955974</v>
      </c>
      <c r="AJ141" s="8">
        <f t="shared" ref="AJ141:AL141" si="280">(L$132-L141)/L$132</f>
        <v>0.001235138613</v>
      </c>
      <c r="AK141" s="8">
        <f t="shared" si="280"/>
        <v>-0.002971507288</v>
      </c>
      <c r="AL141" s="8">
        <f t="shared" si="280"/>
        <v>0.00490722202</v>
      </c>
      <c r="AM141" s="20">
        <f t="shared" si="266"/>
        <v>0.001056951115</v>
      </c>
    </row>
    <row r="142">
      <c r="A142" s="16" t="s">
        <v>153</v>
      </c>
      <c r="B142" s="16" t="s">
        <v>68</v>
      </c>
      <c r="C142" s="16" t="s">
        <v>44</v>
      </c>
      <c r="D142" s="16"/>
      <c r="E142" s="16" t="s">
        <v>52</v>
      </c>
      <c r="F142" s="16">
        <v>15.0</v>
      </c>
      <c r="G142" s="22"/>
      <c r="H142" s="16">
        <v>22.7082934663132</v>
      </c>
      <c r="I142" s="16">
        <v>17.9452943</v>
      </c>
      <c r="J142" s="16">
        <v>18.663884</v>
      </c>
      <c r="K142" s="16">
        <v>26.333542</v>
      </c>
      <c r="L142" s="16">
        <v>27.0884047</v>
      </c>
      <c r="M142" s="16">
        <v>30.40976785</v>
      </c>
      <c r="N142" s="16">
        <v>54.96548062</v>
      </c>
      <c r="O142" s="16">
        <v>70740.0</v>
      </c>
      <c r="P142" s="16">
        <v>3749.0</v>
      </c>
      <c r="Q142" s="16">
        <v>887.0</v>
      </c>
      <c r="R142" s="16">
        <v>280.0</v>
      </c>
      <c r="S142" s="16">
        <v>63.0</v>
      </c>
      <c r="T142" s="22"/>
      <c r="U142" s="21"/>
      <c r="V142" s="21"/>
      <c r="W142" s="21"/>
      <c r="X142" s="21"/>
      <c r="Y142" s="21"/>
      <c r="Z142" s="21"/>
      <c r="AA142" s="21"/>
      <c r="AB142" s="21"/>
      <c r="AC142" s="21"/>
      <c r="AD142" s="17">
        <f t="shared" ref="AD142:AH142" si="281">abs((J$132-J142)/J$132)</f>
        <v>0.003371438522</v>
      </c>
      <c r="AE142" s="17">
        <f t="shared" si="281"/>
        <v>0.002065934522</v>
      </c>
      <c r="AF142" s="17">
        <f t="shared" si="281"/>
        <v>0.004583642314</v>
      </c>
      <c r="AG142" s="17">
        <f t="shared" si="281"/>
        <v>0.007542627544</v>
      </c>
      <c r="AH142" s="17">
        <f t="shared" si="281"/>
        <v>0.05348346352</v>
      </c>
      <c r="AI142" s="17">
        <f t="shared" si="264"/>
        <v>0.02186991113</v>
      </c>
      <c r="AJ142" s="8">
        <f t="shared" ref="AJ142:AL142" si="282">(L$132-L142)/L$132</f>
        <v>0.004583642314</v>
      </c>
      <c r="AK142" s="8">
        <f t="shared" si="282"/>
        <v>0.007542627544</v>
      </c>
      <c r="AL142" s="8">
        <f t="shared" si="282"/>
        <v>-0.05348346352</v>
      </c>
      <c r="AM142" s="17">
        <f t="shared" si="266"/>
        <v>-0.01378573122</v>
      </c>
    </row>
    <row r="143">
      <c r="A143" s="19" t="s">
        <v>67</v>
      </c>
      <c r="B143" s="19" t="s">
        <v>68</v>
      </c>
      <c r="C143" s="19" t="s">
        <v>44</v>
      </c>
      <c r="D143" s="27"/>
      <c r="E143" s="19" t="s">
        <v>47</v>
      </c>
      <c r="F143" s="19">
        <v>15.0</v>
      </c>
      <c r="G143" s="25"/>
      <c r="H143" s="19">
        <v>23.5740280698241</v>
      </c>
      <c r="I143" s="19">
        <v>18.1039628</v>
      </c>
      <c r="J143" s="19">
        <v>18.998083</v>
      </c>
      <c r="K143" s="19">
        <v>26.380968</v>
      </c>
      <c r="L143" s="19">
        <v>28.412476</v>
      </c>
      <c r="M143" s="19">
        <v>34.9495949999999</v>
      </c>
      <c r="N143" s="19">
        <v>67.8085583200001</v>
      </c>
      <c r="O143" s="19">
        <v>73413.0</v>
      </c>
      <c r="P143" s="19">
        <v>6273.0</v>
      </c>
      <c r="Q143" s="19">
        <v>1704.0</v>
      </c>
      <c r="R143" s="19">
        <v>447.0</v>
      </c>
      <c r="S143" s="19">
        <v>8.0</v>
      </c>
      <c r="T143" s="25"/>
      <c r="U143" s="26"/>
      <c r="V143" s="26"/>
      <c r="W143" s="26"/>
      <c r="X143" s="26"/>
      <c r="Y143" s="26"/>
      <c r="Z143" s="26"/>
      <c r="AA143" s="26"/>
      <c r="AB143" s="26"/>
      <c r="AC143" s="26"/>
      <c r="AD143" s="20">
        <f t="shared" ref="AD143:AH143" si="283">abs((J$132-J143)/J$132)</f>
        <v>0.01447437903</v>
      </c>
      <c r="AE143" s="20">
        <f t="shared" si="283"/>
        <v>0.000268682144</v>
      </c>
      <c r="AF143" s="20">
        <f t="shared" si="283"/>
        <v>0.04407194466</v>
      </c>
      <c r="AG143" s="20">
        <f t="shared" si="283"/>
        <v>0.1406197967</v>
      </c>
      <c r="AH143" s="20">
        <f t="shared" si="283"/>
        <v>0.2996374101</v>
      </c>
      <c r="AI143" s="20">
        <f t="shared" si="264"/>
        <v>0.1614430505</v>
      </c>
      <c r="AJ143" s="8">
        <f t="shared" ref="AJ143:AL143" si="284">(L$132-L143)/L$132</f>
        <v>-0.04407194466</v>
      </c>
      <c r="AK143" s="8">
        <f t="shared" si="284"/>
        <v>-0.1406197967</v>
      </c>
      <c r="AL143" s="8">
        <f t="shared" si="284"/>
        <v>-0.2996374101</v>
      </c>
      <c r="AM143" s="20">
        <f t="shared" si="266"/>
        <v>-0.1614430505</v>
      </c>
    </row>
    <row r="144">
      <c r="A144" s="16" t="s">
        <v>127</v>
      </c>
      <c r="B144" s="16" t="s">
        <v>68</v>
      </c>
      <c r="C144" s="16" t="s">
        <v>44</v>
      </c>
      <c r="D144" s="16"/>
      <c r="E144" s="16" t="s">
        <v>56</v>
      </c>
      <c r="F144" s="16">
        <v>15.0</v>
      </c>
      <c r="G144" s="22"/>
      <c r="H144" s="16">
        <v>23.0270740798952</v>
      </c>
      <c r="I144" s="16">
        <v>18.024531</v>
      </c>
      <c r="J144" s="16">
        <v>18.712723</v>
      </c>
      <c r="K144" s="16">
        <v>26.37728</v>
      </c>
      <c r="L144" s="16">
        <v>27.290565</v>
      </c>
      <c r="M144" s="16">
        <v>31.837996</v>
      </c>
      <c r="N144" s="16">
        <v>61.507228</v>
      </c>
      <c r="O144" s="16">
        <v>7426637.0</v>
      </c>
      <c r="P144" s="16">
        <v>494063.0</v>
      </c>
      <c r="Q144" s="16">
        <v>121106.0</v>
      </c>
      <c r="R144" s="16">
        <v>37500.0</v>
      </c>
      <c r="S144" s="16">
        <v>11007.0</v>
      </c>
      <c r="T144" s="22"/>
      <c r="U144" s="21"/>
      <c r="V144" s="21"/>
      <c r="W144" s="21"/>
      <c r="X144" s="21"/>
      <c r="Y144" s="21"/>
      <c r="Z144" s="21"/>
      <c r="AA144" s="21"/>
      <c r="AB144" s="21"/>
      <c r="AC144" s="21"/>
      <c r="AD144" s="17">
        <f t="shared" ref="AD144:AH144" si="285">abs((J$132-J144)/J$132)</f>
        <v>0.0007634956996</v>
      </c>
      <c r="AE144" s="17">
        <f t="shared" si="285"/>
        <v>0.000408442334</v>
      </c>
      <c r="AF144" s="17">
        <f t="shared" si="285"/>
        <v>0.002845132903</v>
      </c>
      <c r="AG144" s="17">
        <f t="shared" si="285"/>
        <v>0.0390692231</v>
      </c>
      <c r="AH144" s="17">
        <f t="shared" si="285"/>
        <v>0.1788643864</v>
      </c>
      <c r="AI144" s="17">
        <f t="shared" si="264"/>
        <v>0.07359291414</v>
      </c>
      <c r="AJ144" s="8">
        <f t="shared" ref="AJ144:AL144" si="286">(L$132-L144)/L$132</f>
        <v>-0.002845132903</v>
      </c>
      <c r="AK144" s="8">
        <f t="shared" si="286"/>
        <v>-0.0390692231</v>
      </c>
      <c r="AL144" s="8">
        <f t="shared" si="286"/>
        <v>-0.1788643864</v>
      </c>
      <c r="AM144" s="17">
        <f t="shared" si="266"/>
        <v>-0.07359291414</v>
      </c>
    </row>
    <row r="145">
      <c r="A145" s="3" t="s">
        <v>230</v>
      </c>
      <c r="B145" s="3">
        <v>1445.0</v>
      </c>
      <c r="C145" s="3" t="s">
        <v>44</v>
      </c>
      <c r="D145" s="3"/>
      <c r="E145" s="3" t="s">
        <v>7</v>
      </c>
      <c r="F145" s="3" t="s">
        <v>8</v>
      </c>
      <c r="G145" s="24"/>
      <c r="H145" s="3">
        <v>23.8342654636095</v>
      </c>
      <c r="I145" s="3">
        <v>17.936214</v>
      </c>
      <c r="J145" s="3">
        <v>19.466799</v>
      </c>
      <c r="K145" s="3">
        <v>26.348857</v>
      </c>
      <c r="L145" s="3">
        <v>29.4336605</v>
      </c>
      <c r="M145" s="3">
        <v>36.8977138999999</v>
      </c>
      <c r="N145" s="3">
        <v>67.36665794</v>
      </c>
      <c r="O145" s="3">
        <v>6498260.0</v>
      </c>
      <c r="P145" s="3">
        <v>613542.0</v>
      </c>
      <c r="Q145" s="3">
        <v>159921.0</v>
      </c>
      <c r="R145" s="3">
        <v>35349.0</v>
      </c>
      <c r="S145" s="3">
        <v>782.0</v>
      </c>
      <c r="T145" s="24"/>
      <c r="U145" s="24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>
      <c r="A146" s="21" t="s">
        <v>181</v>
      </c>
      <c r="B146" s="21">
        <v>1445.0</v>
      </c>
      <c r="C146" s="16" t="s">
        <v>44</v>
      </c>
      <c r="D146" s="16"/>
      <c r="E146" s="16" t="s">
        <v>59</v>
      </c>
      <c r="F146" s="21">
        <v>5.0</v>
      </c>
      <c r="G146" s="22"/>
      <c r="H146" s="21">
        <v>22.4076450678627</v>
      </c>
      <c r="I146" s="21">
        <v>18.097832</v>
      </c>
      <c r="J146" s="21">
        <v>18.659597</v>
      </c>
      <c r="K146" s="21">
        <v>26.316814</v>
      </c>
      <c r="L146" s="21">
        <v>27.0790992</v>
      </c>
      <c r="M146" s="21">
        <v>30.2748393999999</v>
      </c>
      <c r="N146" s="21">
        <v>49.43521018</v>
      </c>
      <c r="O146" s="21">
        <v>22295.0</v>
      </c>
      <c r="P146" s="21">
        <v>1172.0</v>
      </c>
      <c r="Q146" s="21">
        <v>216.0</v>
      </c>
      <c r="R146" s="21">
        <v>49.0</v>
      </c>
      <c r="S146" s="21">
        <v>2.0</v>
      </c>
      <c r="T146" s="22"/>
      <c r="U146" s="22"/>
      <c r="V146" s="22"/>
      <c r="W146" s="21"/>
      <c r="X146" s="21"/>
      <c r="Y146" s="21"/>
      <c r="Z146" s="21"/>
      <c r="AA146" s="21"/>
      <c r="AB146" s="21"/>
      <c r="AC146" s="21"/>
      <c r="AD146" s="17">
        <f t="shared" ref="AD146:AH146" si="287">abs((J$145-J146)/J$145)</f>
        <v>0.04146557428</v>
      </c>
      <c r="AE146" s="17">
        <f t="shared" si="287"/>
        <v>0.001216105883</v>
      </c>
      <c r="AF146" s="17">
        <f t="shared" si="287"/>
        <v>0.07999553097</v>
      </c>
      <c r="AG146" s="17">
        <f t="shared" si="287"/>
        <v>0.1794928141</v>
      </c>
      <c r="AH146" s="17">
        <f t="shared" si="287"/>
        <v>0.2661768939</v>
      </c>
      <c r="AI146" s="17">
        <f t="shared" ref="AI146:AI157" si="290">SUM(AF146,AG146,AH146)/3</f>
        <v>0.1752217463</v>
      </c>
      <c r="AJ146" s="8">
        <f t="shared" ref="AJ146:AL146" si="288">(L$145-L146)/L$145</f>
        <v>0.07999553097</v>
      </c>
      <c r="AK146" s="8">
        <f t="shared" si="288"/>
        <v>0.1794928141</v>
      </c>
      <c r="AL146" s="8">
        <f t="shared" si="288"/>
        <v>0.2661768939</v>
      </c>
      <c r="AM146" s="17">
        <f t="shared" ref="AM146:AM157" si="292">SUM(AJ146,AK146,AL146)/3</f>
        <v>0.1752217463</v>
      </c>
    </row>
    <row r="147">
      <c r="A147" s="26" t="s">
        <v>96</v>
      </c>
      <c r="B147" s="26">
        <v>1445.0</v>
      </c>
      <c r="C147" s="19" t="s">
        <v>44</v>
      </c>
      <c r="D147" s="19"/>
      <c r="E147" s="19" t="s">
        <v>45</v>
      </c>
      <c r="F147" s="26">
        <v>5.0</v>
      </c>
      <c r="G147" s="25"/>
      <c r="H147" s="26">
        <v>23.5995826735424</v>
      </c>
      <c r="I147" s="26">
        <v>18.0975206</v>
      </c>
      <c r="J147" s="26">
        <v>19.4314475</v>
      </c>
      <c r="K147" s="26">
        <v>26.31045625</v>
      </c>
      <c r="L147" s="26">
        <v>28.6693201</v>
      </c>
      <c r="M147" s="26">
        <v>35.1813849999999</v>
      </c>
      <c r="N147" s="26">
        <v>62.0921920699999</v>
      </c>
      <c r="O147" s="26">
        <v>23464.0</v>
      </c>
      <c r="P147" s="26">
        <v>2046.0</v>
      </c>
      <c r="Q147" s="26">
        <v>468.0</v>
      </c>
      <c r="R147" s="26">
        <v>79.0</v>
      </c>
      <c r="S147" s="26">
        <v>0.0</v>
      </c>
      <c r="T147" s="25"/>
      <c r="U147" s="25"/>
      <c r="V147" s="25"/>
      <c r="W147" s="26"/>
      <c r="X147" s="26"/>
      <c r="Y147" s="26"/>
      <c r="Z147" s="26"/>
      <c r="AA147" s="26"/>
      <c r="AB147" s="26"/>
      <c r="AC147" s="26"/>
      <c r="AD147" s="20">
        <f t="shared" ref="AD147:AH147" si="289">abs((J$145-J147)/J$145)</f>
        <v>0.001815989367</v>
      </c>
      <c r="AE147" s="20">
        <f t="shared" si="289"/>
        <v>0.001457397184</v>
      </c>
      <c r="AF147" s="20">
        <f t="shared" si="289"/>
        <v>0.02596824136</v>
      </c>
      <c r="AG147" s="20">
        <f t="shared" si="289"/>
        <v>0.04651586016</v>
      </c>
      <c r="AH147" s="20">
        <f t="shared" si="289"/>
        <v>0.07829490183</v>
      </c>
      <c r="AI147" s="20">
        <f t="shared" si="290"/>
        <v>0.05025966778</v>
      </c>
      <c r="AJ147" s="8">
        <f t="shared" ref="AJ147:AL147" si="291">(L$145-L147)/L$145</f>
        <v>0.02596824136</v>
      </c>
      <c r="AK147" s="8">
        <f t="shared" si="291"/>
        <v>0.04651586016</v>
      </c>
      <c r="AL147" s="8">
        <f t="shared" si="291"/>
        <v>0.07829490183</v>
      </c>
      <c r="AM147" s="20">
        <f t="shared" si="292"/>
        <v>0.05025966778</v>
      </c>
    </row>
    <row r="148">
      <c r="A148" s="21" t="s">
        <v>187</v>
      </c>
      <c r="B148" s="21">
        <v>1445.0</v>
      </c>
      <c r="C148" s="16" t="s">
        <v>44</v>
      </c>
      <c r="D148" s="16"/>
      <c r="E148" s="16" t="s">
        <v>62</v>
      </c>
      <c r="F148" s="21">
        <v>5.0</v>
      </c>
      <c r="G148" s="22"/>
      <c r="H148" s="21">
        <v>26.1207457820565</v>
      </c>
      <c r="I148" s="21">
        <v>18.493578</v>
      </c>
      <c r="J148" s="21">
        <v>26.092573</v>
      </c>
      <c r="K148" s="21">
        <v>27.120123</v>
      </c>
      <c r="L148" s="21">
        <v>36.753998</v>
      </c>
      <c r="M148" s="21">
        <v>48.790817</v>
      </c>
      <c r="N148" s="21">
        <v>71.987071</v>
      </c>
      <c r="O148" s="21">
        <v>26851.0</v>
      </c>
      <c r="P148" s="21">
        <v>4440.0</v>
      </c>
      <c r="Q148" s="21">
        <v>1252.0</v>
      </c>
      <c r="R148" s="21">
        <v>187.0</v>
      </c>
      <c r="S148" s="21">
        <v>4.0</v>
      </c>
      <c r="T148" s="22"/>
      <c r="U148" s="22"/>
      <c r="V148" s="22"/>
      <c r="W148" s="21"/>
      <c r="X148" s="21"/>
      <c r="Y148" s="21"/>
      <c r="Z148" s="21"/>
      <c r="AA148" s="21"/>
      <c r="AB148" s="21"/>
      <c r="AC148" s="21"/>
      <c r="AD148" s="17">
        <f t="shared" ref="AD148:AH148" si="293">abs((J$145-J148)/J$145)</f>
        <v>0.340362789</v>
      </c>
      <c r="AE148" s="17">
        <f t="shared" si="293"/>
        <v>0.02927132665</v>
      </c>
      <c r="AF148" s="17">
        <f t="shared" si="293"/>
        <v>0.2487063238</v>
      </c>
      <c r="AG148" s="17">
        <f t="shared" si="293"/>
        <v>0.3223262865</v>
      </c>
      <c r="AH148" s="17">
        <f t="shared" si="293"/>
        <v>0.06858605134</v>
      </c>
      <c r="AI148" s="17">
        <f t="shared" si="290"/>
        <v>0.2132062205</v>
      </c>
      <c r="AJ148" s="8">
        <f t="shared" ref="AJ148:AL148" si="294">(L$145-L148)/L$145</f>
        <v>-0.2487063238</v>
      </c>
      <c r="AK148" s="8">
        <f t="shared" si="294"/>
        <v>-0.3223262865</v>
      </c>
      <c r="AL148" s="8">
        <f t="shared" si="294"/>
        <v>-0.06858605134</v>
      </c>
      <c r="AM148" s="17">
        <f t="shared" si="292"/>
        <v>-0.2132062205</v>
      </c>
    </row>
    <row r="149">
      <c r="A149" s="26" t="s">
        <v>102</v>
      </c>
      <c r="B149" s="26">
        <v>1445.0</v>
      </c>
      <c r="C149" s="19" t="s">
        <v>44</v>
      </c>
      <c r="D149" s="19"/>
      <c r="E149" s="19" t="s">
        <v>52</v>
      </c>
      <c r="F149" s="26">
        <v>5.0</v>
      </c>
      <c r="G149" s="25"/>
      <c r="H149" s="26">
        <v>24.5648572078413</v>
      </c>
      <c r="I149" s="26">
        <v>18.1245638</v>
      </c>
      <c r="J149" s="26">
        <v>19.419167</v>
      </c>
      <c r="K149" s="26">
        <v>26.84227725</v>
      </c>
      <c r="L149" s="26">
        <v>29.4838871</v>
      </c>
      <c r="M149" s="26">
        <v>38.9329709999999</v>
      </c>
      <c r="N149" s="26">
        <v>79.59145521</v>
      </c>
      <c r="O149" s="26">
        <v>22190.0</v>
      </c>
      <c r="P149" s="26">
        <v>2086.0</v>
      </c>
      <c r="Q149" s="26">
        <v>704.0</v>
      </c>
      <c r="R149" s="26">
        <v>283.0</v>
      </c>
      <c r="S149" s="26">
        <v>62.0</v>
      </c>
      <c r="T149" s="25"/>
      <c r="U149" s="25"/>
      <c r="V149" s="25"/>
      <c r="W149" s="26"/>
      <c r="X149" s="26"/>
      <c r="Y149" s="26"/>
      <c r="Z149" s="26"/>
      <c r="AA149" s="26"/>
      <c r="AB149" s="26"/>
      <c r="AC149" s="26"/>
      <c r="AD149" s="20">
        <f t="shared" ref="AD149:AH149" si="295">abs((J$145-J149)/J$145)</f>
        <v>0.002446832682</v>
      </c>
      <c r="AE149" s="20">
        <f t="shared" si="295"/>
        <v>0.01872643849</v>
      </c>
      <c r="AF149" s="20">
        <f t="shared" si="295"/>
        <v>0.001706434033</v>
      </c>
      <c r="AG149" s="20">
        <f t="shared" si="295"/>
        <v>0.05515943631</v>
      </c>
      <c r="AH149" s="20">
        <f t="shared" si="295"/>
        <v>0.1814665837</v>
      </c>
      <c r="AI149" s="20">
        <f t="shared" si="290"/>
        <v>0.07944415134</v>
      </c>
      <c r="AJ149" s="8">
        <f t="shared" ref="AJ149:AL149" si="296">(L$145-L149)/L$145</f>
        <v>-0.001706434033</v>
      </c>
      <c r="AK149" s="8">
        <f t="shared" si="296"/>
        <v>-0.05515943631</v>
      </c>
      <c r="AL149" s="8">
        <f t="shared" si="296"/>
        <v>-0.1814665837</v>
      </c>
      <c r="AM149" s="20">
        <f t="shared" si="292"/>
        <v>-0.07944415134</v>
      </c>
    </row>
    <row r="150">
      <c r="A150" s="21" t="s">
        <v>206</v>
      </c>
      <c r="B150" s="21">
        <v>1445.0</v>
      </c>
      <c r="C150" s="16" t="s">
        <v>44</v>
      </c>
      <c r="D150" s="16"/>
      <c r="E150" s="16" t="s">
        <v>47</v>
      </c>
      <c r="F150" s="21">
        <v>5.0</v>
      </c>
      <c r="G150" s="22"/>
      <c r="H150" s="21">
        <v>26.914448723439</v>
      </c>
      <c r="I150" s="21">
        <v>18.473387</v>
      </c>
      <c r="J150" s="21">
        <v>26.132114</v>
      </c>
      <c r="K150" s="21">
        <v>27.7502624999999</v>
      </c>
      <c r="L150" s="21">
        <v>38.906229</v>
      </c>
      <c r="M150" s="21">
        <v>53.9182105</v>
      </c>
      <c r="N150" s="21">
        <v>79.2536611999999</v>
      </c>
      <c r="O150" s="21">
        <v>26891.0</v>
      </c>
      <c r="P150" s="21">
        <v>5113.0</v>
      </c>
      <c r="Q150" s="21">
        <v>1578.0</v>
      </c>
      <c r="R150" s="21">
        <v>422.0</v>
      </c>
      <c r="S150" s="21">
        <v>6.0</v>
      </c>
      <c r="T150" s="22"/>
      <c r="U150" s="22"/>
      <c r="V150" s="22"/>
      <c r="W150" s="21"/>
      <c r="X150" s="21"/>
      <c r="Y150" s="21"/>
      <c r="Z150" s="21"/>
      <c r="AA150" s="21"/>
      <c r="AB150" s="21"/>
      <c r="AC150" s="21"/>
      <c r="AD150" s="17">
        <f t="shared" ref="AD150:AH150" si="297">abs((J$145-J150)/J$145)</f>
        <v>0.3423939909</v>
      </c>
      <c r="AE150" s="17">
        <f t="shared" si="297"/>
        <v>0.05318657656</v>
      </c>
      <c r="AF150" s="17">
        <f t="shared" si="297"/>
        <v>0.3218277421</v>
      </c>
      <c r="AG150" s="17">
        <f t="shared" si="297"/>
        <v>0.4612886491</v>
      </c>
      <c r="AH150" s="17">
        <f t="shared" si="297"/>
        <v>0.1764523226</v>
      </c>
      <c r="AI150" s="17">
        <f t="shared" si="290"/>
        <v>0.3198562379</v>
      </c>
      <c r="AJ150" s="8">
        <f t="shared" ref="AJ150:AL150" si="298">(L$145-L150)/L$145</f>
        <v>-0.3218277421</v>
      </c>
      <c r="AK150" s="8">
        <f t="shared" si="298"/>
        <v>-0.4612886491</v>
      </c>
      <c r="AL150" s="8">
        <f t="shared" si="298"/>
        <v>-0.1764523226</v>
      </c>
      <c r="AM150" s="17">
        <f t="shared" si="292"/>
        <v>-0.3198562379</v>
      </c>
    </row>
    <row r="151">
      <c r="A151" s="26" t="s">
        <v>64</v>
      </c>
      <c r="B151" s="26">
        <v>1445.0</v>
      </c>
      <c r="C151" s="19" t="s">
        <v>44</v>
      </c>
      <c r="D151" s="19"/>
      <c r="E151" s="19" t="s">
        <v>56</v>
      </c>
      <c r="F151" s="26">
        <v>5.0</v>
      </c>
      <c r="G151" s="25"/>
      <c r="H151" s="26">
        <v>23.8256600809444</v>
      </c>
      <c r="I151" s="26">
        <v>17.866994</v>
      </c>
      <c r="J151" s="26">
        <v>19.56943</v>
      </c>
      <c r="K151" s="26">
        <v>26.351338</v>
      </c>
      <c r="L151" s="26">
        <v>29.91109</v>
      </c>
      <c r="M151" s="26">
        <v>37.409324</v>
      </c>
      <c r="N151" s="26">
        <v>66.4501909199998</v>
      </c>
      <c r="O151" s="26">
        <v>6523199.0</v>
      </c>
      <c r="P151" s="26">
        <v>646467.0</v>
      </c>
      <c r="Q151" s="26">
        <v>162331.0</v>
      </c>
      <c r="R151" s="26">
        <v>31183.0</v>
      </c>
      <c r="S151" s="26">
        <v>107.0</v>
      </c>
      <c r="T151" s="25"/>
      <c r="U151" s="25"/>
      <c r="V151" s="25"/>
      <c r="W151" s="26"/>
      <c r="X151" s="26"/>
      <c r="Y151" s="26"/>
      <c r="Z151" s="26"/>
      <c r="AA151" s="26"/>
      <c r="AB151" s="26"/>
      <c r="AC151" s="26"/>
      <c r="AD151" s="20">
        <f t="shared" ref="AD151:AH151" si="299">abs((J$145-J151)/J$145)</f>
        <v>0.005272104571</v>
      </c>
      <c r="AE151" s="20">
        <f t="shared" si="299"/>
        <v>0.00009415968214</v>
      </c>
      <c r="AF151" s="20">
        <f t="shared" si="299"/>
        <v>0.01622052751</v>
      </c>
      <c r="AG151" s="20">
        <f t="shared" si="299"/>
        <v>0.01386563139</v>
      </c>
      <c r="AH151" s="20">
        <f t="shared" si="299"/>
        <v>0.01360416337</v>
      </c>
      <c r="AI151" s="20">
        <f t="shared" si="290"/>
        <v>0.01456344076</v>
      </c>
      <c r="AJ151" s="8">
        <f t="shared" ref="AJ151:AL151" si="300">(L$145-L151)/L$145</f>
        <v>-0.01622052751</v>
      </c>
      <c r="AK151" s="8">
        <f t="shared" si="300"/>
        <v>-0.01386563139</v>
      </c>
      <c r="AL151" s="8">
        <f t="shared" si="300"/>
        <v>0.01360416337</v>
      </c>
      <c r="AM151" s="20">
        <f t="shared" si="292"/>
        <v>-0.005493998512</v>
      </c>
    </row>
    <row r="152">
      <c r="A152" s="5" t="s">
        <v>179</v>
      </c>
      <c r="B152" s="5">
        <v>1445.0</v>
      </c>
      <c r="C152" s="1" t="s">
        <v>44</v>
      </c>
      <c r="D152" s="5"/>
      <c r="E152" s="1" t="s">
        <v>59</v>
      </c>
      <c r="F152" s="5">
        <v>15.0</v>
      </c>
      <c r="H152" s="5">
        <v>22.5338463723255</v>
      </c>
      <c r="I152" s="5">
        <v>18.0608694</v>
      </c>
      <c r="J152" s="5">
        <v>18.683055</v>
      </c>
      <c r="K152" s="5">
        <v>26.34446175</v>
      </c>
      <c r="L152" s="5">
        <v>27.1234572</v>
      </c>
      <c r="M152" s="5">
        <v>30.3296324499999</v>
      </c>
      <c r="N152" s="5">
        <v>49.9547645799999</v>
      </c>
      <c r="O152" s="5">
        <v>67398.0</v>
      </c>
      <c r="P152" s="5">
        <v>3537.0</v>
      </c>
      <c r="Q152" s="5">
        <v>674.0</v>
      </c>
      <c r="R152" s="5">
        <v>190.0</v>
      </c>
      <c r="S152" s="5">
        <v>63.0</v>
      </c>
      <c r="AD152" s="7">
        <f t="shared" ref="AD152:AH152" si="301">abs((J$145-J152)/J$145)</f>
        <v>0.04026054823</v>
      </c>
      <c r="AE152" s="7">
        <f t="shared" si="301"/>
        <v>0.0001668098924</v>
      </c>
      <c r="AF152" s="7">
        <f t="shared" si="301"/>
        <v>0.0784884809</v>
      </c>
      <c r="AG152" s="7">
        <f t="shared" si="301"/>
        <v>0.1780078155</v>
      </c>
      <c r="AH152" s="7">
        <f t="shared" si="301"/>
        <v>0.2584645564</v>
      </c>
      <c r="AI152" s="7">
        <f t="shared" si="290"/>
        <v>0.1716536176</v>
      </c>
      <c r="AJ152" s="8">
        <f t="shared" ref="AJ152:AL152" si="302">(L$145-L152)/L$145</f>
        <v>0.0784884809</v>
      </c>
      <c r="AK152" s="8">
        <f t="shared" si="302"/>
        <v>0.1780078155</v>
      </c>
      <c r="AL152" s="8">
        <f t="shared" si="302"/>
        <v>0.2584645564</v>
      </c>
      <c r="AM152" s="7">
        <f t="shared" si="292"/>
        <v>0.1716536176</v>
      </c>
    </row>
    <row r="153">
      <c r="A153" s="5" t="s">
        <v>131</v>
      </c>
      <c r="B153" s="5">
        <v>1445.0</v>
      </c>
      <c r="C153" s="1" t="s">
        <v>44</v>
      </c>
      <c r="D153" s="5"/>
      <c r="E153" s="1" t="s">
        <v>45</v>
      </c>
      <c r="F153" s="5">
        <v>15.0</v>
      </c>
      <c r="H153" s="5">
        <v>24.8376649230477</v>
      </c>
      <c r="I153" s="5">
        <v>18.2010136</v>
      </c>
      <c r="J153" s="5">
        <v>20.50443</v>
      </c>
      <c r="K153" s="5">
        <v>26.45901375</v>
      </c>
      <c r="L153" s="5">
        <v>31.4327923</v>
      </c>
      <c r="M153" s="5">
        <v>42.80637035</v>
      </c>
      <c r="N153" s="5">
        <v>75.5538776199999</v>
      </c>
      <c r="O153" s="5">
        <v>71122.0</v>
      </c>
      <c r="P153" s="5">
        <v>8277.0</v>
      </c>
      <c r="Q153" s="5">
        <v>2561.0</v>
      </c>
      <c r="R153" s="5">
        <v>751.0</v>
      </c>
      <c r="S153" s="5">
        <v>35.0</v>
      </c>
      <c r="AD153" s="7">
        <f t="shared" ref="AD153:AH153" si="303">abs((J$145-J153)/J$145)</f>
        <v>0.05330259998</v>
      </c>
      <c r="AE153" s="7">
        <f t="shared" si="303"/>
        <v>0.004180703171</v>
      </c>
      <c r="AF153" s="7">
        <f t="shared" si="303"/>
        <v>0.06791991774</v>
      </c>
      <c r="AG153" s="7">
        <f t="shared" si="303"/>
        <v>0.1601361121</v>
      </c>
      <c r="AH153" s="7">
        <f t="shared" si="303"/>
        <v>0.1215322228</v>
      </c>
      <c r="AI153" s="7">
        <f t="shared" si="290"/>
        <v>0.1165294175</v>
      </c>
      <c r="AJ153" s="8">
        <f t="shared" ref="AJ153:AL153" si="304">(L$145-L153)/L$145</f>
        <v>-0.06791991774</v>
      </c>
      <c r="AK153" s="8">
        <f t="shared" si="304"/>
        <v>-0.1601361121</v>
      </c>
      <c r="AL153" s="8">
        <f t="shared" si="304"/>
        <v>-0.1215322228</v>
      </c>
      <c r="AM153" s="7">
        <f t="shared" si="292"/>
        <v>-0.1165294175</v>
      </c>
    </row>
    <row r="154">
      <c r="A154" s="16" t="s">
        <v>141</v>
      </c>
      <c r="B154" s="16">
        <v>1445.0</v>
      </c>
      <c r="C154" s="16" t="s">
        <v>44</v>
      </c>
      <c r="D154" s="16"/>
      <c r="E154" s="16" t="s">
        <v>62</v>
      </c>
      <c r="F154" s="16">
        <v>15.0</v>
      </c>
      <c r="H154" s="16">
        <v>25.2235884634917</v>
      </c>
      <c r="I154" s="16">
        <v>18.0257751999999</v>
      </c>
      <c r="J154" s="16">
        <v>22.117078</v>
      </c>
      <c r="K154" s="16">
        <v>26.746284</v>
      </c>
      <c r="L154" s="16">
        <v>31.8329476</v>
      </c>
      <c r="M154" s="16">
        <v>44.2446015999999</v>
      </c>
      <c r="N154" s="16">
        <v>77.2136772399999</v>
      </c>
      <c r="O154" s="16">
        <v>72737.0</v>
      </c>
      <c r="P154" s="16">
        <v>8980.0</v>
      </c>
      <c r="Q154" s="16">
        <v>2801.0</v>
      </c>
      <c r="R154" s="16">
        <v>836.0</v>
      </c>
      <c r="S154" s="16">
        <v>198.0</v>
      </c>
      <c r="AD154" s="7">
        <f t="shared" ref="AD154:AH154" si="305">abs((J$145-J154)/J$145)</f>
        <v>0.1361435437</v>
      </c>
      <c r="AE154" s="7">
        <f t="shared" si="305"/>
        <v>0.01508327287</v>
      </c>
      <c r="AF154" s="7">
        <f t="shared" si="305"/>
        <v>0.08151507693</v>
      </c>
      <c r="AG154" s="7">
        <f t="shared" si="305"/>
        <v>0.1991149837</v>
      </c>
      <c r="AH154" s="7">
        <f t="shared" si="305"/>
        <v>0.1461705182</v>
      </c>
      <c r="AI154" s="7">
        <f t="shared" si="290"/>
        <v>0.1422668596</v>
      </c>
      <c r="AJ154" s="8">
        <f t="shared" ref="AJ154:AL154" si="306">(L$145-L154)/L$145</f>
        <v>-0.08151507693</v>
      </c>
      <c r="AK154" s="8">
        <f t="shared" si="306"/>
        <v>-0.1991149837</v>
      </c>
      <c r="AL154" s="8">
        <f t="shared" si="306"/>
        <v>-0.1461705182</v>
      </c>
      <c r="AM154" s="7">
        <f t="shared" si="292"/>
        <v>-0.1422668596</v>
      </c>
    </row>
    <row r="155">
      <c r="A155" s="19" t="s">
        <v>112</v>
      </c>
      <c r="B155" s="19">
        <v>1445.0</v>
      </c>
      <c r="C155" s="19" t="s">
        <v>44</v>
      </c>
      <c r="D155" s="19"/>
      <c r="E155" s="19" t="s">
        <v>52</v>
      </c>
      <c r="F155" s="19">
        <v>15.0</v>
      </c>
      <c r="H155" s="19">
        <v>24.605097801818</v>
      </c>
      <c r="I155" s="19">
        <v>18.1207661</v>
      </c>
      <c r="J155" s="19">
        <v>19.9353115</v>
      </c>
      <c r="K155" s="19">
        <v>26.45000425</v>
      </c>
      <c r="L155" s="19">
        <v>30.9542511</v>
      </c>
      <c r="M155" s="19">
        <v>40.9905664499999</v>
      </c>
      <c r="N155" s="19">
        <v>75.9467454299999</v>
      </c>
      <c r="O155" s="19">
        <v>68644.0</v>
      </c>
      <c r="P155" s="19">
        <v>7650.0</v>
      </c>
      <c r="Q155" s="19">
        <v>2314.0</v>
      </c>
      <c r="R155" s="19">
        <v>733.0</v>
      </c>
      <c r="S155" s="19">
        <v>75.0</v>
      </c>
      <c r="AD155" s="7">
        <f t="shared" ref="AD155:AH155" si="307">abs((J$145-J155)/J$145)</f>
        <v>0.02406725934</v>
      </c>
      <c r="AE155" s="7">
        <f t="shared" si="307"/>
        <v>0.00383877183</v>
      </c>
      <c r="AF155" s="7">
        <f t="shared" si="307"/>
        <v>0.05166162054</v>
      </c>
      <c r="AG155" s="7">
        <f t="shared" si="307"/>
        <v>0.1109242855</v>
      </c>
      <c r="AH155" s="7">
        <f t="shared" si="307"/>
        <v>0.1273640069</v>
      </c>
      <c r="AI155" s="7">
        <f t="shared" si="290"/>
        <v>0.09664997099</v>
      </c>
      <c r="AJ155" s="8">
        <f t="shared" ref="AJ155:AL155" si="308">(L$145-L155)/L$145</f>
        <v>-0.05166162054</v>
      </c>
      <c r="AK155" s="8">
        <f t="shared" si="308"/>
        <v>-0.1109242855</v>
      </c>
      <c r="AL155" s="8">
        <f t="shared" si="308"/>
        <v>-0.1273640069</v>
      </c>
      <c r="AM155" s="7">
        <f t="shared" si="292"/>
        <v>-0.09664997099</v>
      </c>
    </row>
    <row r="156">
      <c r="A156" s="16" t="s">
        <v>209</v>
      </c>
      <c r="B156" s="16">
        <v>1445.0</v>
      </c>
      <c r="C156" s="16" t="s">
        <v>44</v>
      </c>
      <c r="D156" s="16"/>
      <c r="E156" s="16" t="s">
        <v>47</v>
      </c>
      <c r="F156" s="16">
        <v>15.0</v>
      </c>
      <c r="H156" s="16">
        <v>27.3216196799785</v>
      </c>
      <c r="I156" s="16">
        <v>18.7224813</v>
      </c>
      <c r="J156" s="16">
        <v>26.1885144999999</v>
      </c>
      <c r="K156" s="16">
        <v>27.80196575</v>
      </c>
      <c r="L156" s="16">
        <v>39.7338025</v>
      </c>
      <c r="M156" s="16">
        <v>53.62537355</v>
      </c>
      <c r="N156" s="16">
        <v>79.9200454</v>
      </c>
      <c r="O156" s="16">
        <v>83810.0</v>
      </c>
      <c r="P156" s="16">
        <v>16209.0</v>
      </c>
      <c r="Q156" s="16">
        <v>4939.0</v>
      </c>
      <c r="R156" s="16">
        <v>1244.0</v>
      </c>
      <c r="S156" s="16">
        <v>270.0</v>
      </c>
      <c r="AD156" s="7">
        <f t="shared" ref="AD156:AH156" si="309">abs((J$145-J156)/J$145)</f>
        <v>0.3452912572</v>
      </c>
      <c r="AE156" s="7">
        <f t="shared" si="309"/>
        <v>0.05514883435</v>
      </c>
      <c r="AF156" s="7">
        <f t="shared" si="309"/>
        <v>0.3499443095</v>
      </c>
      <c r="AG156" s="7">
        <f t="shared" si="309"/>
        <v>0.4533521967</v>
      </c>
      <c r="AH156" s="7">
        <f t="shared" si="309"/>
        <v>0.186344222</v>
      </c>
      <c r="AI156" s="7">
        <f t="shared" si="290"/>
        <v>0.3298802427</v>
      </c>
      <c r="AJ156" s="8">
        <f t="shared" ref="AJ156:AL156" si="310">(L$145-L156)/L$145</f>
        <v>-0.3499443095</v>
      </c>
      <c r="AK156" s="8">
        <f t="shared" si="310"/>
        <v>-0.4533521967</v>
      </c>
      <c r="AL156" s="8">
        <f t="shared" si="310"/>
        <v>-0.186344222</v>
      </c>
      <c r="AM156" s="7">
        <f t="shared" si="292"/>
        <v>-0.3298802427</v>
      </c>
    </row>
    <row r="157">
      <c r="A157" s="19" t="s">
        <v>66</v>
      </c>
      <c r="B157" s="19">
        <v>1445.0</v>
      </c>
      <c r="C157" s="19" t="s">
        <v>44</v>
      </c>
      <c r="D157" s="19"/>
      <c r="E157" s="19" t="s">
        <v>56</v>
      </c>
      <c r="F157" s="19">
        <v>15.0</v>
      </c>
      <c r="H157" s="19">
        <v>24.12590407031</v>
      </c>
      <c r="I157" s="19">
        <v>18.030854</v>
      </c>
      <c r="J157" s="19">
        <v>19.38855</v>
      </c>
      <c r="K157" s="19">
        <v>26.404882</v>
      </c>
      <c r="L157" s="19">
        <v>30.104557</v>
      </c>
      <c r="M157" s="19">
        <v>38.3238650999993</v>
      </c>
      <c r="N157" s="19">
        <v>72.025074</v>
      </c>
      <c r="O157" s="19">
        <v>6701547.0</v>
      </c>
      <c r="P157" s="19">
        <v>675760.0</v>
      </c>
      <c r="Q157" s="19">
        <v>190690.0</v>
      </c>
      <c r="R157" s="19">
        <v>54089.0</v>
      </c>
      <c r="S157" s="19">
        <v>8024.0</v>
      </c>
      <c r="AD157" s="7">
        <f t="shared" ref="AD157:AH157" si="311">abs((J$145-J157)/J$145)</f>
        <v>0.004019613086</v>
      </c>
      <c r="AE157" s="7">
        <f t="shared" si="311"/>
        <v>0.002126278191</v>
      </c>
      <c r="AF157" s="7">
        <f t="shared" si="311"/>
        <v>0.02279351221</v>
      </c>
      <c r="AG157" s="7">
        <f t="shared" si="311"/>
        <v>0.03865147862</v>
      </c>
      <c r="AH157" s="7">
        <f t="shared" si="311"/>
        <v>0.06915017313</v>
      </c>
      <c r="AI157" s="7">
        <f t="shared" si="290"/>
        <v>0.04353172132</v>
      </c>
      <c r="AJ157" s="8">
        <f t="shared" ref="AJ157:AL157" si="312">(L$145-L157)/L$145</f>
        <v>-0.02279351221</v>
      </c>
      <c r="AK157" s="8">
        <f t="shared" si="312"/>
        <v>-0.03865147862</v>
      </c>
      <c r="AL157" s="8">
        <f t="shared" si="312"/>
        <v>-0.06915017313</v>
      </c>
      <c r="AM157" s="7">
        <f t="shared" si="292"/>
        <v>-0.04353172132</v>
      </c>
    </row>
    <row r="158">
      <c r="A158" s="3" t="s">
        <v>232</v>
      </c>
      <c r="B158" s="3" t="s">
        <v>9</v>
      </c>
      <c r="C158" s="3" t="s">
        <v>44</v>
      </c>
      <c r="D158" s="3" t="s">
        <v>44</v>
      </c>
      <c r="E158" s="3" t="s">
        <v>7</v>
      </c>
      <c r="F158" s="3" t="s">
        <v>8</v>
      </c>
      <c r="G158" s="24"/>
      <c r="H158" s="3">
        <v>25.1198503613016</v>
      </c>
      <c r="I158" s="3">
        <v>18.159778</v>
      </c>
      <c r="J158" s="3">
        <v>20.1969805</v>
      </c>
      <c r="K158" s="3">
        <v>27.215526</v>
      </c>
      <c r="L158" s="3">
        <v>32.5253438999999</v>
      </c>
      <c r="M158" s="3">
        <v>44.0409084499999</v>
      </c>
      <c r="N158" s="3">
        <v>75.310676</v>
      </c>
      <c r="O158" s="3">
        <v>7708138.0</v>
      </c>
      <c r="P158" s="3">
        <v>1036583.0</v>
      </c>
      <c r="Q158" s="3">
        <v>285674.0</v>
      </c>
      <c r="R158" s="3">
        <v>78902.0</v>
      </c>
      <c r="S158" s="3">
        <v>3569.0</v>
      </c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>
      <c r="A159" s="19" t="s">
        <v>103</v>
      </c>
      <c r="B159" s="19" t="s">
        <v>9</v>
      </c>
      <c r="C159" s="19" t="s">
        <v>44</v>
      </c>
      <c r="D159" s="19"/>
      <c r="E159" s="19" t="s">
        <v>59</v>
      </c>
      <c r="F159" s="19">
        <v>5.0</v>
      </c>
      <c r="G159" s="11"/>
      <c r="H159" s="19">
        <v>24.7165982450501</v>
      </c>
      <c r="I159" s="19">
        <v>17.9380932</v>
      </c>
      <c r="J159" s="19">
        <v>19.219377</v>
      </c>
      <c r="K159" s="19">
        <v>26.579681</v>
      </c>
      <c r="L159" s="19">
        <v>30.5209036</v>
      </c>
      <c r="M159" s="19">
        <v>40.1167875</v>
      </c>
      <c r="N159" s="19">
        <v>79.78964222</v>
      </c>
      <c r="O159" s="19">
        <v>26415.0</v>
      </c>
      <c r="P159" s="19">
        <v>2798.0</v>
      </c>
      <c r="Q159" s="19">
        <v>863.0</v>
      </c>
      <c r="R159" s="19">
        <v>324.0</v>
      </c>
      <c r="S159" s="19">
        <v>127.0</v>
      </c>
      <c r="AD159" s="7">
        <f t="shared" ref="AD159:AH159" si="313">abs((J$158-J159)/J$158)</f>
        <v>0.04840344823</v>
      </c>
      <c r="AE159" s="7">
        <f t="shared" si="313"/>
        <v>0.02336331842</v>
      </c>
      <c r="AF159" s="7">
        <f t="shared" si="313"/>
        <v>0.06162702864</v>
      </c>
      <c r="AG159" s="7">
        <f t="shared" si="313"/>
        <v>0.08910172583</v>
      </c>
      <c r="AH159" s="7">
        <f t="shared" si="313"/>
        <v>0.05947319103</v>
      </c>
      <c r="AI159" s="7">
        <f t="shared" ref="AI159:AI170" si="316">SUM(AF159,AG159,AH159)/3</f>
        <v>0.07006731516</v>
      </c>
      <c r="AJ159" s="8">
        <f t="shared" ref="AJ159:AL159" si="314">(L$158-L159)/L$158</f>
        <v>0.06162702864</v>
      </c>
      <c r="AK159" s="8">
        <f t="shared" si="314"/>
        <v>0.08910172583</v>
      </c>
      <c r="AL159" s="8">
        <f t="shared" si="314"/>
        <v>-0.05947319103</v>
      </c>
      <c r="AM159" s="7">
        <f t="shared" ref="AM159:AM170" si="318">SUM(AJ159,AK159,AL159)/3</f>
        <v>0.03041852115</v>
      </c>
    </row>
    <row r="160">
      <c r="A160" s="16" t="s">
        <v>49</v>
      </c>
      <c r="B160" s="16" t="s">
        <v>9</v>
      </c>
      <c r="C160" s="16" t="s">
        <v>44</v>
      </c>
      <c r="D160" s="16"/>
      <c r="E160" s="16" t="s">
        <v>45</v>
      </c>
      <c r="F160" s="16">
        <v>5.0</v>
      </c>
      <c r="G160" s="11"/>
      <c r="H160" s="16">
        <v>25.2651423701385</v>
      </c>
      <c r="I160" s="16">
        <v>18.1861339</v>
      </c>
      <c r="J160" s="16">
        <v>20.345226</v>
      </c>
      <c r="K160" s="16">
        <v>27.3199495</v>
      </c>
      <c r="L160" s="16">
        <v>32.9399064</v>
      </c>
      <c r="M160" s="16">
        <v>44.8859545499999</v>
      </c>
      <c r="N160" s="16">
        <v>74.90128953</v>
      </c>
      <c r="O160" s="16">
        <v>25558.0</v>
      </c>
      <c r="P160" s="16">
        <v>3571.0</v>
      </c>
      <c r="Q160" s="16">
        <v>1004.0</v>
      </c>
      <c r="R160" s="16">
        <v>252.0</v>
      </c>
      <c r="S160" s="16">
        <v>3.0</v>
      </c>
      <c r="AD160" s="7">
        <f t="shared" ref="AD160:AH160" si="315">abs((J$158-J160)/J$158)</f>
        <v>0.007339983321</v>
      </c>
      <c r="AE160" s="7">
        <f t="shared" si="315"/>
        <v>0.003836909123</v>
      </c>
      <c r="AF160" s="7">
        <f t="shared" si="315"/>
        <v>0.01274582988</v>
      </c>
      <c r="AG160" s="7">
        <f t="shared" si="315"/>
        <v>0.01918775361</v>
      </c>
      <c r="AH160" s="7">
        <f t="shared" si="315"/>
        <v>0.0054359686</v>
      </c>
      <c r="AI160" s="7">
        <f t="shared" si="316"/>
        <v>0.01245651736</v>
      </c>
      <c r="AJ160" s="8">
        <f t="shared" ref="AJ160:AL160" si="317">(L$158-L160)/L$158</f>
        <v>-0.01274582988</v>
      </c>
      <c r="AK160" s="8">
        <f t="shared" si="317"/>
        <v>-0.01918775361</v>
      </c>
      <c r="AL160" s="8">
        <f t="shared" si="317"/>
        <v>0.0054359686</v>
      </c>
      <c r="AM160" s="7">
        <f t="shared" si="318"/>
        <v>-0.008832538294</v>
      </c>
    </row>
    <row r="161">
      <c r="A161" s="19" t="s">
        <v>92</v>
      </c>
      <c r="B161" s="19" t="s">
        <v>9</v>
      </c>
      <c r="C161" s="19" t="s">
        <v>44</v>
      </c>
      <c r="D161" s="19"/>
      <c r="E161" s="19" t="s">
        <v>62</v>
      </c>
      <c r="F161" s="19">
        <v>5.0</v>
      </c>
      <c r="G161" s="11"/>
      <c r="H161" s="19">
        <v>25.6361909406078</v>
      </c>
      <c r="I161" s="19">
        <v>18.1777717</v>
      </c>
      <c r="J161" s="19">
        <v>20.960602</v>
      </c>
      <c r="K161" s="19">
        <v>27.56421225</v>
      </c>
      <c r="L161" s="19">
        <v>34.8146705</v>
      </c>
      <c r="M161" s="19">
        <v>46.9543579</v>
      </c>
      <c r="N161" s="19">
        <v>76.09871571</v>
      </c>
      <c r="O161" s="19">
        <v>27310.0</v>
      </c>
      <c r="P161" s="19">
        <v>4214.0</v>
      </c>
      <c r="Q161" s="19">
        <v>1153.0</v>
      </c>
      <c r="R161" s="19">
        <v>305.0</v>
      </c>
      <c r="S161" s="19">
        <v>0.0</v>
      </c>
      <c r="AD161" s="17">
        <f t="shared" ref="AD161:AH161" si="319">abs((J$158-J161)/J$158)</f>
        <v>0.03780869621</v>
      </c>
      <c r="AE161" s="17">
        <f t="shared" si="319"/>
        <v>0.0128120342</v>
      </c>
      <c r="AF161" s="17">
        <f t="shared" si="319"/>
        <v>0.07038593065</v>
      </c>
      <c r="AG161" s="17">
        <f t="shared" si="319"/>
        <v>0.06615325507</v>
      </c>
      <c r="AH161" s="17">
        <f t="shared" si="319"/>
        <v>0.01046385123</v>
      </c>
      <c r="AI161" s="17">
        <f t="shared" si="316"/>
        <v>0.04900101232</v>
      </c>
      <c r="AJ161" s="8">
        <f t="shared" ref="AJ161:AL161" si="320">(L$158-L161)/L$158</f>
        <v>-0.07038593065</v>
      </c>
      <c r="AK161" s="8">
        <f t="shared" si="320"/>
        <v>-0.06615325507</v>
      </c>
      <c r="AL161" s="8">
        <f t="shared" si="320"/>
        <v>-0.01046385123</v>
      </c>
      <c r="AM161" s="7">
        <f t="shared" si="318"/>
        <v>-0.04900101232</v>
      </c>
    </row>
    <row r="162">
      <c r="A162" s="16" t="s">
        <v>156</v>
      </c>
      <c r="B162" s="16" t="s">
        <v>9</v>
      </c>
      <c r="C162" s="16" t="s">
        <v>44</v>
      </c>
      <c r="D162" s="16"/>
      <c r="E162" s="16" t="s">
        <v>52</v>
      </c>
      <c r="F162" s="16">
        <v>5.0</v>
      </c>
      <c r="G162" s="11"/>
      <c r="H162" s="16">
        <v>26.8387762513767</v>
      </c>
      <c r="I162" s="16">
        <v>18.1480821</v>
      </c>
      <c r="J162" s="16">
        <v>24.3693175</v>
      </c>
      <c r="K162" s="16">
        <v>27.931765</v>
      </c>
      <c r="L162" s="16">
        <v>37.4391372</v>
      </c>
      <c r="M162" s="16">
        <v>52.3014314499999</v>
      </c>
      <c r="N162" s="16">
        <v>84.02606078</v>
      </c>
      <c r="O162" s="16">
        <v>27238.0</v>
      </c>
      <c r="P162" s="16">
        <v>4781.0</v>
      </c>
      <c r="Q162" s="16">
        <v>1514.0</v>
      </c>
      <c r="R162" s="16">
        <v>496.0</v>
      </c>
      <c r="S162" s="16">
        <v>127.0</v>
      </c>
      <c r="AD162" s="20">
        <f t="shared" ref="AD162:AH162" si="321">abs((J$158-J162)/J$158)</f>
        <v>0.2065822166</v>
      </c>
      <c r="AE162" s="20">
        <f t="shared" si="321"/>
        <v>0.02631729403</v>
      </c>
      <c r="AF162" s="20">
        <f t="shared" si="321"/>
        <v>0.1510758292</v>
      </c>
      <c r="AG162" s="20">
        <f t="shared" si="321"/>
        <v>0.1875647731</v>
      </c>
      <c r="AH162" s="20">
        <f t="shared" si="321"/>
        <v>0.1157257542</v>
      </c>
      <c r="AI162" s="20">
        <f t="shared" si="316"/>
        <v>0.1514554522</v>
      </c>
      <c r="AJ162" s="8">
        <f t="shared" ref="AJ162:AL162" si="322">(L$158-L162)/L$158</f>
        <v>-0.1510758292</v>
      </c>
      <c r="AK162" s="8">
        <f t="shared" si="322"/>
        <v>-0.1875647731</v>
      </c>
      <c r="AL162" s="8">
        <f t="shared" si="322"/>
        <v>-0.1157257542</v>
      </c>
      <c r="AM162" s="7">
        <f t="shared" si="318"/>
        <v>-0.1514554522</v>
      </c>
    </row>
    <row r="163">
      <c r="A163" s="19" t="s">
        <v>65</v>
      </c>
      <c r="B163" s="19" t="s">
        <v>9</v>
      </c>
      <c r="C163" s="19" t="s">
        <v>44</v>
      </c>
      <c r="D163" s="19"/>
      <c r="E163" s="19" t="s">
        <v>47</v>
      </c>
      <c r="F163" s="19">
        <v>5.0</v>
      </c>
      <c r="G163" s="11"/>
      <c r="H163" s="19">
        <v>25.4237572092018</v>
      </c>
      <c r="I163" s="19">
        <v>18.190815</v>
      </c>
      <c r="J163" s="19">
        <v>20.523578</v>
      </c>
      <c r="K163" s="19">
        <v>27.359893</v>
      </c>
      <c r="L163" s="19">
        <v>33.5894638</v>
      </c>
      <c r="M163" s="19">
        <v>44.8871869999999</v>
      </c>
      <c r="N163" s="19">
        <v>78.07958496</v>
      </c>
      <c r="O163" s="19">
        <v>26625.0</v>
      </c>
      <c r="P163" s="19">
        <v>3907.0</v>
      </c>
      <c r="Q163" s="19">
        <v>1048.0</v>
      </c>
      <c r="R163" s="19">
        <v>324.0</v>
      </c>
      <c r="S163" s="19">
        <v>45.0</v>
      </c>
      <c r="AD163" s="17">
        <f t="shared" ref="AD163:AH163" si="323">abs((J$158-J163)/J$158)</f>
        <v>0.01617061026</v>
      </c>
      <c r="AE163" s="17">
        <f t="shared" si="323"/>
        <v>0.005304582392</v>
      </c>
      <c r="AF163" s="17">
        <f t="shared" si="323"/>
        <v>0.03271663793</v>
      </c>
      <c r="AG163" s="17">
        <f t="shared" si="323"/>
        <v>0.01921573782</v>
      </c>
      <c r="AH163" s="17">
        <f t="shared" si="323"/>
        <v>0.0367664866</v>
      </c>
      <c r="AI163" s="17">
        <f t="shared" si="316"/>
        <v>0.02956628745</v>
      </c>
      <c r="AJ163" s="8">
        <f t="shared" ref="AJ163:AL163" si="324">(L$158-L163)/L$158</f>
        <v>-0.03271663793</v>
      </c>
      <c r="AK163" s="8">
        <f t="shared" si="324"/>
        <v>-0.01921573782</v>
      </c>
      <c r="AL163" s="8">
        <f t="shared" si="324"/>
        <v>-0.0367664866</v>
      </c>
      <c r="AM163" s="7">
        <f t="shared" si="318"/>
        <v>-0.02956628745</v>
      </c>
    </row>
    <row r="164">
      <c r="A164" s="16" t="s">
        <v>55</v>
      </c>
      <c r="B164" s="16" t="s">
        <v>9</v>
      </c>
      <c r="C164" s="16" t="s">
        <v>44</v>
      </c>
      <c r="D164" s="16"/>
      <c r="E164" s="16" t="s">
        <v>56</v>
      </c>
      <c r="F164" s="16">
        <v>5.0</v>
      </c>
      <c r="G164" s="11"/>
      <c r="H164" s="16">
        <v>25.1291957216844</v>
      </c>
      <c r="I164" s="16">
        <v>18.094294</v>
      </c>
      <c r="J164" s="16">
        <v>19.949649</v>
      </c>
      <c r="K164" s="16">
        <v>27.655794</v>
      </c>
      <c r="L164" s="16">
        <v>33.152761</v>
      </c>
      <c r="M164" s="16">
        <v>44.194798</v>
      </c>
      <c r="N164" s="16">
        <v>73.752152</v>
      </c>
      <c r="O164" s="16">
        <v>7961657.0</v>
      </c>
      <c r="P164" s="16">
        <v>1182127.0</v>
      </c>
      <c r="Q164" s="16">
        <v>287985.0</v>
      </c>
      <c r="R164" s="16">
        <v>72310.0</v>
      </c>
      <c r="S164" s="16">
        <v>4019.0</v>
      </c>
      <c r="AD164" s="20">
        <f t="shared" ref="AD164:AH164" si="325">abs((J$158-J164)/J$158)</f>
        <v>0.01224596419</v>
      </c>
      <c r="AE164" s="20">
        <f t="shared" si="325"/>
        <v>0.0161770895</v>
      </c>
      <c r="AF164" s="20">
        <f t="shared" si="325"/>
        <v>0.01929009888</v>
      </c>
      <c r="AG164" s="20">
        <f t="shared" si="325"/>
        <v>0.003494241046</v>
      </c>
      <c r="AH164" s="20">
        <f t="shared" si="325"/>
        <v>0.02069459581</v>
      </c>
      <c r="AI164" s="20">
        <f t="shared" si="316"/>
        <v>0.01449297858</v>
      </c>
      <c r="AJ164" s="8">
        <f t="shared" ref="AJ164:AL164" si="326">(L$158-L164)/L$158</f>
        <v>-0.01929009888</v>
      </c>
      <c r="AK164" s="8">
        <f t="shared" si="326"/>
        <v>-0.003494241046</v>
      </c>
      <c r="AL164" s="8">
        <f t="shared" si="326"/>
        <v>0.02069459581</v>
      </c>
      <c r="AM164" s="7">
        <f t="shared" si="318"/>
        <v>-0.0006965813726</v>
      </c>
    </row>
    <row r="165">
      <c r="A165" s="19" t="s">
        <v>111</v>
      </c>
      <c r="B165" s="19" t="s">
        <v>9</v>
      </c>
      <c r="C165" s="19" t="s">
        <v>44</v>
      </c>
      <c r="D165" s="19"/>
      <c r="E165" s="19" t="s">
        <v>59</v>
      </c>
      <c r="F165" s="19">
        <v>15.0</v>
      </c>
      <c r="G165" s="6"/>
      <c r="H165" s="19">
        <v>24.092198837436</v>
      </c>
      <c r="I165" s="19">
        <v>17.923664</v>
      </c>
      <c r="J165" s="19">
        <v>18.98464</v>
      </c>
      <c r="K165" s="19">
        <v>26.6247285</v>
      </c>
      <c r="L165" s="19">
        <v>30.10283</v>
      </c>
      <c r="M165" s="19">
        <v>38.7658336999999</v>
      </c>
      <c r="N165" s="19">
        <v>71.36573358</v>
      </c>
      <c r="O165" s="19">
        <v>79987.0</v>
      </c>
      <c r="P165" s="19">
        <v>8107.0</v>
      </c>
      <c r="Q165" s="19">
        <v>2232.0</v>
      </c>
      <c r="R165" s="19">
        <v>638.0</v>
      </c>
      <c r="S165" s="19">
        <v>129.0</v>
      </c>
      <c r="AD165" s="7">
        <f t="shared" ref="AD165:AH165" si="327">abs((J$158-J165)/J$158)</f>
        <v>0.06002582911</v>
      </c>
      <c r="AE165" s="7">
        <f t="shared" si="327"/>
        <v>0.02170810515</v>
      </c>
      <c r="AF165" s="7">
        <f t="shared" si="327"/>
        <v>0.07448080818</v>
      </c>
      <c r="AG165" s="7">
        <f t="shared" si="327"/>
        <v>0.1197767016</v>
      </c>
      <c r="AH165" s="7">
        <f t="shared" si="327"/>
        <v>0.05238224684</v>
      </c>
      <c r="AI165" s="7">
        <f t="shared" si="316"/>
        <v>0.08221325221</v>
      </c>
      <c r="AJ165" s="8">
        <f t="shared" ref="AJ165:AL165" si="328">(L$158-L165)/L$158</f>
        <v>0.07448080818</v>
      </c>
      <c r="AK165" s="8">
        <f t="shared" si="328"/>
        <v>0.1197767016</v>
      </c>
      <c r="AL165" s="8">
        <f t="shared" si="328"/>
        <v>0.05238224684</v>
      </c>
      <c r="AM165" s="7">
        <f t="shared" si="318"/>
        <v>0.08221325221</v>
      </c>
    </row>
    <row r="166">
      <c r="A166" s="16" t="s">
        <v>43</v>
      </c>
      <c r="B166" s="16" t="s">
        <v>9</v>
      </c>
      <c r="C166" s="16" t="s">
        <v>44</v>
      </c>
      <c r="D166" s="16"/>
      <c r="E166" s="16" t="s">
        <v>45</v>
      </c>
      <c r="F166" s="16">
        <v>15.0</v>
      </c>
      <c r="G166" s="6"/>
      <c r="H166" s="16">
        <v>25.1263682728954</v>
      </c>
      <c r="I166" s="16">
        <v>18.1613772</v>
      </c>
      <c r="J166" s="16">
        <v>20.253858</v>
      </c>
      <c r="K166" s="16">
        <v>27.218832</v>
      </c>
      <c r="L166" s="16">
        <v>32.7509738</v>
      </c>
      <c r="M166" s="16">
        <v>43.9427239999999</v>
      </c>
      <c r="N166" s="16">
        <v>74.8960458400002</v>
      </c>
      <c r="O166" s="16">
        <v>78913.0</v>
      </c>
      <c r="P166" s="16">
        <v>10945.0</v>
      </c>
      <c r="Q166" s="16">
        <v>2895.0</v>
      </c>
      <c r="R166" s="16">
        <v>779.0</v>
      </c>
      <c r="S166" s="16">
        <v>31.0</v>
      </c>
      <c r="AD166" s="7">
        <f t="shared" ref="AD166:AH166" si="329">abs((J$158-J166)/J$158)</f>
        <v>0.002816138779</v>
      </c>
      <c r="AE166" s="7">
        <f t="shared" si="329"/>
        <v>0.0001214747788</v>
      </c>
      <c r="AF166" s="7">
        <f t="shared" si="329"/>
        <v>0.006937048865</v>
      </c>
      <c r="AG166" s="7">
        <f t="shared" si="329"/>
        <v>0.002229392023</v>
      </c>
      <c r="AH166" s="7">
        <f t="shared" si="329"/>
        <v>0.005505596046</v>
      </c>
      <c r="AI166" s="7">
        <f t="shared" si="316"/>
        <v>0.004890678978</v>
      </c>
      <c r="AJ166" s="8">
        <f t="shared" ref="AJ166:AL166" si="330">(L$158-L166)/L$158</f>
        <v>-0.006937048865</v>
      </c>
      <c r="AK166" s="8">
        <f t="shared" si="330"/>
        <v>0.002229392023</v>
      </c>
      <c r="AL166" s="8">
        <f t="shared" si="330"/>
        <v>0.005505596046</v>
      </c>
      <c r="AM166" s="7">
        <f t="shared" si="318"/>
        <v>0.0002659797346</v>
      </c>
    </row>
    <row r="167">
      <c r="A167" s="19" t="s">
        <v>220</v>
      </c>
      <c r="B167" s="19" t="s">
        <v>9</v>
      </c>
      <c r="C167" s="19" t="s">
        <v>44</v>
      </c>
      <c r="D167" s="19"/>
      <c r="E167" s="19" t="s">
        <v>62</v>
      </c>
      <c r="F167" s="19">
        <v>15.0</v>
      </c>
      <c r="G167" s="6"/>
      <c r="H167" s="19">
        <v>28.5666692338539</v>
      </c>
      <c r="I167" s="19">
        <v>17.9392294</v>
      </c>
      <c r="J167" s="19">
        <v>20.227746</v>
      </c>
      <c r="K167" s="19">
        <v>27.044794</v>
      </c>
      <c r="L167" s="19">
        <v>36.3563193</v>
      </c>
      <c r="M167" s="19">
        <v>60.0406192</v>
      </c>
      <c r="N167" s="19">
        <v>186.709799790001</v>
      </c>
      <c r="O167" s="19">
        <v>76830.0</v>
      </c>
      <c r="P167" s="19">
        <v>11604.0</v>
      </c>
      <c r="Q167" s="19">
        <v>4854.0</v>
      </c>
      <c r="R167" s="19">
        <v>2659.0</v>
      </c>
      <c r="S167" s="19">
        <v>1773.0</v>
      </c>
      <c r="AD167" s="7">
        <f t="shared" ref="AD167:AH167" si="331">abs((J$158-J167)/J$158)</f>
        <v>0.001523272253</v>
      </c>
      <c r="AE167" s="7">
        <f t="shared" si="331"/>
        <v>0.006273330892</v>
      </c>
      <c r="AF167" s="7">
        <f t="shared" si="331"/>
        <v>0.1177843165</v>
      </c>
      <c r="AG167" s="7">
        <f t="shared" si="331"/>
        <v>0.3632920236</v>
      </c>
      <c r="AH167" s="7">
        <f t="shared" si="331"/>
        <v>1.479194315</v>
      </c>
      <c r="AI167" s="7">
        <f t="shared" si="316"/>
        <v>0.6534235516</v>
      </c>
      <c r="AJ167" s="8">
        <f t="shared" ref="AJ167:AL167" si="332">(L$158-L167)/L$158</f>
        <v>-0.1177843165</v>
      </c>
      <c r="AK167" s="8">
        <f t="shared" si="332"/>
        <v>-0.3632920236</v>
      </c>
      <c r="AL167" s="8">
        <f t="shared" si="332"/>
        <v>-1.479194315</v>
      </c>
      <c r="AM167" s="7">
        <f t="shared" si="318"/>
        <v>-0.6534235516</v>
      </c>
    </row>
    <row r="168">
      <c r="A168" s="16" t="s">
        <v>119</v>
      </c>
      <c r="B168" s="16" t="s">
        <v>9</v>
      </c>
      <c r="C168" s="16" t="s">
        <v>44</v>
      </c>
      <c r="D168" s="16"/>
      <c r="E168" s="16" t="s">
        <v>52</v>
      </c>
      <c r="F168" s="16">
        <v>15.0</v>
      </c>
      <c r="G168" s="6"/>
      <c r="H168" s="16">
        <v>26.2410650398835</v>
      </c>
      <c r="I168" s="16">
        <v>18.1629742</v>
      </c>
      <c r="J168" s="16">
        <v>22.661798</v>
      </c>
      <c r="K168" s="16">
        <v>27.470266</v>
      </c>
      <c r="L168" s="16">
        <v>34.9402716</v>
      </c>
      <c r="M168" s="16">
        <v>49.1306893</v>
      </c>
      <c r="N168" s="16">
        <v>81.29010156</v>
      </c>
      <c r="O168" s="16">
        <v>80735.0</v>
      </c>
      <c r="P168" s="16">
        <v>12548.0</v>
      </c>
      <c r="Q168" s="16">
        <v>3898.0</v>
      </c>
      <c r="R168" s="16">
        <v>1172.0</v>
      </c>
      <c r="S168" s="16">
        <v>387.0</v>
      </c>
      <c r="AD168" s="7">
        <f t="shared" ref="AD168:AH168" si="333">abs((J$158-J168)/J$158)</f>
        <v>0.1220389107</v>
      </c>
      <c r="AE168" s="7">
        <f t="shared" si="333"/>
        <v>0.00936009835</v>
      </c>
      <c r="AF168" s="7">
        <f t="shared" si="333"/>
        <v>0.07424756852</v>
      </c>
      <c r="AG168" s="7">
        <f t="shared" si="333"/>
        <v>0.1155693883</v>
      </c>
      <c r="AH168" s="7">
        <f t="shared" si="333"/>
        <v>0.07939678513</v>
      </c>
      <c r="AI168" s="7">
        <f t="shared" si="316"/>
        <v>0.08973791399</v>
      </c>
      <c r="AJ168" s="8">
        <f t="shared" ref="AJ168:AL168" si="334">(L$158-L168)/L$158</f>
        <v>-0.07424756852</v>
      </c>
      <c r="AK168" s="8">
        <f t="shared" si="334"/>
        <v>-0.1155693883</v>
      </c>
      <c r="AL168" s="8">
        <f t="shared" si="334"/>
        <v>-0.07939678513</v>
      </c>
      <c r="AM168" s="7">
        <f t="shared" si="318"/>
        <v>-0.08973791399</v>
      </c>
    </row>
    <row r="169">
      <c r="A169" s="19" t="s">
        <v>46</v>
      </c>
      <c r="B169" s="19" t="s">
        <v>9</v>
      </c>
      <c r="C169" s="19" t="s">
        <v>44</v>
      </c>
      <c r="D169" s="19"/>
      <c r="E169" s="19" t="s">
        <v>47</v>
      </c>
      <c r="F169" s="19">
        <v>15.0</v>
      </c>
      <c r="G169" s="6"/>
      <c r="H169" s="19">
        <v>25.2567703212379</v>
      </c>
      <c r="I169" s="19">
        <v>18.1753808</v>
      </c>
      <c r="J169" s="19">
        <v>20.43857</v>
      </c>
      <c r="K169" s="19">
        <v>27.30215675</v>
      </c>
      <c r="L169" s="19">
        <v>32.8619698</v>
      </c>
      <c r="M169" s="19">
        <v>44.3477250499999</v>
      </c>
      <c r="N169" s="19">
        <v>75.5642384500001</v>
      </c>
      <c r="O169" s="19">
        <v>79452.0</v>
      </c>
      <c r="P169" s="19">
        <v>11134.0</v>
      </c>
      <c r="Q169" s="19">
        <v>2978.0</v>
      </c>
      <c r="R169" s="19">
        <v>847.0</v>
      </c>
      <c r="S169" s="19">
        <v>75.0</v>
      </c>
      <c r="AD169" s="7">
        <f t="shared" ref="AD169:AH169" si="335">abs((J$158-J169)/J$158)</f>
        <v>0.01196166427</v>
      </c>
      <c r="AE169" s="7">
        <f t="shared" si="335"/>
        <v>0.003183137081</v>
      </c>
      <c r="AF169" s="7">
        <f t="shared" si="335"/>
        <v>0.01034964922</v>
      </c>
      <c r="AG169" s="7">
        <f t="shared" si="335"/>
        <v>0.006966627411</v>
      </c>
      <c r="AH169" s="7">
        <f t="shared" si="335"/>
        <v>0.003366885858</v>
      </c>
      <c r="AI169" s="7">
        <f t="shared" si="316"/>
        <v>0.006894387495</v>
      </c>
      <c r="AJ169" s="8">
        <f t="shared" ref="AJ169:AL169" si="336">(L$158-L169)/L$158</f>
        <v>-0.01034964922</v>
      </c>
      <c r="AK169" s="8">
        <f t="shared" si="336"/>
        <v>-0.006966627411</v>
      </c>
      <c r="AL169" s="8">
        <f t="shared" si="336"/>
        <v>-0.003366885858</v>
      </c>
      <c r="AM169" s="7">
        <f t="shared" si="318"/>
        <v>-0.006894387495</v>
      </c>
    </row>
    <row r="170">
      <c r="A170" s="16" t="s">
        <v>132</v>
      </c>
      <c r="B170" s="16" t="s">
        <v>9</v>
      </c>
      <c r="C170" s="16" t="s">
        <v>44</v>
      </c>
      <c r="D170" s="16"/>
      <c r="E170" s="16" t="s">
        <v>56</v>
      </c>
      <c r="F170" s="16">
        <v>15.0</v>
      </c>
      <c r="G170" s="6"/>
      <c r="H170" s="16">
        <v>26.1860382659585</v>
      </c>
      <c r="I170" s="16">
        <v>18.158722</v>
      </c>
      <c r="J170" s="16">
        <v>20.632261</v>
      </c>
      <c r="K170" s="16">
        <v>27.54389</v>
      </c>
      <c r="L170" s="16">
        <v>35.952141</v>
      </c>
      <c r="M170" s="16">
        <v>49.56671</v>
      </c>
      <c r="N170" s="16">
        <v>81.281341</v>
      </c>
      <c r="O170" s="16">
        <v>8162254.0</v>
      </c>
      <c r="P170" s="16">
        <v>1327634.0</v>
      </c>
      <c r="Q170" s="16">
        <v>400299.0</v>
      </c>
      <c r="R170" s="16">
        <v>122965.0</v>
      </c>
      <c r="S170" s="16">
        <v>26898.0</v>
      </c>
      <c r="AD170" s="7">
        <f t="shared" ref="AD170:AH170" si="337">abs((J$158-J170)/J$158)</f>
        <v>0.02155176117</v>
      </c>
      <c r="AE170" s="7">
        <f t="shared" si="337"/>
        <v>0.01206531889</v>
      </c>
      <c r="AF170" s="7">
        <f t="shared" si="337"/>
        <v>0.1053577515</v>
      </c>
      <c r="AG170" s="7">
        <f t="shared" si="337"/>
        <v>0.1254697449</v>
      </c>
      <c r="AH170" s="7">
        <f t="shared" si="337"/>
        <v>0.07928045952</v>
      </c>
      <c r="AI170" s="7">
        <f t="shared" si="316"/>
        <v>0.1033693187</v>
      </c>
      <c r="AJ170" s="8">
        <f t="shared" ref="AJ170:AL170" si="338">(L$158-L170)/L$158</f>
        <v>-0.1053577515</v>
      </c>
      <c r="AK170" s="8">
        <f t="shared" si="338"/>
        <v>-0.1254697449</v>
      </c>
      <c r="AL170" s="8">
        <f t="shared" si="338"/>
        <v>-0.07928045952</v>
      </c>
      <c r="AM170" s="7">
        <f t="shared" si="318"/>
        <v>-0.1033693187</v>
      </c>
    </row>
    <row r="171">
      <c r="AD171" s="7"/>
      <c r="AE171" s="7"/>
      <c r="AF171" s="7"/>
      <c r="AG171" s="7"/>
      <c r="AH171" s="7"/>
    </row>
  </sheetData>
  <autoFilter ref="$A$1:$AL$103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>
      <c r="S2" s="7">
        <f t="shared" ref="S2:S7" si="1">AVERAGE(N2:R2)</f>
        <v>0.04211798354</v>
      </c>
    </row>
    <row r="3">
      <c r="S3" s="7">
        <f t="shared" si="1"/>
        <v>0.07525636326</v>
      </c>
    </row>
    <row r="4">
      <c r="S4" s="7">
        <f t="shared" si="1"/>
        <v>0.08164147735</v>
      </c>
    </row>
    <row r="5">
      <c r="S5" s="7">
        <f t="shared" si="1"/>
        <v>0.02854008433</v>
      </c>
    </row>
    <row r="6">
      <c r="S6" s="7">
        <f t="shared" si="1"/>
        <v>0.02003843299</v>
      </c>
    </row>
    <row r="7">
      <c r="S7" s="7">
        <f t="shared" si="1"/>
        <v>0.06710541331</v>
      </c>
    </row>
    <row r="8"/>
    <row r="9"/>
    <row r="10"/>
    <row r="11"/>
    <row r="12"/>
    <row r="13"/>
    <row r="14">
      <c r="A14" s="28" t="s">
        <v>0</v>
      </c>
      <c r="B14" s="28" t="s">
        <v>237</v>
      </c>
      <c r="C14" s="28" t="s">
        <v>0</v>
      </c>
      <c r="D14" s="28" t="s">
        <v>241</v>
      </c>
      <c r="E14" s="28" t="s">
        <v>242</v>
      </c>
    </row>
    <row r="15">
      <c r="A15" s="28" t="s">
        <v>125</v>
      </c>
      <c r="B15" s="7">
        <v>0.045624320759328825</v>
      </c>
      <c r="C15" s="28" t="s">
        <v>51</v>
      </c>
      <c r="D15" s="28">
        <v>22.3100432883086</v>
      </c>
      <c r="E15" s="28">
        <v>46.0342681399999</v>
      </c>
    </row>
    <row r="16">
      <c r="A16" s="28" t="s">
        <v>68</v>
      </c>
      <c r="B16" s="7">
        <v>0.07378818981712824</v>
      </c>
      <c r="C16" s="28" t="s">
        <v>73</v>
      </c>
      <c r="D16" s="28">
        <v>22.3679359102878</v>
      </c>
      <c r="E16" s="28">
        <v>48.5988710199999</v>
      </c>
    </row>
    <row r="17">
      <c r="A17" s="28" t="s">
        <v>70</v>
      </c>
      <c r="B17" s="7">
        <v>0.07388831537231076</v>
      </c>
      <c r="C17" s="28" t="s">
        <v>54</v>
      </c>
      <c r="D17" s="28">
        <v>22.3953171951949</v>
      </c>
      <c r="E17" s="28">
        <v>48.7798534999999</v>
      </c>
    </row>
    <row r="18">
      <c r="A18" s="28" t="s">
        <v>98</v>
      </c>
      <c r="B18" s="7">
        <v>0.07560250878387742</v>
      </c>
      <c r="C18" s="28" t="s">
        <v>117</v>
      </c>
      <c r="D18" s="28">
        <v>22.4309295750662</v>
      </c>
      <c r="E18" s="28">
        <v>48.9799995399999</v>
      </c>
    </row>
    <row r="19">
      <c r="A19" s="28">
        <v>4828.0</v>
      </c>
      <c r="B19" s="7">
        <v>0.08122734111202598</v>
      </c>
      <c r="C19" s="28" t="s">
        <v>68</v>
      </c>
      <c r="D19" s="28">
        <v>22.6339562382998</v>
      </c>
      <c r="E19" s="28">
        <v>52.1749818799999</v>
      </c>
    </row>
    <row r="20">
      <c r="A20" s="28" t="s">
        <v>117</v>
      </c>
      <c r="B20" s="7">
        <v>0.09720407264285864</v>
      </c>
      <c r="C20" s="28" t="s">
        <v>98</v>
      </c>
      <c r="D20" s="28">
        <v>22.9745290932657</v>
      </c>
      <c r="E20" s="28">
        <v>59.38113096</v>
      </c>
    </row>
    <row r="21">
      <c r="A21" s="28" t="s">
        <v>73</v>
      </c>
      <c r="B21" s="7">
        <v>0.10370889858242077</v>
      </c>
      <c r="C21" s="28">
        <v>4828.0</v>
      </c>
      <c r="D21" s="28">
        <v>23.1735108331099</v>
      </c>
      <c r="E21" s="28">
        <v>59.9631648399999</v>
      </c>
    </row>
    <row r="22">
      <c r="A22" s="28" t="s">
        <v>6</v>
      </c>
      <c r="B22" s="7">
        <v>0.11193434143272246</v>
      </c>
      <c r="C22" s="28" t="s">
        <v>6</v>
      </c>
      <c r="D22" s="28">
        <v>23.3634395012814</v>
      </c>
      <c r="E22" s="28">
        <v>64.2077763</v>
      </c>
    </row>
    <row r="23">
      <c r="A23" s="28" t="s">
        <v>54</v>
      </c>
      <c r="B23" s="7">
        <v>0.13040300544704747</v>
      </c>
      <c r="C23" s="28" t="s">
        <v>125</v>
      </c>
      <c r="D23" s="28">
        <v>23.7739168567636</v>
      </c>
      <c r="E23" s="28">
        <v>68.94697198</v>
      </c>
    </row>
    <row r="24">
      <c r="A24" s="28">
        <v>1445.0</v>
      </c>
      <c r="B24" s="7">
        <v>0.1411338846728605</v>
      </c>
      <c r="C24" s="28">
        <v>1445.0</v>
      </c>
      <c r="D24" s="28">
        <v>23.8342654636095</v>
      </c>
      <c r="E24" s="28">
        <v>67.36665794</v>
      </c>
    </row>
    <row r="25">
      <c r="A25" s="28" t="s">
        <v>9</v>
      </c>
      <c r="B25" s="7">
        <v>0.16230717798009683</v>
      </c>
      <c r="C25" s="28" t="s">
        <v>70</v>
      </c>
      <c r="D25" s="28">
        <v>23.8754418793934</v>
      </c>
      <c r="E25" s="28">
        <v>69.7825028199998</v>
      </c>
    </row>
    <row r="26">
      <c r="A26" s="1" t="s">
        <v>51</v>
      </c>
      <c r="B26" s="7">
        <v>0.3815525648903404</v>
      </c>
      <c r="C26" s="28" t="s">
        <v>9</v>
      </c>
      <c r="D26" s="28">
        <v>25.1198503613016</v>
      </c>
      <c r="E26" s="28">
        <v>75.310676</v>
      </c>
    </row>
    <row r="27">
      <c r="A27" s="1" t="s">
        <v>243</v>
      </c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>
      <c r="N42" s="1" t="s">
        <v>244</v>
      </c>
    </row>
    <row r="43"/>
    <row r="44"/>
    <row r="45"/>
    <row r="46"/>
    <row r="47"/>
    <row r="48"/>
    <row r="49"/>
    <row r="50"/>
    <row r="51"/>
    <row r="52"/>
    <row r="53"/>
    <row r="54"/>
    <row r="55"/>
    <row r="56">
      <c r="N56" s="1" t="s">
        <v>245</v>
      </c>
    </row>
    <row r="57"/>
    <row r="58"/>
    <row r="59"/>
    <row r="60"/>
    <row r="61"/>
    <row r="62"/>
    <row r="63"/>
    <row r="64"/>
    <row r="65"/>
    <row r="66"/>
    <row r="67"/>
    <row r="68"/>
    <row r="69"/>
    <row r="70">
      <c r="N70" s="1" t="s">
        <v>246</v>
      </c>
    </row>
    <row r="71"/>
    <row r="72"/>
    <row r="73"/>
    <row r="74"/>
    <row r="75"/>
    <row r="76"/>
    <row r="77"/>
    <row r="78"/>
    <row r="79"/>
    <row r="80"/>
    <row r="81"/>
    <row r="82"/>
    <row r="83"/>
    <row r="84">
      <c r="N84" s="1" t="s">
        <v>247</v>
      </c>
    </row>
    <row r="85"/>
    <row r="86"/>
    <row r="87"/>
    <row r="88"/>
    <row r="89"/>
    <row r="90"/>
    <row r="91"/>
    <row r="92"/>
    <row r="93"/>
    <row r="94"/>
    <row r="95"/>
    <row r="96"/>
    <row r="97"/>
    <row r="98">
      <c r="N98" s="1" t="s">
        <v>248</v>
      </c>
    </row>
    <row r="99"/>
    <row r="100"/>
    <row r="101"/>
    <row r="102"/>
    <row r="103"/>
    <row r="104"/>
    <row r="105"/>
    <row r="106"/>
    <row r="107"/>
    <row r="108"/>
    <row r="109"/>
    <row r="110"/>
    <row r="111"/>
    <row r="112">
      <c r="L112" s="1" t="s">
        <v>249</v>
      </c>
    </row>
    <row r="113"/>
    <row r="114"/>
    <row r="115"/>
    <row r="116"/>
    <row r="117"/>
    <row r="118"/>
    <row r="119"/>
    <row r="120"/>
    <row r="121"/>
    <row r="122"/>
    <row r="123"/>
    <row r="124"/>
    <row r="125"/>
    <row r="126">
      <c r="L126" s="1" t="s">
        <v>250</v>
      </c>
    </row>
    <row r="127"/>
    <row r="128"/>
    <row r="129"/>
    <row r="130"/>
    <row r="131"/>
    <row r="132"/>
    <row r="133"/>
    <row r="134"/>
    <row r="135">
      <c r="E135" s="29" t="s">
        <v>251</v>
      </c>
      <c r="F135" s="29" t="s">
        <v>252</v>
      </c>
      <c r="G135" s="29" t="s">
        <v>253</v>
      </c>
    </row>
    <row r="136">
      <c r="E136" s="1" t="s">
        <v>254</v>
      </c>
      <c r="F136" s="1" t="s">
        <v>255</v>
      </c>
      <c r="G136" s="1" t="s">
        <v>256</v>
      </c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</sheetData>
  <drawing r:id="rId2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5" t="s">
        <v>10</v>
      </c>
      <c r="B2" s="30" t="s">
        <v>0</v>
      </c>
      <c r="C2" s="30" t="s">
        <v>11</v>
      </c>
      <c r="D2" s="31" t="s">
        <v>1</v>
      </c>
      <c r="E2" s="31" t="s">
        <v>2</v>
      </c>
      <c r="F2" s="30" t="s">
        <v>14</v>
      </c>
      <c r="G2" s="30" t="s">
        <v>15</v>
      </c>
      <c r="H2" s="30" t="s">
        <v>16</v>
      </c>
      <c r="I2" s="30" t="s">
        <v>17</v>
      </c>
      <c r="J2" s="30" t="s">
        <v>3</v>
      </c>
      <c r="K2" s="30" t="s">
        <v>4</v>
      </c>
      <c r="L2" s="30" t="s">
        <v>5</v>
      </c>
      <c r="M2" s="30" t="s">
        <v>18</v>
      </c>
      <c r="N2" s="30" t="s">
        <v>19</v>
      </c>
      <c r="O2" s="30" t="s">
        <v>20</v>
      </c>
      <c r="P2" s="30" t="s">
        <v>21</v>
      </c>
      <c r="Q2" s="30" t="s">
        <v>22</v>
      </c>
      <c r="R2" s="30" t="s">
        <v>23</v>
      </c>
      <c r="S2" s="30" t="s">
        <v>24</v>
      </c>
      <c r="T2" s="30" t="s">
        <v>25</v>
      </c>
      <c r="U2" s="30" t="s">
        <v>26</v>
      </c>
      <c r="V2" s="30" t="s">
        <v>33</v>
      </c>
      <c r="W2" s="30" t="s">
        <v>34</v>
      </c>
      <c r="X2" s="30" t="s">
        <v>35</v>
      </c>
      <c r="Y2" s="30" t="s">
        <v>36</v>
      </c>
      <c r="Z2" s="30" t="s">
        <v>37</v>
      </c>
      <c r="AA2" s="30" t="s">
        <v>261</v>
      </c>
    </row>
    <row r="3">
      <c r="A3" s="5" t="s">
        <v>262</v>
      </c>
      <c r="B3" s="5" t="s">
        <v>9</v>
      </c>
      <c r="C3" s="5" t="s">
        <v>263</v>
      </c>
      <c r="D3" s="5" t="s">
        <v>264</v>
      </c>
      <c r="E3" s="5">
        <v>1.0</v>
      </c>
      <c r="F3" s="5">
        <v>27.9227258547794</v>
      </c>
      <c r="G3" s="5">
        <v>18.8211007</v>
      </c>
      <c r="H3" s="5">
        <v>26.387811</v>
      </c>
      <c r="I3" s="5">
        <v>28.8120595</v>
      </c>
      <c r="J3" s="5">
        <v>42.3077468</v>
      </c>
      <c r="K3" s="5">
        <v>57.5265509</v>
      </c>
      <c r="L3" s="5">
        <v>81.8063578899999</v>
      </c>
      <c r="M3" s="5">
        <v>5440.0</v>
      </c>
      <c r="N3" s="5">
        <v>1194.0</v>
      </c>
      <c r="O3" s="5">
        <v>378.0</v>
      </c>
      <c r="P3" s="5">
        <v>110.0</v>
      </c>
      <c r="Q3" s="5">
        <v>7.0</v>
      </c>
      <c r="R3" s="32">
        <f t="shared" ref="R3:R9" si="1">N3/M3</f>
        <v>0.2194852941</v>
      </c>
      <c r="S3" s="32">
        <f t="shared" ref="S3:S9" si="2">O3/M3</f>
        <v>0.06948529412</v>
      </c>
      <c r="T3" s="32">
        <f t="shared" ref="T3:T9" si="3">P3/M3</f>
        <v>0.02022058824</v>
      </c>
      <c r="U3" s="32">
        <f t="shared" ref="U3:U9" si="4">Q3/M3</f>
        <v>0.001286764706</v>
      </c>
      <c r="V3" s="32">
        <v>0.3065225764811726</v>
      </c>
      <c r="W3" s="32">
        <v>0.05866259942945801</v>
      </c>
      <c r="X3" s="32">
        <v>0.30076247402875644</v>
      </c>
      <c r="Y3" s="32">
        <v>0.3062071815641698</v>
      </c>
      <c r="Z3" s="32">
        <v>0.08625180698152146</v>
      </c>
      <c r="AA3" s="32">
        <v>0.21168132769701567</v>
      </c>
    </row>
    <row r="4">
      <c r="A4" s="5" t="s">
        <v>265</v>
      </c>
      <c r="B4" s="5" t="s">
        <v>9</v>
      </c>
      <c r="C4" s="5" t="s">
        <v>263</v>
      </c>
      <c r="D4" s="5" t="s">
        <v>266</v>
      </c>
      <c r="E4" s="5">
        <v>1.0</v>
      </c>
      <c r="F4" s="5">
        <v>27.7504001268069</v>
      </c>
      <c r="G4" s="5">
        <v>19.2669892</v>
      </c>
      <c r="H4" s="5">
        <v>24.15529</v>
      </c>
      <c r="I4" s="5">
        <v>29.383371</v>
      </c>
      <c r="J4" s="5">
        <v>40.194027</v>
      </c>
      <c r="K4" s="5">
        <v>54.5500282</v>
      </c>
      <c r="L4" s="5">
        <v>80.6775926399998</v>
      </c>
      <c r="M4" s="5">
        <v>5465.0</v>
      </c>
      <c r="N4" s="5">
        <v>1214.0</v>
      </c>
      <c r="O4" s="5">
        <v>331.0</v>
      </c>
      <c r="P4" s="5">
        <v>97.0</v>
      </c>
      <c r="Q4" s="5">
        <v>0.0</v>
      </c>
      <c r="R4" s="32">
        <f t="shared" si="1"/>
        <v>0.2221408966</v>
      </c>
      <c r="S4" s="32">
        <f t="shared" si="2"/>
        <v>0.06056724611</v>
      </c>
      <c r="T4" s="32">
        <f t="shared" si="3"/>
        <v>0.01774931382</v>
      </c>
      <c r="U4" s="32">
        <f t="shared" si="4"/>
        <v>0</v>
      </c>
      <c r="V4" s="32">
        <v>0.1959852117498456</v>
      </c>
      <c r="W4" s="32">
        <v>0.07965471620868175</v>
      </c>
      <c r="X4" s="32">
        <v>0.2357756192702429</v>
      </c>
      <c r="Y4" s="32">
        <v>0.23862177506922266</v>
      </c>
      <c r="Z4" s="32">
        <v>0.07126368962615341</v>
      </c>
      <c r="AA4" s="32">
        <v>0.16426020238482925</v>
      </c>
    </row>
    <row r="5">
      <c r="A5" s="5" t="s">
        <v>267</v>
      </c>
      <c r="B5" s="5" t="s">
        <v>9</v>
      </c>
      <c r="C5" s="5" t="s">
        <v>263</v>
      </c>
      <c r="D5" s="5" t="s">
        <v>268</v>
      </c>
      <c r="E5" s="5">
        <v>1.0</v>
      </c>
      <c r="F5" s="5">
        <v>25.4031212739378</v>
      </c>
      <c r="G5" s="5">
        <v>18.068939</v>
      </c>
      <c r="H5" s="5">
        <v>20.21107</v>
      </c>
      <c r="I5" s="5">
        <v>27.367099</v>
      </c>
      <c r="J5" s="5">
        <v>33.81217</v>
      </c>
      <c r="K5" s="5">
        <v>47.079843</v>
      </c>
      <c r="L5" s="5">
        <v>77.4688</v>
      </c>
      <c r="M5" s="5">
        <v>7443403.0</v>
      </c>
      <c r="N5" s="5">
        <v>1096193.0</v>
      </c>
      <c r="O5" s="5">
        <v>325693.0</v>
      </c>
      <c r="P5" s="5">
        <v>92366.0</v>
      </c>
      <c r="Q5" s="5">
        <v>2103.0</v>
      </c>
      <c r="R5" s="32">
        <f t="shared" si="1"/>
        <v>0.1472704084</v>
      </c>
      <c r="S5" s="32">
        <f t="shared" si="2"/>
        <v>0.04375592723</v>
      </c>
      <c r="T5" s="32">
        <f t="shared" si="3"/>
        <v>0.01240910911</v>
      </c>
      <c r="U5" s="32">
        <f t="shared" si="4"/>
        <v>0.0002825320623</v>
      </c>
      <c r="V5" s="32">
        <v>6.976042780256561E-4</v>
      </c>
      <c r="W5" s="32">
        <v>0.005569357726174356</v>
      </c>
      <c r="X5" s="32">
        <v>0.03956379689501461</v>
      </c>
      <c r="Y5" s="32">
        <v>0.06900254006908677</v>
      </c>
      <c r="Z5" s="32">
        <v>0.028656282410743476</v>
      </c>
      <c r="AA5" s="32">
        <v>0.02869791627580897</v>
      </c>
    </row>
    <row r="6">
      <c r="A6" s="5" t="s">
        <v>269</v>
      </c>
      <c r="B6" s="5" t="s">
        <v>9</v>
      </c>
      <c r="C6" s="5" t="s">
        <v>263</v>
      </c>
      <c r="D6" s="5" t="s">
        <v>270</v>
      </c>
      <c r="E6" s="5">
        <v>1.0</v>
      </c>
      <c r="F6" s="5">
        <v>25.9630076716474</v>
      </c>
      <c r="G6" s="5">
        <v>18.401432</v>
      </c>
      <c r="H6" s="5">
        <v>20.457724</v>
      </c>
      <c r="I6" s="5">
        <v>27.6698</v>
      </c>
      <c r="J6" s="5">
        <v>35.2352608</v>
      </c>
      <c r="K6" s="5">
        <v>49.2123954</v>
      </c>
      <c r="L6" s="5">
        <v>80.40235872</v>
      </c>
      <c r="M6" s="5">
        <v>5287.0</v>
      </c>
      <c r="N6" s="5">
        <v>838.0</v>
      </c>
      <c r="O6" s="5">
        <v>250.0</v>
      </c>
      <c r="P6" s="5">
        <v>83.0</v>
      </c>
      <c r="Q6" s="5">
        <v>2.0</v>
      </c>
      <c r="R6" s="32">
        <f t="shared" si="1"/>
        <v>0.158501986</v>
      </c>
      <c r="S6" s="32">
        <f t="shared" si="2"/>
        <v>0.04728579535</v>
      </c>
      <c r="T6" s="32">
        <f t="shared" si="3"/>
        <v>0.01569888406</v>
      </c>
      <c r="U6" s="32">
        <f t="shared" si="4"/>
        <v>0.0003782863628</v>
      </c>
      <c r="V6" s="32">
        <v>0.01291002385232784</v>
      </c>
      <c r="W6" s="32">
        <v>0.016691722217678177</v>
      </c>
      <c r="X6" s="32">
        <v>0.0833170867718359</v>
      </c>
      <c r="Y6" s="32">
        <v>0.11742462024531906</v>
      </c>
      <c r="Z6" s="32">
        <v>0.06760904284008809</v>
      </c>
      <c r="AA6" s="32">
        <v>0.059590499185449806</v>
      </c>
    </row>
    <row r="7">
      <c r="A7" s="5" t="s">
        <v>271</v>
      </c>
      <c r="B7" s="5" t="s">
        <v>9</v>
      </c>
      <c r="C7" s="5" t="s">
        <v>263</v>
      </c>
      <c r="D7" s="5" t="s">
        <v>272</v>
      </c>
      <c r="E7" s="5">
        <v>1.0</v>
      </c>
      <c r="F7" s="5">
        <v>23.5643720522875</v>
      </c>
      <c r="G7" s="5">
        <v>17.9944126</v>
      </c>
      <c r="H7" s="5">
        <v>18.963729</v>
      </c>
      <c r="I7" s="5">
        <v>26.537667</v>
      </c>
      <c r="J7" s="5">
        <v>29.7647374</v>
      </c>
      <c r="K7" s="5">
        <v>35.9381551999999</v>
      </c>
      <c r="L7" s="5">
        <v>61.2352995999998</v>
      </c>
      <c r="M7" s="5">
        <v>5049.0</v>
      </c>
      <c r="N7" s="5">
        <v>486.0</v>
      </c>
      <c r="O7" s="5">
        <v>104.0</v>
      </c>
      <c r="P7" s="5">
        <v>20.0</v>
      </c>
      <c r="Q7" s="5">
        <v>0.0</v>
      </c>
      <c r="R7" s="32">
        <f t="shared" si="1"/>
        <v>0.09625668449</v>
      </c>
      <c r="S7" s="32">
        <f t="shared" si="2"/>
        <v>0.02059813825</v>
      </c>
      <c r="T7" s="32">
        <f t="shared" si="3"/>
        <v>0.003961180432</v>
      </c>
      <c r="U7" s="32">
        <f t="shared" si="4"/>
        <v>0</v>
      </c>
      <c r="V7" s="32">
        <v>0.06106118189300613</v>
      </c>
      <c r="W7" s="32">
        <v>0.024907069589615926</v>
      </c>
      <c r="X7" s="32">
        <v>0.08487555146188355</v>
      </c>
      <c r="Y7" s="32">
        <v>0.1839824275922723</v>
      </c>
      <c r="Z7" s="32">
        <v>0.18689749113392903</v>
      </c>
      <c r="AA7" s="32">
        <v>0.10834474433414139</v>
      </c>
    </row>
    <row r="8">
      <c r="A8" s="5" t="s">
        <v>273</v>
      </c>
      <c r="B8" s="5" t="s">
        <v>9</v>
      </c>
      <c r="C8" s="5" t="s">
        <v>263</v>
      </c>
      <c r="D8" s="5" t="s">
        <v>274</v>
      </c>
      <c r="E8" s="5">
        <v>1.0</v>
      </c>
      <c r="F8" s="5">
        <v>27.454589526637</v>
      </c>
      <c r="G8" s="5">
        <v>18.746919</v>
      </c>
      <c r="H8" s="5">
        <v>26.1600505</v>
      </c>
      <c r="I8" s="5">
        <v>28.50969675</v>
      </c>
      <c r="J8" s="5">
        <v>41.9227845</v>
      </c>
      <c r="K8" s="5">
        <v>55.81324775</v>
      </c>
      <c r="L8" s="5">
        <v>79.2423452499999</v>
      </c>
      <c r="M8" s="5">
        <v>5406.0</v>
      </c>
      <c r="N8" s="5">
        <v>1120.0</v>
      </c>
      <c r="O8" s="5">
        <v>363.0</v>
      </c>
      <c r="P8" s="5">
        <v>79.0</v>
      </c>
      <c r="Q8" s="5">
        <v>3.0</v>
      </c>
      <c r="R8" s="32">
        <f t="shared" si="1"/>
        <v>0.2071772105</v>
      </c>
      <c r="S8" s="32">
        <f t="shared" si="2"/>
        <v>0.06714761376</v>
      </c>
      <c r="T8" s="32">
        <f t="shared" si="3"/>
        <v>0.01461339253</v>
      </c>
      <c r="U8" s="32">
        <f t="shared" si="4"/>
        <v>0.0005549389567</v>
      </c>
      <c r="V8" s="32">
        <v>0.2952456185220361</v>
      </c>
      <c r="W8" s="32">
        <v>0.04755266350538289</v>
      </c>
      <c r="X8" s="32">
        <v>0.2889267098571746</v>
      </c>
      <c r="Y8" s="32">
        <v>0.26730464275879695</v>
      </c>
      <c r="Z8" s="32">
        <v>0.05220600131115407</v>
      </c>
      <c r="AA8" s="32">
        <v>0.19024712719090892</v>
      </c>
    </row>
    <row r="9">
      <c r="A9" s="5" t="s">
        <v>232</v>
      </c>
      <c r="B9" s="5" t="s">
        <v>9</v>
      </c>
      <c r="C9" s="5" t="s">
        <v>263</v>
      </c>
      <c r="D9" s="5" t="s">
        <v>7</v>
      </c>
      <c r="E9" s="5" t="s">
        <v>8</v>
      </c>
      <c r="F9" s="5">
        <v>25.1198503613016</v>
      </c>
      <c r="G9" s="5">
        <v>18.159778</v>
      </c>
      <c r="H9" s="5">
        <v>20.1969805</v>
      </c>
      <c r="I9" s="5">
        <v>27.215526</v>
      </c>
      <c r="J9" s="5">
        <v>32.5253438999999</v>
      </c>
      <c r="K9" s="5">
        <v>44.0409084499999</v>
      </c>
      <c r="L9" s="5">
        <v>75.310676</v>
      </c>
      <c r="M9" s="5">
        <v>7708138.0</v>
      </c>
      <c r="N9" s="5">
        <v>1036583.0</v>
      </c>
      <c r="O9" s="5">
        <v>285674.0</v>
      </c>
      <c r="P9" s="5">
        <v>78902.0</v>
      </c>
      <c r="Q9" s="5">
        <v>3569.0</v>
      </c>
      <c r="R9" s="32">
        <f t="shared" si="1"/>
        <v>0.1344790402</v>
      </c>
      <c r="S9" s="32">
        <f t="shared" si="2"/>
        <v>0.03706134997</v>
      </c>
      <c r="T9" s="32">
        <f t="shared" si="3"/>
        <v>0.01023619453</v>
      </c>
      <c r="U9" s="32">
        <f t="shared" si="4"/>
        <v>0.0004630171385</v>
      </c>
      <c r="V9" s="32">
        <v>0.0</v>
      </c>
      <c r="W9" s="32">
        <v>0.0</v>
      </c>
      <c r="X9" s="32">
        <v>0.0</v>
      </c>
      <c r="Y9" s="32">
        <v>0.0</v>
      </c>
      <c r="Z9" s="32">
        <v>0.0</v>
      </c>
      <c r="AA9" s="32">
        <v>0.0</v>
      </c>
    </row>
    <row r="10">
      <c r="A10" s="33" t="s">
        <v>275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5" t="s">
        <v>10</v>
      </c>
      <c r="B11" s="5" t="s">
        <v>0</v>
      </c>
      <c r="C11" s="5" t="s">
        <v>11</v>
      </c>
      <c r="D11" s="5" t="s">
        <v>1</v>
      </c>
      <c r="E11" s="5" t="s">
        <v>2</v>
      </c>
      <c r="F11" s="5" t="s">
        <v>14</v>
      </c>
      <c r="G11" s="5" t="s">
        <v>15</v>
      </c>
      <c r="H11" s="5" t="s">
        <v>16</v>
      </c>
      <c r="I11" s="5" t="s">
        <v>17</v>
      </c>
      <c r="J11" s="5" t="s">
        <v>3</v>
      </c>
      <c r="K11" s="5" t="s">
        <v>4</v>
      </c>
      <c r="L11" s="5" t="s">
        <v>5</v>
      </c>
      <c r="M11" s="5" t="s">
        <v>18</v>
      </c>
      <c r="N11" s="5" t="s">
        <v>19</v>
      </c>
      <c r="O11" s="5" t="s">
        <v>20</v>
      </c>
      <c r="P11" s="5" t="s">
        <v>21</v>
      </c>
      <c r="Q11" s="5" t="s">
        <v>22</v>
      </c>
      <c r="R11" s="32" t="s">
        <v>23</v>
      </c>
      <c r="S11" s="32" t="s">
        <v>24</v>
      </c>
      <c r="T11" s="32" t="s">
        <v>25</v>
      </c>
      <c r="U11" s="32" t="s">
        <v>26</v>
      </c>
      <c r="V11" s="5" t="s">
        <v>33</v>
      </c>
      <c r="W11" s="5" t="s">
        <v>34</v>
      </c>
      <c r="X11" s="5" t="s">
        <v>35</v>
      </c>
      <c r="Y11" s="5" t="s">
        <v>36</v>
      </c>
      <c r="Z11" s="5" t="s">
        <v>37</v>
      </c>
      <c r="AA11" s="5" t="s">
        <v>261</v>
      </c>
    </row>
    <row r="12">
      <c r="A12" s="5" t="s">
        <v>92</v>
      </c>
      <c r="B12" s="5" t="s">
        <v>9</v>
      </c>
      <c r="C12" s="5" t="s">
        <v>263</v>
      </c>
      <c r="D12" s="5" t="s">
        <v>264</v>
      </c>
      <c r="E12" s="5">
        <v>5.0</v>
      </c>
      <c r="F12" s="5">
        <v>25.6361909406078</v>
      </c>
      <c r="G12" s="5">
        <v>18.1777717</v>
      </c>
      <c r="H12" s="5">
        <v>20.960602</v>
      </c>
      <c r="I12" s="5">
        <v>27.56421225</v>
      </c>
      <c r="J12" s="5">
        <v>34.8146705</v>
      </c>
      <c r="K12" s="5">
        <v>46.9543579</v>
      </c>
      <c r="L12" s="5">
        <v>76.09871571</v>
      </c>
      <c r="M12" s="5">
        <v>27310.0</v>
      </c>
      <c r="N12" s="5">
        <v>4214.0</v>
      </c>
      <c r="O12" s="5">
        <v>1153.0</v>
      </c>
      <c r="P12" s="5">
        <v>305.0</v>
      </c>
      <c r="Q12" s="5">
        <v>0.0</v>
      </c>
      <c r="R12" s="32">
        <f t="shared" ref="R12:R18" si="5">N12/M12</f>
        <v>0.1543024533</v>
      </c>
      <c r="S12" s="32">
        <f t="shared" ref="S12:S18" si="6">O12/M12</f>
        <v>0.04221896741</v>
      </c>
      <c r="T12" s="32">
        <f t="shared" ref="T12:T18" si="7">P12/M12</f>
        <v>0.0111680703</v>
      </c>
      <c r="U12" s="32">
        <f t="shared" ref="U12:U18" si="8">Q12/M12</f>
        <v>0</v>
      </c>
      <c r="V12" s="32">
        <v>0.03780869620585131</v>
      </c>
      <c r="W12" s="32">
        <v>0.012812034204299416</v>
      </c>
      <c r="X12" s="32">
        <v>0.07038593064653505</v>
      </c>
      <c r="Y12" s="32">
        <v>0.06615325506529392</v>
      </c>
      <c r="Z12" s="32">
        <v>0.010463851234053356</v>
      </c>
      <c r="AA12" s="32">
        <v>0.03952475347120661</v>
      </c>
    </row>
    <row r="13">
      <c r="A13" s="5" t="s">
        <v>65</v>
      </c>
      <c r="B13" s="5" t="s">
        <v>9</v>
      </c>
      <c r="C13" s="5" t="s">
        <v>263</v>
      </c>
      <c r="D13" s="5" t="s">
        <v>266</v>
      </c>
      <c r="E13" s="5">
        <v>5.0</v>
      </c>
      <c r="F13" s="5">
        <v>25.4237572092018</v>
      </c>
      <c r="G13" s="5">
        <v>18.190815</v>
      </c>
      <c r="H13" s="5">
        <v>20.523578</v>
      </c>
      <c r="I13" s="5">
        <v>27.359893</v>
      </c>
      <c r="J13" s="5">
        <v>33.5894638</v>
      </c>
      <c r="K13" s="5">
        <v>44.8871869999999</v>
      </c>
      <c r="L13" s="5">
        <v>78.07958496</v>
      </c>
      <c r="M13" s="5">
        <v>26625.0</v>
      </c>
      <c r="N13" s="5">
        <v>3907.0</v>
      </c>
      <c r="O13" s="5">
        <v>1048.0</v>
      </c>
      <c r="P13" s="5">
        <v>324.0</v>
      </c>
      <c r="Q13" s="5">
        <v>45.0</v>
      </c>
      <c r="R13" s="32">
        <f t="shared" si="5"/>
        <v>0.146741784</v>
      </c>
      <c r="S13" s="32">
        <f t="shared" si="6"/>
        <v>0.03936150235</v>
      </c>
      <c r="T13" s="32">
        <f t="shared" si="7"/>
        <v>0.01216901408</v>
      </c>
      <c r="U13" s="32">
        <f t="shared" si="8"/>
        <v>0.001690140845</v>
      </c>
      <c r="V13" s="32">
        <v>0.016170610255330092</v>
      </c>
      <c r="W13" s="32">
        <v>0.0053045823916833</v>
      </c>
      <c r="X13" s="32">
        <v>0.03271663793230783</v>
      </c>
      <c r="Y13" s="32">
        <v>0.019215737817052294</v>
      </c>
      <c r="Z13" s="32">
        <v>0.03676648660012034</v>
      </c>
      <c r="AA13" s="32">
        <v>0.02203481099929877</v>
      </c>
    </row>
    <row r="14">
      <c r="A14" s="5" t="s">
        <v>55</v>
      </c>
      <c r="B14" s="5" t="s">
        <v>9</v>
      </c>
      <c r="C14" s="5" t="s">
        <v>263</v>
      </c>
      <c r="D14" s="5" t="s">
        <v>268</v>
      </c>
      <c r="E14" s="5">
        <v>5.0</v>
      </c>
      <c r="F14" s="5">
        <v>25.1291957216844</v>
      </c>
      <c r="G14" s="5">
        <v>18.094294</v>
      </c>
      <c r="H14" s="5">
        <v>19.949649</v>
      </c>
      <c r="I14" s="5">
        <v>27.655794</v>
      </c>
      <c r="J14" s="5">
        <v>33.152761</v>
      </c>
      <c r="K14" s="5">
        <v>44.194798</v>
      </c>
      <c r="L14" s="5">
        <v>73.752152</v>
      </c>
      <c r="M14" s="5">
        <v>7961657.0</v>
      </c>
      <c r="N14" s="5">
        <v>1182127.0</v>
      </c>
      <c r="O14" s="5">
        <v>287985.0</v>
      </c>
      <c r="P14" s="5">
        <v>72310.0</v>
      </c>
      <c r="Q14" s="5">
        <v>4019.0</v>
      </c>
      <c r="R14" s="32">
        <f t="shared" si="5"/>
        <v>0.1484775091</v>
      </c>
      <c r="S14" s="32">
        <f t="shared" si="6"/>
        <v>0.03617149043</v>
      </c>
      <c r="T14" s="32">
        <f t="shared" si="7"/>
        <v>0.009082280234</v>
      </c>
      <c r="U14" s="32">
        <f t="shared" si="8"/>
        <v>0.0005047944165</v>
      </c>
      <c r="V14" s="32">
        <v>0.012245964192518671</v>
      </c>
      <c r="W14" s="32">
        <v>0.016177089503983853</v>
      </c>
      <c r="X14" s="32">
        <v>0.019290098881939773</v>
      </c>
      <c r="Y14" s="32">
        <v>0.0034942410457952807</v>
      </c>
      <c r="Z14" s="32">
        <v>0.020694595810028388</v>
      </c>
      <c r="AA14" s="32">
        <v>0.014380397886853195</v>
      </c>
    </row>
    <row r="15">
      <c r="A15" s="5" t="s">
        <v>49</v>
      </c>
      <c r="B15" s="5" t="s">
        <v>9</v>
      </c>
      <c r="C15" s="5" t="s">
        <v>263</v>
      </c>
      <c r="D15" s="5" t="s">
        <v>270</v>
      </c>
      <c r="E15" s="5">
        <v>5.0</v>
      </c>
      <c r="F15" s="5">
        <v>25.2651423701385</v>
      </c>
      <c r="G15" s="5">
        <v>18.1861339</v>
      </c>
      <c r="H15" s="5">
        <v>20.345226</v>
      </c>
      <c r="I15" s="5">
        <v>27.3199495</v>
      </c>
      <c r="J15" s="5">
        <v>32.9399064</v>
      </c>
      <c r="K15" s="5">
        <v>44.8859545499999</v>
      </c>
      <c r="L15" s="5">
        <v>74.90128953</v>
      </c>
      <c r="M15" s="5">
        <v>25558.0</v>
      </c>
      <c r="N15" s="5">
        <v>3571.0</v>
      </c>
      <c r="O15" s="5">
        <v>1004.0</v>
      </c>
      <c r="P15" s="5">
        <v>252.0</v>
      </c>
      <c r="Q15" s="5">
        <v>3.0</v>
      </c>
      <c r="R15" s="32">
        <f t="shared" si="5"/>
        <v>0.139721418</v>
      </c>
      <c r="S15" s="32">
        <f t="shared" si="6"/>
        <v>0.039283199</v>
      </c>
      <c r="T15" s="32">
        <f t="shared" si="7"/>
        <v>0.009859926442</v>
      </c>
      <c r="U15" s="32">
        <f t="shared" si="8"/>
        <v>0.0001173800767</v>
      </c>
      <c r="V15" s="32">
        <v>0.0073399833207741915</v>
      </c>
      <c r="W15" s="32">
        <v>0.0038369091231232988</v>
      </c>
      <c r="X15" s="32">
        <v>0.012745829875763311</v>
      </c>
      <c r="Y15" s="32">
        <v>0.01918775360774845</v>
      </c>
      <c r="Z15" s="32">
        <v>0.00543596860025531</v>
      </c>
      <c r="AA15" s="32">
        <v>0.009709288905532912</v>
      </c>
    </row>
    <row r="16">
      <c r="A16" s="5" t="s">
        <v>103</v>
      </c>
      <c r="B16" s="5" t="s">
        <v>9</v>
      </c>
      <c r="C16" s="5" t="s">
        <v>263</v>
      </c>
      <c r="D16" s="5" t="s">
        <v>272</v>
      </c>
      <c r="E16" s="5">
        <v>5.0</v>
      </c>
      <c r="F16" s="5">
        <v>24.7165982450501</v>
      </c>
      <c r="G16" s="5">
        <v>17.9380932</v>
      </c>
      <c r="H16" s="5">
        <v>19.219377</v>
      </c>
      <c r="I16" s="5">
        <v>26.579681</v>
      </c>
      <c r="J16" s="5">
        <v>30.5209036</v>
      </c>
      <c r="K16" s="5">
        <v>40.1167875</v>
      </c>
      <c r="L16" s="5">
        <v>79.78964222</v>
      </c>
      <c r="M16" s="5">
        <v>26415.0</v>
      </c>
      <c r="N16" s="5">
        <v>2798.0</v>
      </c>
      <c r="O16" s="5">
        <v>863.0</v>
      </c>
      <c r="P16" s="5">
        <v>324.0</v>
      </c>
      <c r="Q16" s="5">
        <v>127.0</v>
      </c>
      <c r="R16" s="32">
        <f t="shared" si="5"/>
        <v>0.105924664</v>
      </c>
      <c r="S16" s="32">
        <f t="shared" si="6"/>
        <v>0.03267083097</v>
      </c>
      <c r="T16" s="32">
        <f t="shared" si="7"/>
        <v>0.01226575809</v>
      </c>
      <c r="U16" s="32">
        <f t="shared" si="8"/>
        <v>0.004807874314</v>
      </c>
      <c r="V16" s="32">
        <v>0.048403448228313</v>
      </c>
      <c r="W16" s="32">
        <v>0.02336331842346166</v>
      </c>
      <c r="X16" s="32">
        <v>0.0616270286384246</v>
      </c>
      <c r="Y16" s="32">
        <v>0.08910172582963385</v>
      </c>
      <c r="Z16" s="32">
        <v>0.059473191025399955</v>
      </c>
      <c r="AA16" s="32">
        <v>0.056393742429046614</v>
      </c>
    </row>
    <row r="17">
      <c r="A17" s="5" t="s">
        <v>156</v>
      </c>
      <c r="B17" s="5" t="s">
        <v>9</v>
      </c>
      <c r="C17" s="5" t="s">
        <v>263</v>
      </c>
      <c r="D17" s="5" t="s">
        <v>274</v>
      </c>
      <c r="E17" s="5">
        <v>5.0</v>
      </c>
      <c r="F17" s="5">
        <v>26.8387762513767</v>
      </c>
      <c r="G17" s="5">
        <v>18.1480821</v>
      </c>
      <c r="H17" s="5">
        <v>24.3693175</v>
      </c>
      <c r="I17" s="5">
        <v>27.931765</v>
      </c>
      <c r="J17" s="5">
        <v>37.4391372</v>
      </c>
      <c r="K17" s="5">
        <v>52.3014314499999</v>
      </c>
      <c r="L17" s="5">
        <v>84.02606078</v>
      </c>
      <c r="M17" s="5">
        <v>27238.0</v>
      </c>
      <c r="N17" s="5">
        <v>4781.0</v>
      </c>
      <c r="O17" s="5">
        <v>1514.0</v>
      </c>
      <c r="P17" s="5">
        <v>496.0</v>
      </c>
      <c r="Q17" s="5">
        <v>127.0</v>
      </c>
      <c r="R17" s="32">
        <f t="shared" si="5"/>
        <v>0.1755268375</v>
      </c>
      <c r="S17" s="32">
        <f t="shared" si="6"/>
        <v>0.05558411043</v>
      </c>
      <c r="T17" s="32">
        <f t="shared" si="7"/>
        <v>0.01820985388</v>
      </c>
      <c r="U17" s="32">
        <f t="shared" si="8"/>
        <v>0.004662603715</v>
      </c>
      <c r="V17" s="32">
        <v>0.2065822165843059</v>
      </c>
      <c r="W17" s="32">
        <v>0.02631729403282516</v>
      </c>
      <c r="X17" s="32">
        <v>0.15107582920899135</v>
      </c>
      <c r="Y17" s="32">
        <v>0.18756477308769107</v>
      </c>
      <c r="Z17" s="32">
        <v>0.11572575420780971</v>
      </c>
      <c r="AA17" s="32">
        <v>0.13745317342432464</v>
      </c>
    </row>
    <row r="18">
      <c r="A18" s="5" t="s">
        <v>232</v>
      </c>
      <c r="B18" s="5" t="s">
        <v>9</v>
      </c>
      <c r="C18" s="5" t="s">
        <v>263</v>
      </c>
      <c r="D18" s="5" t="s">
        <v>7</v>
      </c>
      <c r="E18" s="5" t="s">
        <v>8</v>
      </c>
      <c r="F18" s="5">
        <v>25.1198503613016</v>
      </c>
      <c r="G18" s="5">
        <v>18.159778</v>
      </c>
      <c r="H18" s="5">
        <v>20.1969805</v>
      </c>
      <c r="I18" s="5">
        <v>27.215526</v>
      </c>
      <c r="J18" s="5">
        <v>32.5253438999999</v>
      </c>
      <c r="K18" s="5">
        <v>44.0409084499999</v>
      </c>
      <c r="L18" s="5">
        <v>75.310676</v>
      </c>
      <c r="M18" s="5">
        <v>7708138.0</v>
      </c>
      <c r="N18" s="5">
        <v>1036583.0</v>
      </c>
      <c r="O18" s="5">
        <v>285674.0</v>
      </c>
      <c r="P18" s="5">
        <v>78902.0</v>
      </c>
      <c r="Q18" s="5">
        <v>3569.0</v>
      </c>
      <c r="R18" s="32">
        <f t="shared" si="5"/>
        <v>0.1344790402</v>
      </c>
      <c r="S18" s="32">
        <f t="shared" si="6"/>
        <v>0.03706134997</v>
      </c>
      <c r="T18" s="32">
        <f t="shared" si="7"/>
        <v>0.01023619453</v>
      </c>
      <c r="U18" s="32">
        <f t="shared" si="8"/>
        <v>0.0004630171385</v>
      </c>
      <c r="V18" s="32">
        <v>0.0</v>
      </c>
      <c r="W18" s="32">
        <v>0.0</v>
      </c>
      <c r="X18" s="32">
        <v>0.0</v>
      </c>
      <c r="Y18" s="32">
        <v>0.0</v>
      </c>
      <c r="Z18" s="32">
        <v>0.0</v>
      </c>
      <c r="AA18" s="32">
        <v>0.0</v>
      </c>
    </row>
    <row r="19">
      <c r="A19" s="34" t="s">
        <v>276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5" t="s">
        <v>10</v>
      </c>
      <c r="B20" s="5" t="s">
        <v>0</v>
      </c>
      <c r="C20" s="5" t="s">
        <v>11</v>
      </c>
      <c r="D20" s="5" t="s">
        <v>1</v>
      </c>
      <c r="E20" s="5" t="s">
        <v>2</v>
      </c>
      <c r="F20" s="5" t="s">
        <v>14</v>
      </c>
      <c r="G20" s="5" t="s">
        <v>15</v>
      </c>
      <c r="H20" s="5" t="s">
        <v>16</v>
      </c>
      <c r="I20" s="5" t="s">
        <v>17</v>
      </c>
      <c r="J20" s="5" t="s">
        <v>3</v>
      </c>
      <c r="K20" s="5" t="s">
        <v>4</v>
      </c>
      <c r="L20" s="5" t="s">
        <v>5</v>
      </c>
      <c r="M20" s="5" t="s">
        <v>18</v>
      </c>
      <c r="N20" s="5" t="s">
        <v>19</v>
      </c>
      <c r="O20" s="5" t="s">
        <v>20</v>
      </c>
      <c r="P20" s="5" t="s">
        <v>21</v>
      </c>
      <c r="Q20" s="5" t="s">
        <v>22</v>
      </c>
      <c r="R20" s="5" t="s">
        <v>23</v>
      </c>
      <c r="S20" s="5" t="s">
        <v>24</v>
      </c>
      <c r="T20" s="5" t="s">
        <v>25</v>
      </c>
      <c r="U20" s="5" t="s">
        <v>26</v>
      </c>
      <c r="V20" s="5" t="s">
        <v>33</v>
      </c>
      <c r="W20" s="5" t="s">
        <v>34</v>
      </c>
      <c r="X20" s="5" t="s">
        <v>35</v>
      </c>
      <c r="Y20" s="5" t="s">
        <v>36</v>
      </c>
      <c r="Z20" s="5" t="s">
        <v>37</v>
      </c>
      <c r="AA20" s="5" t="s">
        <v>261</v>
      </c>
    </row>
    <row r="21">
      <c r="A21" s="5" t="s">
        <v>220</v>
      </c>
      <c r="B21" s="5" t="s">
        <v>9</v>
      </c>
      <c r="C21" s="14" t="s">
        <v>263</v>
      </c>
      <c r="D21" s="5" t="s">
        <v>264</v>
      </c>
      <c r="E21" s="5">
        <v>15.0</v>
      </c>
      <c r="F21" s="5">
        <v>28.5666692338539</v>
      </c>
      <c r="G21" s="5">
        <v>17.9392294</v>
      </c>
      <c r="H21" s="5">
        <v>20.227746</v>
      </c>
      <c r="I21" s="5">
        <v>27.044794</v>
      </c>
      <c r="J21" s="5">
        <v>36.3563193</v>
      </c>
      <c r="K21" s="5">
        <v>60.0406192</v>
      </c>
      <c r="L21" s="5">
        <v>186.709799790001</v>
      </c>
      <c r="M21" s="5">
        <v>76830.0</v>
      </c>
      <c r="N21" s="5">
        <v>11604.0</v>
      </c>
      <c r="O21" s="5">
        <v>4854.0</v>
      </c>
      <c r="P21" s="5">
        <v>2659.0</v>
      </c>
      <c r="Q21" s="5">
        <v>1773.0</v>
      </c>
      <c r="R21" s="32">
        <f t="shared" ref="R21:R27" si="9">N21/M21</f>
        <v>0.151034752</v>
      </c>
      <c r="S21" s="32">
        <f t="shared" ref="S21:S27" si="10">O21/M21</f>
        <v>0.06317844592</v>
      </c>
      <c r="T21" s="32">
        <f t="shared" ref="T21:T27" si="11">P21/M21</f>
        <v>0.03460887674</v>
      </c>
      <c r="U21" s="32">
        <f t="shared" ref="U21:U27" si="12">Q21/M21</f>
        <v>0.02307692308</v>
      </c>
      <c r="V21" s="32">
        <v>0.001523272253493591</v>
      </c>
      <c r="W21" s="32">
        <v>0.0062733308920798</v>
      </c>
      <c r="X21" s="32">
        <v>0.11778431649419425</v>
      </c>
      <c r="Y21" s="32">
        <v>0.3632920235549806</v>
      </c>
      <c r="Z21" s="32">
        <v>1.4791943148936944</v>
      </c>
      <c r="AA21" s="32">
        <v>0.3936134516176885</v>
      </c>
    </row>
    <row r="22">
      <c r="A22" s="5" t="s">
        <v>46</v>
      </c>
      <c r="B22" s="5" t="s">
        <v>9</v>
      </c>
      <c r="C22" s="14" t="s">
        <v>263</v>
      </c>
      <c r="D22" s="5" t="s">
        <v>266</v>
      </c>
      <c r="E22" s="5">
        <v>15.0</v>
      </c>
      <c r="F22" s="5">
        <v>25.2567703212379</v>
      </c>
      <c r="G22" s="5">
        <v>18.1753808</v>
      </c>
      <c r="H22" s="5">
        <v>20.43857</v>
      </c>
      <c r="I22" s="5">
        <v>27.30215675</v>
      </c>
      <c r="J22" s="5">
        <v>32.8619698</v>
      </c>
      <c r="K22" s="5">
        <v>44.3477250499999</v>
      </c>
      <c r="L22" s="5">
        <v>75.5642384500001</v>
      </c>
      <c r="M22" s="5">
        <v>79452.0</v>
      </c>
      <c r="N22" s="5">
        <v>11134.0</v>
      </c>
      <c r="O22" s="5">
        <v>2978.0</v>
      </c>
      <c r="P22" s="5">
        <v>847.0</v>
      </c>
      <c r="Q22" s="5">
        <v>75.0</v>
      </c>
      <c r="R22" s="32">
        <f t="shared" si="9"/>
        <v>0.1401349242</v>
      </c>
      <c r="S22" s="32">
        <f t="shared" si="10"/>
        <v>0.03748174999</v>
      </c>
      <c r="T22" s="32">
        <f t="shared" si="11"/>
        <v>0.01066052459</v>
      </c>
      <c r="U22" s="32">
        <f t="shared" si="12"/>
        <v>0.0009439661683</v>
      </c>
      <c r="V22" s="32">
        <v>0.011961664269567419</v>
      </c>
      <c r="W22" s="32">
        <v>0.003183137081385133</v>
      </c>
      <c r="X22" s="32">
        <v>0.010349649216163853</v>
      </c>
      <c r="Y22" s="32">
        <v>0.006966627410702413</v>
      </c>
      <c r="Z22" s="32">
        <v>0.003366885858256052</v>
      </c>
      <c r="AA22" s="32">
        <v>0.007165592767214973</v>
      </c>
    </row>
    <row r="23">
      <c r="A23" s="5" t="s">
        <v>132</v>
      </c>
      <c r="B23" s="5" t="s">
        <v>9</v>
      </c>
      <c r="C23" s="5" t="s">
        <v>263</v>
      </c>
      <c r="D23" s="5" t="s">
        <v>268</v>
      </c>
      <c r="E23" s="5">
        <v>15.0</v>
      </c>
      <c r="F23" s="5">
        <v>26.1860382659585</v>
      </c>
      <c r="G23" s="5">
        <v>18.158722</v>
      </c>
      <c r="H23" s="5">
        <v>20.632261</v>
      </c>
      <c r="I23" s="5">
        <v>27.54389</v>
      </c>
      <c r="J23" s="5">
        <v>35.952141</v>
      </c>
      <c r="K23" s="5">
        <v>49.56671</v>
      </c>
      <c r="L23" s="5">
        <v>81.281341</v>
      </c>
      <c r="M23" s="5">
        <v>8162254.0</v>
      </c>
      <c r="N23" s="5">
        <v>1327634.0</v>
      </c>
      <c r="O23" s="5">
        <v>400299.0</v>
      </c>
      <c r="P23" s="5">
        <v>122965.0</v>
      </c>
      <c r="Q23" s="5">
        <v>26898.0</v>
      </c>
      <c r="R23" s="32">
        <f t="shared" si="9"/>
        <v>0.1626553156</v>
      </c>
      <c r="S23" s="32">
        <f t="shared" si="10"/>
        <v>0.04904270316</v>
      </c>
      <c r="T23" s="32">
        <f t="shared" si="11"/>
        <v>0.01506507884</v>
      </c>
      <c r="U23" s="32">
        <f t="shared" si="12"/>
        <v>0.003295413252</v>
      </c>
      <c r="V23" s="32">
        <v>0.021551761165487144</v>
      </c>
      <c r="W23" s="32">
        <v>0.012065318891870786</v>
      </c>
      <c r="X23" s="32">
        <v>0.10535775149790512</v>
      </c>
      <c r="Y23" s="32">
        <v>0.12546974493665597</v>
      </c>
      <c r="Z23" s="32">
        <v>0.07928045951944446</v>
      </c>
      <c r="AA23" s="32">
        <v>0.05891383885446784</v>
      </c>
    </row>
    <row r="24">
      <c r="A24" s="5" t="s">
        <v>43</v>
      </c>
      <c r="B24" s="5" t="s">
        <v>9</v>
      </c>
      <c r="C24" s="5" t="s">
        <v>263</v>
      </c>
      <c r="D24" s="5" t="s">
        <v>270</v>
      </c>
      <c r="E24" s="5">
        <v>15.0</v>
      </c>
      <c r="F24" s="5">
        <v>25.1263682728954</v>
      </c>
      <c r="G24" s="5">
        <v>18.1613772</v>
      </c>
      <c r="H24" s="5">
        <v>20.253858</v>
      </c>
      <c r="I24" s="5">
        <v>27.218832</v>
      </c>
      <c r="J24" s="5">
        <v>32.7509738</v>
      </c>
      <c r="K24" s="5">
        <v>43.9427239999999</v>
      </c>
      <c r="L24" s="5">
        <v>74.8960458400002</v>
      </c>
      <c r="M24" s="5">
        <v>78913.0</v>
      </c>
      <c r="N24" s="5">
        <v>10945.0</v>
      </c>
      <c r="O24" s="5">
        <v>2895.0</v>
      </c>
      <c r="P24" s="5">
        <v>779.0</v>
      </c>
      <c r="Q24" s="5">
        <v>31.0</v>
      </c>
      <c r="R24" s="32">
        <f t="shared" si="9"/>
        <v>0.1386970461</v>
      </c>
      <c r="S24" s="32">
        <f t="shared" si="10"/>
        <v>0.03668597063</v>
      </c>
      <c r="T24" s="32">
        <f t="shared" si="11"/>
        <v>0.009871630783</v>
      </c>
      <c r="U24" s="32">
        <f t="shared" si="12"/>
        <v>0.000392837682</v>
      </c>
      <c r="V24" s="32">
        <v>0.002816138778764596</v>
      </c>
      <c r="W24" s="32">
        <v>1.214747787714438E-4</v>
      </c>
      <c r="X24" s="32">
        <v>0.006937048865457017</v>
      </c>
      <c r="Y24" s="32">
        <v>0.0022293920233609123</v>
      </c>
      <c r="Z24" s="32">
        <v>0.005505596045901946</v>
      </c>
      <c r="AA24" s="32">
        <v>0.003521930098451183</v>
      </c>
    </row>
    <row r="25">
      <c r="A25" s="5" t="s">
        <v>111</v>
      </c>
      <c r="B25" s="5" t="s">
        <v>9</v>
      </c>
      <c r="C25" s="14" t="s">
        <v>263</v>
      </c>
      <c r="D25" s="5" t="s">
        <v>272</v>
      </c>
      <c r="E25" s="5">
        <v>15.0</v>
      </c>
      <c r="F25" s="5">
        <v>24.092198837436</v>
      </c>
      <c r="G25" s="5">
        <v>17.923664</v>
      </c>
      <c r="H25" s="5">
        <v>18.98464</v>
      </c>
      <c r="I25" s="5">
        <v>26.6247285</v>
      </c>
      <c r="J25" s="5">
        <v>30.10283</v>
      </c>
      <c r="K25" s="5">
        <v>38.7658336999999</v>
      </c>
      <c r="L25" s="5">
        <v>71.36573358</v>
      </c>
      <c r="M25" s="5">
        <v>79987.0</v>
      </c>
      <c r="N25" s="5">
        <v>8107.0</v>
      </c>
      <c r="O25" s="5">
        <v>2232.0</v>
      </c>
      <c r="P25" s="5">
        <v>638.0</v>
      </c>
      <c r="Q25" s="5">
        <v>129.0</v>
      </c>
      <c r="R25" s="32">
        <f t="shared" si="9"/>
        <v>0.10135397</v>
      </c>
      <c r="S25" s="32">
        <f t="shared" si="10"/>
        <v>0.02790453449</v>
      </c>
      <c r="T25" s="32">
        <f t="shared" si="11"/>
        <v>0.007976296148</v>
      </c>
      <c r="U25" s="32">
        <f t="shared" si="12"/>
        <v>0.001612762074</v>
      </c>
      <c r="V25" s="32">
        <v>0.060025829108465</v>
      </c>
      <c r="W25" s="32">
        <v>0.02170810514557024</v>
      </c>
      <c r="X25" s="32">
        <v>0.07448080817986093</v>
      </c>
      <c r="Y25" s="32">
        <v>0.11977670160888806</v>
      </c>
      <c r="Z25" s="32">
        <v>0.052382246841072094</v>
      </c>
      <c r="AA25" s="32">
        <v>0.06567473817677125</v>
      </c>
    </row>
    <row r="26">
      <c r="A26" s="5" t="s">
        <v>119</v>
      </c>
      <c r="B26" s="5" t="s">
        <v>9</v>
      </c>
      <c r="C26" s="5" t="s">
        <v>263</v>
      </c>
      <c r="D26" s="5" t="s">
        <v>274</v>
      </c>
      <c r="E26" s="5">
        <v>15.0</v>
      </c>
      <c r="F26" s="5">
        <v>26.2410650398835</v>
      </c>
      <c r="G26" s="5">
        <v>18.1629742</v>
      </c>
      <c r="H26" s="5">
        <v>22.661798</v>
      </c>
      <c r="I26" s="5">
        <v>27.470266</v>
      </c>
      <c r="J26" s="5">
        <v>34.9402716</v>
      </c>
      <c r="K26" s="5">
        <v>49.1306893</v>
      </c>
      <c r="L26" s="5">
        <v>81.29010156</v>
      </c>
      <c r="M26" s="5">
        <v>80735.0</v>
      </c>
      <c r="N26" s="5">
        <v>12548.0</v>
      </c>
      <c r="O26" s="5">
        <v>3898.0</v>
      </c>
      <c r="P26" s="5">
        <v>1172.0</v>
      </c>
      <c r="Q26" s="5">
        <v>387.0</v>
      </c>
      <c r="R26" s="32">
        <f t="shared" si="9"/>
        <v>0.1554220598</v>
      </c>
      <c r="S26" s="32">
        <f t="shared" si="10"/>
        <v>0.0482814145</v>
      </c>
      <c r="T26" s="32">
        <f t="shared" si="11"/>
        <v>0.01451662848</v>
      </c>
      <c r="U26" s="32">
        <f t="shared" si="12"/>
        <v>0.004793460085</v>
      </c>
      <c r="V26" s="32">
        <v>0.12203891071737195</v>
      </c>
      <c r="W26" s="32">
        <v>0.009360098349743384</v>
      </c>
      <c r="X26" s="32">
        <v>0.07424756852455928</v>
      </c>
      <c r="Y26" s="32">
        <v>0.11556938830584262</v>
      </c>
      <c r="Z26" s="32">
        <v>0.07939678512512616</v>
      </c>
      <c r="AA26" s="32">
        <v>0.08012255020452867</v>
      </c>
    </row>
    <row r="27">
      <c r="A27" s="5" t="s">
        <v>232</v>
      </c>
      <c r="B27" s="5" t="s">
        <v>9</v>
      </c>
      <c r="C27" s="14" t="s">
        <v>263</v>
      </c>
      <c r="D27" s="5" t="s">
        <v>7</v>
      </c>
      <c r="E27" s="5" t="s">
        <v>8</v>
      </c>
      <c r="F27" s="5">
        <v>25.1198503613016</v>
      </c>
      <c r="G27" s="5">
        <v>18.159778</v>
      </c>
      <c r="H27" s="5">
        <v>20.1969805</v>
      </c>
      <c r="I27" s="5">
        <v>27.215526</v>
      </c>
      <c r="J27" s="5">
        <v>32.5253438999999</v>
      </c>
      <c r="K27" s="5">
        <v>44.0409084499999</v>
      </c>
      <c r="L27" s="5">
        <v>75.310676</v>
      </c>
      <c r="M27" s="5">
        <v>7708138.0</v>
      </c>
      <c r="N27" s="5">
        <v>1036583.0</v>
      </c>
      <c r="O27" s="5">
        <v>285674.0</v>
      </c>
      <c r="P27" s="5">
        <v>78902.0</v>
      </c>
      <c r="Q27" s="5">
        <v>3569.0</v>
      </c>
      <c r="R27" s="32">
        <f t="shared" si="9"/>
        <v>0.1344790402</v>
      </c>
      <c r="S27" s="32">
        <f t="shared" si="10"/>
        <v>0.03706134997</v>
      </c>
      <c r="T27" s="32">
        <f t="shared" si="11"/>
        <v>0.01023619453</v>
      </c>
      <c r="U27" s="32">
        <f t="shared" si="12"/>
        <v>0.0004630171385</v>
      </c>
      <c r="V27" s="32">
        <v>0.0</v>
      </c>
      <c r="W27" s="32">
        <v>0.0</v>
      </c>
      <c r="X27" s="32">
        <v>0.0</v>
      </c>
      <c r="Y27" s="32">
        <v>0.0</v>
      </c>
      <c r="Z27" s="32">
        <v>0.0</v>
      </c>
      <c r="AA27" s="32">
        <v>0.0</v>
      </c>
    </row>
    <row r="28">
      <c r="A28" s="34" t="s">
        <v>277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5" t="s">
        <v>10</v>
      </c>
      <c r="B29" s="5" t="s">
        <v>0</v>
      </c>
      <c r="C29" s="5" t="s">
        <v>11</v>
      </c>
      <c r="D29" s="5" t="s">
        <v>1</v>
      </c>
      <c r="E29" s="5" t="s">
        <v>2</v>
      </c>
      <c r="F29" s="5" t="s">
        <v>14</v>
      </c>
      <c r="G29" s="5" t="s">
        <v>15</v>
      </c>
      <c r="H29" s="5" t="s">
        <v>16</v>
      </c>
      <c r="I29" s="5" t="s">
        <v>17</v>
      </c>
      <c r="J29" s="5" t="s">
        <v>3</v>
      </c>
      <c r="K29" s="5" t="s">
        <v>4</v>
      </c>
      <c r="L29" s="5" t="s">
        <v>5</v>
      </c>
      <c r="M29" s="5" t="s">
        <v>18</v>
      </c>
      <c r="N29" s="5" t="s">
        <v>19</v>
      </c>
      <c r="O29" s="5" t="s">
        <v>20</v>
      </c>
      <c r="P29" s="5" t="s">
        <v>21</v>
      </c>
      <c r="Q29" s="5" t="s">
        <v>22</v>
      </c>
      <c r="R29" s="5" t="s">
        <v>23</v>
      </c>
      <c r="S29" s="5" t="s">
        <v>24</v>
      </c>
      <c r="T29" s="5" t="s">
        <v>25</v>
      </c>
      <c r="U29" s="5" t="s">
        <v>26</v>
      </c>
      <c r="V29" s="5" t="s">
        <v>33</v>
      </c>
      <c r="W29" s="5" t="s">
        <v>34</v>
      </c>
      <c r="X29" s="5" t="s">
        <v>35</v>
      </c>
      <c r="Y29" s="5" t="s">
        <v>36</v>
      </c>
      <c r="Z29" s="5" t="s">
        <v>37</v>
      </c>
      <c r="AA29" s="5" t="s">
        <v>261</v>
      </c>
    </row>
    <row r="30">
      <c r="A30" s="5" t="s">
        <v>278</v>
      </c>
      <c r="B30" s="5" t="s">
        <v>9</v>
      </c>
      <c r="C30" s="14" t="s">
        <v>263</v>
      </c>
      <c r="D30" s="5" t="s">
        <v>264</v>
      </c>
      <c r="E30" s="5">
        <v>30.0</v>
      </c>
      <c r="F30" s="5">
        <v>24.8296496930394</v>
      </c>
      <c r="G30" s="5">
        <v>18.0732664</v>
      </c>
      <c r="H30" s="5">
        <v>19.966777</v>
      </c>
      <c r="I30" s="5">
        <v>26.8538805</v>
      </c>
      <c r="J30" s="5">
        <v>31.4287202</v>
      </c>
      <c r="K30" s="5">
        <v>42.1309779999999</v>
      </c>
      <c r="L30" s="5">
        <v>74.0358115399997</v>
      </c>
      <c r="M30" s="5">
        <v>76847.0</v>
      </c>
      <c r="N30" s="5">
        <v>9137.0</v>
      </c>
      <c r="O30" s="5">
        <v>2609.0</v>
      </c>
      <c r="P30" s="5">
        <v>717.0</v>
      </c>
      <c r="Q30" s="5">
        <v>116.0</v>
      </c>
      <c r="R30" s="32">
        <f t="shared" ref="R30:R36" si="13">N30/M30</f>
        <v>0.1188985907</v>
      </c>
      <c r="S30" s="32">
        <f t="shared" ref="S30:S36" si="14">O30/M30</f>
        <v>0.03395057712</v>
      </c>
      <c r="T30" s="32">
        <f t="shared" ref="T30:T36" si="15">P30/M30</f>
        <v>0.009330227595</v>
      </c>
      <c r="U30" s="32">
        <f t="shared" ref="U30:U36" si="16">Q30/M30</f>
        <v>0.001509492888</v>
      </c>
      <c r="V30" s="32">
        <v>0.011397916634122523</v>
      </c>
      <c r="W30" s="32">
        <v>0.013288205416276047</v>
      </c>
      <c r="X30" s="32">
        <v>0.03371597555959757</v>
      </c>
      <c r="Y30" s="32">
        <v>0.043367190124344535</v>
      </c>
      <c r="Z30" s="32">
        <v>0.016928070862095326</v>
      </c>
      <c r="AA30" s="32">
        <v>0.023739471719287204</v>
      </c>
    </row>
    <row r="31">
      <c r="A31" s="5" t="s">
        <v>279</v>
      </c>
      <c r="B31" s="5" t="s">
        <v>9</v>
      </c>
      <c r="C31" s="14" t="s">
        <v>263</v>
      </c>
      <c r="D31" s="5" t="s">
        <v>266</v>
      </c>
      <c r="E31" s="5">
        <v>30.0</v>
      </c>
      <c r="F31" s="5">
        <v>25.3672272142592</v>
      </c>
      <c r="G31" s="5">
        <v>18.133217</v>
      </c>
      <c r="H31" s="5">
        <v>20.31426</v>
      </c>
      <c r="I31" s="5">
        <v>27.203238</v>
      </c>
      <c r="J31" s="5">
        <v>32.5989608</v>
      </c>
      <c r="K31" s="5">
        <v>44.9733383</v>
      </c>
      <c r="L31" s="5">
        <v>77.6406491799999</v>
      </c>
      <c r="M31" s="5">
        <v>158999.0</v>
      </c>
      <c r="N31" s="5">
        <v>21314.0</v>
      </c>
      <c r="O31" s="5">
        <v>6231.0</v>
      </c>
      <c r="P31" s="5">
        <v>1902.0</v>
      </c>
      <c r="Q31" s="5">
        <v>379.0</v>
      </c>
      <c r="R31" s="32">
        <f t="shared" si="13"/>
        <v>0.1340511576</v>
      </c>
      <c r="S31" s="32">
        <f t="shared" si="14"/>
        <v>0.03918892572</v>
      </c>
      <c r="T31" s="32">
        <f t="shared" si="15"/>
        <v>0.01196233939</v>
      </c>
      <c r="U31" s="32">
        <f t="shared" si="16"/>
        <v>0.00238366279</v>
      </c>
      <c r="V31" s="32">
        <v>0.005806783840782646</v>
      </c>
      <c r="W31" s="32">
        <v>4.515069817133658E-4</v>
      </c>
      <c r="X31" s="32">
        <v>0.002263370380538766</v>
      </c>
      <c r="Y31" s="32">
        <v>0.021171903187662496</v>
      </c>
      <c r="Z31" s="32">
        <v>0.030938152513727224</v>
      </c>
      <c r="AA31" s="32">
        <v>0.0121263433808849</v>
      </c>
    </row>
    <row r="32">
      <c r="A32" s="5" t="s">
        <v>280</v>
      </c>
      <c r="B32" s="5" t="s">
        <v>9</v>
      </c>
      <c r="C32" s="14" t="s">
        <v>263</v>
      </c>
      <c r="D32" s="5" t="s">
        <v>268</v>
      </c>
      <c r="E32" s="5">
        <v>30.0</v>
      </c>
      <c r="F32" s="5">
        <v>25.6183093538928</v>
      </c>
      <c r="G32" s="5">
        <v>18.186809</v>
      </c>
      <c r="H32" s="5">
        <v>20.332048</v>
      </c>
      <c r="I32" s="5">
        <v>27.561437</v>
      </c>
      <c r="J32" s="5">
        <v>35.06415</v>
      </c>
      <c r="K32" s="5">
        <v>47.206416</v>
      </c>
      <c r="L32" s="5">
        <v>75.858272</v>
      </c>
      <c r="M32" s="5">
        <v>8266935.0</v>
      </c>
      <c r="N32" s="5">
        <v>1305438.0</v>
      </c>
      <c r="O32" s="5">
        <v>361456.0</v>
      </c>
      <c r="P32" s="5">
        <v>88715.0</v>
      </c>
      <c r="Q32" s="5">
        <v>5646.0</v>
      </c>
      <c r="R32" s="32">
        <f t="shared" si="13"/>
        <v>0.1579107614</v>
      </c>
      <c r="S32" s="32">
        <f t="shared" si="14"/>
        <v>0.04372309689</v>
      </c>
      <c r="T32" s="32">
        <f t="shared" si="15"/>
        <v>0.01073130489</v>
      </c>
      <c r="U32" s="32">
        <f t="shared" si="16"/>
        <v>0.0006829617023</v>
      </c>
      <c r="V32" s="32">
        <v>0.006687509551242162</v>
      </c>
      <c r="W32" s="32">
        <v>0.01271006116141209</v>
      </c>
      <c r="X32" s="32">
        <v>0.07805624155137994</v>
      </c>
      <c r="Y32" s="32">
        <v>0.0718765271064727</v>
      </c>
      <c r="Z32" s="32">
        <v>0.0072711603332308245</v>
      </c>
      <c r="AA32" s="32">
        <v>0.03532029994074755</v>
      </c>
    </row>
    <row r="33">
      <c r="A33" s="5" t="s">
        <v>281</v>
      </c>
      <c r="B33" s="5" t="s">
        <v>9</v>
      </c>
      <c r="C33" s="5" t="s">
        <v>263</v>
      </c>
      <c r="D33" s="5" t="s">
        <v>270</v>
      </c>
      <c r="E33" s="5">
        <v>30.0</v>
      </c>
      <c r="F33" s="5">
        <v>25.2434196194039</v>
      </c>
      <c r="G33" s="5">
        <v>18.1382064</v>
      </c>
      <c r="H33" s="5">
        <v>20.317906</v>
      </c>
      <c r="I33" s="5">
        <v>27.184459</v>
      </c>
      <c r="J33" s="5">
        <v>33.281569</v>
      </c>
      <c r="K33" s="5">
        <v>44.7281507999999</v>
      </c>
      <c r="L33" s="5">
        <v>74.79724044</v>
      </c>
      <c r="M33" s="5">
        <v>159555.0</v>
      </c>
      <c r="N33" s="5">
        <v>22871.0</v>
      </c>
      <c r="O33" s="5">
        <v>6069.0</v>
      </c>
      <c r="P33" s="5">
        <v>1570.0</v>
      </c>
      <c r="Q33" s="5">
        <v>134.0</v>
      </c>
      <c r="R33" s="32">
        <f t="shared" si="13"/>
        <v>0.1433424211</v>
      </c>
      <c r="S33" s="32">
        <f t="shared" si="14"/>
        <v>0.03803704052</v>
      </c>
      <c r="T33" s="32">
        <f t="shared" si="15"/>
        <v>0.00983986713</v>
      </c>
      <c r="U33" s="32">
        <f t="shared" si="16"/>
        <v>0.0008398357933</v>
      </c>
      <c r="V33" s="32">
        <v>0.005987305874756973</v>
      </c>
      <c r="W33" s="32">
        <v>0.001141517529369088</v>
      </c>
      <c r="X33" s="32">
        <v>0.023250333718995556</v>
      </c>
      <c r="Y33" s="32">
        <v>0.015604636102823328</v>
      </c>
      <c r="Z33" s="32">
        <v>0.006817566741799063</v>
      </c>
      <c r="AA33" s="32">
        <v>0.0105602719935488</v>
      </c>
    </row>
    <row r="34">
      <c r="A34" s="5" t="s">
        <v>282</v>
      </c>
      <c r="B34" s="5" t="s">
        <v>9</v>
      </c>
      <c r="C34" s="14" t="s">
        <v>263</v>
      </c>
      <c r="D34" s="5" t="s">
        <v>272</v>
      </c>
      <c r="E34" s="5">
        <v>30.0</v>
      </c>
      <c r="F34" s="5">
        <v>23.925818660059</v>
      </c>
      <c r="G34" s="5">
        <v>17.9160104</v>
      </c>
      <c r="H34" s="5">
        <v>18.949328</v>
      </c>
      <c r="I34" s="5">
        <v>26.470376</v>
      </c>
      <c r="J34" s="5">
        <v>29.5790126</v>
      </c>
      <c r="K34" s="5">
        <v>37.6129442</v>
      </c>
      <c r="L34" s="5">
        <v>71.55802952</v>
      </c>
      <c r="M34" s="5">
        <v>160269.0</v>
      </c>
      <c r="N34" s="5">
        <v>15257.0</v>
      </c>
      <c r="O34" s="5">
        <v>4200.0</v>
      </c>
      <c r="P34" s="5">
        <v>1292.0</v>
      </c>
      <c r="Q34" s="5">
        <v>205.0</v>
      </c>
      <c r="R34" s="32">
        <f t="shared" si="13"/>
        <v>0.09519620139</v>
      </c>
      <c r="S34" s="32">
        <f t="shared" si="14"/>
        <v>0.02620594126</v>
      </c>
      <c r="T34" s="32">
        <f t="shared" si="15"/>
        <v>0.008061446693</v>
      </c>
      <c r="U34" s="32">
        <f t="shared" si="16"/>
        <v>0.001279099514</v>
      </c>
      <c r="V34" s="32">
        <v>0.06177420926855861</v>
      </c>
      <c r="W34" s="32">
        <v>0.027379592075493925</v>
      </c>
      <c r="X34" s="32">
        <v>0.09058570784242849</v>
      </c>
      <c r="Y34" s="32">
        <v>0.14595439731443394</v>
      </c>
      <c r="Z34" s="32">
        <v>0.04982887791367051</v>
      </c>
      <c r="AA34" s="32">
        <v>0.07510455688291709</v>
      </c>
    </row>
    <row r="35">
      <c r="A35" s="5" t="s">
        <v>283</v>
      </c>
      <c r="B35" s="5" t="s">
        <v>9</v>
      </c>
      <c r="C35" s="5" t="s">
        <v>263</v>
      </c>
      <c r="D35" s="5" t="s">
        <v>274</v>
      </c>
      <c r="E35" s="5">
        <v>30.0</v>
      </c>
      <c r="F35" s="5">
        <v>25.8338105016271</v>
      </c>
      <c r="G35" s="5">
        <v>18.1834338</v>
      </c>
      <c r="H35" s="5">
        <v>20.6351354999999</v>
      </c>
      <c r="I35" s="5">
        <v>27.69631425</v>
      </c>
      <c r="J35" s="5">
        <v>34.9107816999999</v>
      </c>
      <c r="K35" s="5">
        <v>48.0820956999999</v>
      </c>
      <c r="L35" s="5">
        <v>78.8974843599999</v>
      </c>
      <c r="M35" s="5">
        <v>162242.0</v>
      </c>
      <c r="N35" s="5">
        <v>25333.0</v>
      </c>
      <c r="O35" s="5">
        <v>7331.0</v>
      </c>
      <c r="P35" s="5">
        <v>2161.0</v>
      </c>
      <c r="Q35" s="5">
        <v>199.0</v>
      </c>
      <c r="R35" s="32">
        <f t="shared" si="13"/>
        <v>0.1561432921</v>
      </c>
      <c r="S35" s="32">
        <f t="shared" si="14"/>
        <v>0.04518558696</v>
      </c>
      <c r="T35" s="32">
        <f t="shared" si="15"/>
        <v>0.01331960898</v>
      </c>
      <c r="U35" s="32">
        <f t="shared" si="16"/>
        <v>0.001226562789</v>
      </c>
      <c r="V35" s="32">
        <v>0.021694084420188574</v>
      </c>
      <c r="W35" s="32">
        <v>0.017665954720110857</v>
      </c>
      <c r="X35" s="32">
        <v>0.07334089402203078</v>
      </c>
      <c r="Y35" s="32">
        <v>0.09175985219714534</v>
      </c>
      <c r="Z35" s="32">
        <v>0.04762682464833927</v>
      </c>
      <c r="AA35" s="32">
        <v>0.050417522001562964</v>
      </c>
    </row>
    <row r="36">
      <c r="A36" s="5" t="s">
        <v>232</v>
      </c>
      <c r="B36" s="5" t="s">
        <v>9</v>
      </c>
      <c r="C36" s="14" t="s">
        <v>263</v>
      </c>
      <c r="D36" s="5" t="s">
        <v>7</v>
      </c>
      <c r="E36" s="5" t="s">
        <v>8</v>
      </c>
      <c r="F36" s="5">
        <v>25.1198503613016</v>
      </c>
      <c r="G36" s="5">
        <v>18.159778</v>
      </c>
      <c r="H36" s="5">
        <v>20.1969805</v>
      </c>
      <c r="I36" s="5">
        <v>27.215526</v>
      </c>
      <c r="J36" s="5">
        <v>32.5253438999999</v>
      </c>
      <c r="K36" s="5">
        <v>44.0409084499999</v>
      </c>
      <c r="L36" s="5">
        <v>75.310676</v>
      </c>
      <c r="M36" s="5">
        <v>7708138.0</v>
      </c>
      <c r="N36" s="5">
        <v>1036583.0</v>
      </c>
      <c r="O36" s="5">
        <v>285674.0</v>
      </c>
      <c r="P36" s="5">
        <v>78902.0</v>
      </c>
      <c r="Q36" s="5">
        <v>3569.0</v>
      </c>
      <c r="R36" s="32">
        <f t="shared" si="13"/>
        <v>0.1344790402</v>
      </c>
      <c r="S36" s="32">
        <f t="shared" si="14"/>
        <v>0.03706134997</v>
      </c>
      <c r="T36" s="32">
        <f t="shared" si="15"/>
        <v>0.01023619453</v>
      </c>
      <c r="U36" s="32">
        <f t="shared" si="16"/>
        <v>0.0004630171385</v>
      </c>
      <c r="V36" s="32">
        <v>0.0</v>
      </c>
      <c r="W36" s="32">
        <v>0.0</v>
      </c>
      <c r="X36" s="32">
        <v>0.0</v>
      </c>
      <c r="Y36" s="32">
        <v>0.0</v>
      </c>
      <c r="Z36" s="32">
        <v>0.0</v>
      </c>
      <c r="AA36" s="32">
        <v>0.0</v>
      </c>
    </row>
    <row r="37">
      <c r="A37" s="34" t="s">
        <v>284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5" t="s">
        <v>10</v>
      </c>
      <c r="B38" s="5" t="s">
        <v>0</v>
      </c>
      <c r="C38" s="5" t="s">
        <v>11</v>
      </c>
      <c r="D38" s="5" t="s">
        <v>1</v>
      </c>
      <c r="E38" s="5" t="s">
        <v>2</v>
      </c>
      <c r="F38" s="5" t="s">
        <v>14</v>
      </c>
      <c r="G38" s="5" t="s">
        <v>15</v>
      </c>
      <c r="H38" s="5" t="s">
        <v>16</v>
      </c>
      <c r="I38" s="5" t="s">
        <v>17</v>
      </c>
      <c r="J38" s="5" t="s">
        <v>3</v>
      </c>
      <c r="K38" s="5" t="s">
        <v>4</v>
      </c>
      <c r="L38" s="5" t="s">
        <v>5</v>
      </c>
      <c r="M38" s="5" t="s">
        <v>18</v>
      </c>
      <c r="N38" s="5" t="s">
        <v>19</v>
      </c>
      <c r="O38" s="5" t="s">
        <v>20</v>
      </c>
      <c r="P38" s="5" t="s">
        <v>21</v>
      </c>
      <c r="Q38" s="5" t="s">
        <v>22</v>
      </c>
      <c r="R38" s="5" t="s">
        <v>23</v>
      </c>
      <c r="S38" s="5" t="s">
        <v>24</v>
      </c>
      <c r="T38" s="5" t="s">
        <v>25</v>
      </c>
      <c r="U38" s="5" t="s">
        <v>26</v>
      </c>
      <c r="V38" s="5" t="s">
        <v>33</v>
      </c>
      <c r="W38" s="5" t="s">
        <v>34</v>
      </c>
      <c r="X38" s="5" t="s">
        <v>35</v>
      </c>
      <c r="Y38" s="5" t="s">
        <v>36</v>
      </c>
      <c r="Z38" s="5" t="s">
        <v>37</v>
      </c>
      <c r="AA38" s="5" t="s">
        <v>261</v>
      </c>
    </row>
    <row r="39">
      <c r="A39" s="5" t="s">
        <v>285</v>
      </c>
      <c r="B39" s="5">
        <v>1445.0</v>
      </c>
      <c r="C39" s="14" t="s">
        <v>263</v>
      </c>
      <c r="D39" s="5" t="s">
        <v>264</v>
      </c>
      <c r="E39" s="5">
        <v>1.0</v>
      </c>
      <c r="F39" s="5">
        <v>22.3254752540899</v>
      </c>
      <c r="G39" s="5">
        <v>18.1352165</v>
      </c>
      <c r="H39" s="5">
        <v>18.488576</v>
      </c>
      <c r="I39" s="5">
        <v>26.327599</v>
      </c>
      <c r="J39" s="5">
        <v>26.9472525</v>
      </c>
      <c r="K39" s="5">
        <v>29.2376157499999</v>
      </c>
      <c r="L39" s="5">
        <v>45.8501040399999</v>
      </c>
      <c r="M39" s="5">
        <v>3912.0</v>
      </c>
      <c r="N39" s="5">
        <v>181.0</v>
      </c>
      <c r="O39" s="5">
        <v>36.0</v>
      </c>
      <c r="P39" s="5">
        <v>8.0</v>
      </c>
      <c r="Q39" s="5">
        <v>1.0</v>
      </c>
      <c r="R39" s="32">
        <f t="shared" ref="R39:R45" si="17">N39/M39</f>
        <v>0.04626789366</v>
      </c>
      <c r="S39" s="32">
        <f t="shared" ref="S39:S45" si="18">O39/M39</f>
        <v>0.009202453988</v>
      </c>
      <c r="T39" s="32">
        <f t="shared" ref="T39:T45" si="19">P39/M39</f>
        <v>0.002044989775</v>
      </c>
      <c r="U39" s="32">
        <f t="shared" ref="U39:U45" si="20">Q39/M39</f>
        <v>0.0002556237219</v>
      </c>
      <c r="V39" s="32">
        <v>0.05025083990439329</v>
      </c>
      <c r="W39" s="32">
        <v>8.067902148468738E-4</v>
      </c>
      <c r="X39" s="32">
        <v>0.08447498400683114</v>
      </c>
      <c r="Y39" s="32">
        <v>0.20760359763101802</v>
      </c>
      <c r="Z39" s="32">
        <v>0.31939470589685154</v>
      </c>
      <c r="AA39" s="32">
        <v>0.1325061835307882</v>
      </c>
    </row>
    <row r="40">
      <c r="A40" s="5" t="s">
        <v>286</v>
      </c>
      <c r="B40" s="5">
        <v>1445.0</v>
      </c>
      <c r="C40" s="14" t="s">
        <v>263</v>
      </c>
      <c r="D40" s="5" t="s">
        <v>266</v>
      </c>
      <c r="E40" s="5">
        <v>1.0</v>
      </c>
      <c r="F40" s="5">
        <v>28.4705626905333</v>
      </c>
      <c r="G40" s="5">
        <v>18.6788052</v>
      </c>
      <c r="H40" s="5">
        <v>26.180932</v>
      </c>
      <c r="I40" s="5">
        <v>28.7973319999999</v>
      </c>
      <c r="J40" s="5">
        <v>43.6752748</v>
      </c>
      <c r="K40" s="5">
        <v>60.7235866999999</v>
      </c>
      <c r="L40" s="5">
        <v>83.1076902399999</v>
      </c>
      <c r="M40" s="5">
        <v>5419.0</v>
      </c>
      <c r="N40" s="5">
        <v>1219.0</v>
      </c>
      <c r="O40" s="5">
        <v>409.0</v>
      </c>
      <c r="P40" s="5">
        <v>107.0</v>
      </c>
      <c r="Q40" s="5">
        <v>4.0</v>
      </c>
      <c r="R40" s="32">
        <f t="shared" si="17"/>
        <v>0.2249492526</v>
      </c>
      <c r="S40" s="32">
        <f t="shared" si="18"/>
        <v>0.07547517992</v>
      </c>
      <c r="T40" s="32">
        <f t="shared" si="19"/>
        <v>0.01974534047</v>
      </c>
      <c r="U40" s="32">
        <f t="shared" si="20"/>
        <v>0.0007381435689</v>
      </c>
      <c r="V40" s="32">
        <v>0.3449017478425701</v>
      </c>
      <c r="W40" s="32">
        <v>0.09292528324852584</v>
      </c>
      <c r="X40" s="32">
        <v>0.4838546771985768</v>
      </c>
      <c r="Y40" s="32">
        <v>0.645727615119268</v>
      </c>
      <c r="Z40" s="32">
        <v>0.23366206342044793</v>
      </c>
      <c r="AA40" s="32">
        <v>0.3602142773658777</v>
      </c>
    </row>
    <row r="41">
      <c r="A41" s="5" t="s">
        <v>287</v>
      </c>
      <c r="B41" s="5">
        <v>1445.0</v>
      </c>
      <c r="C41" s="14" t="s">
        <v>263</v>
      </c>
      <c r="D41" s="5" t="s">
        <v>268</v>
      </c>
      <c r="E41" s="5">
        <v>1.0</v>
      </c>
      <c r="F41" s="5">
        <v>23.5279153150487</v>
      </c>
      <c r="G41" s="5">
        <v>18.126828</v>
      </c>
      <c r="H41" s="5">
        <v>19.447421</v>
      </c>
      <c r="I41" s="5">
        <v>26.524813</v>
      </c>
      <c r="J41" s="5">
        <v>28.733157</v>
      </c>
      <c r="K41" s="5">
        <v>34.580515</v>
      </c>
      <c r="L41" s="5">
        <v>57.155136</v>
      </c>
      <c r="M41" s="5">
        <v>6204249.0</v>
      </c>
      <c r="N41" s="5">
        <v>552091.0</v>
      </c>
      <c r="O41" s="5">
        <v>103565.0</v>
      </c>
      <c r="P41" s="5">
        <v>15623.0</v>
      </c>
      <c r="Q41" s="5">
        <v>3443.0</v>
      </c>
      <c r="R41" s="32">
        <f t="shared" si="17"/>
        <v>0.0889859514</v>
      </c>
      <c r="S41" s="32">
        <f t="shared" si="18"/>
        <v>0.01669259245</v>
      </c>
      <c r="T41" s="32">
        <f t="shared" si="19"/>
        <v>0.00251811299</v>
      </c>
      <c r="U41" s="32">
        <f t="shared" si="20"/>
        <v>0.0005549422662</v>
      </c>
      <c r="V41" s="32">
        <v>9.95438438543657E-4</v>
      </c>
      <c r="W41" s="32">
        <v>0.006677936731752839</v>
      </c>
      <c r="X41" s="32">
        <v>0.023799401369054996</v>
      </c>
      <c r="Y41" s="32">
        <v>0.06280060890167799</v>
      </c>
      <c r="Z41" s="32">
        <v>0.15158124586045033</v>
      </c>
      <c r="AA41" s="32">
        <v>0.04917092626029596</v>
      </c>
    </row>
    <row r="42">
      <c r="A42" s="5" t="s">
        <v>288</v>
      </c>
      <c r="B42" s="5">
        <v>1445.0</v>
      </c>
      <c r="C42" s="5" t="s">
        <v>263</v>
      </c>
      <c r="D42" s="5" t="s">
        <v>270</v>
      </c>
      <c r="E42" s="5">
        <v>1.0</v>
      </c>
      <c r="F42" s="5">
        <v>28.1196095942215</v>
      </c>
      <c r="G42" s="5">
        <v>18.6687799999999</v>
      </c>
      <c r="H42" s="5">
        <v>26.2042005</v>
      </c>
      <c r="I42" s="5">
        <v>28.62687675</v>
      </c>
      <c r="J42" s="5">
        <v>42.9952700999999</v>
      </c>
      <c r="K42" s="5">
        <v>58.8105434499999</v>
      </c>
      <c r="L42" s="5">
        <v>80.25905603</v>
      </c>
      <c r="M42" s="5">
        <v>5434.0</v>
      </c>
      <c r="N42" s="5">
        <v>1213.0</v>
      </c>
      <c r="O42" s="5">
        <v>390.0</v>
      </c>
      <c r="P42" s="5">
        <v>94.0</v>
      </c>
      <c r="Q42" s="5">
        <v>0.0</v>
      </c>
      <c r="R42" s="32">
        <f t="shared" si="17"/>
        <v>0.2232241443</v>
      </c>
      <c r="S42" s="32">
        <f t="shared" si="18"/>
        <v>0.07177033493</v>
      </c>
      <c r="T42" s="32">
        <f t="shared" si="19"/>
        <v>0.01729849098</v>
      </c>
      <c r="U42" s="32">
        <f t="shared" si="20"/>
        <v>0</v>
      </c>
      <c r="V42" s="32">
        <v>0.34609703937457803</v>
      </c>
      <c r="W42" s="32">
        <v>0.08645611268830379</v>
      </c>
      <c r="X42" s="32">
        <v>0.46075171655934205</v>
      </c>
      <c r="Y42" s="32">
        <v>0.5938804124664226</v>
      </c>
      <c r="Z42" s="32">
        <v>0.19137654270280996</v>
      </c>
      <c r="AA42" s="32">
        <v>0.33571236475829125</v>
      </c>
    </row>
    <row r="43">
      <c r="A43" s="5" t="s">
        <v>289</v>
      </c>
      <c r="B43" s="5">
        <v>1445.0</v>
      </c>
      <c r="C43" s="14" t="s">
        <v>263</v>
      </c>
      <c r="D43" s="5" t="s">
        <v>272</v>
      </c>
      <c r="E43" s="5">
        <v>1.0</v>
      </c>
      <c r="F43" s="5">
        <v>22.3493094567375</v>
      </c>
      <c r="G43" s="5">
        <v>18.1214224</v>
      </c>
      <c r="H43" s="5">
        <v>18.7940695</v>
      </c>
      <c r="I43" s="5">
        <v>26.3774075</v>
      </c>
      <c r="J43" s="5">
        <v>27.1471479</v>
      </c>
      <c r="K43" s="5">
        <v>29.9543833499999</v>
      </c>
      <c r="L43" s="5">
        <v>45.8004789</v>
      </c>
      <c r="M43" s="5">
        <v>4230.0</v>
      </c>
      <c r="N43" s="5">
        <v>211.0</v>
      </c>
      <c r="O43" s="5">
        <v>33.0</v>
      </c>
      <c r="P43" s="5">
        <v>2.0</v>
      </c>
      <c r="Q43" s="5">
        <v>0.0</v>
      </c>
      <c r="R43" s="32">
        <f t="shared" si="17"/>
        <v>0.04988179669</v>
      </c>
      <c r="S43" s="32">
        <f t="shared" si="18"/>
        <v>0.00780141844</v>
      </c>
      <c r="T43" s="32">
        <f t="shared" si="19"/>
        <v>0.0004728132388</v>
      </c>
      <c r="U43" s="32">
        <f t="shared" si="20"/>
        <v>0</v>
      </c>
      <c r="V43" s="32">
        <v>0.03455778733832936</v>
      </c>
      <c r="W43" s="32">
        <v>0.0010835574385637098</v>
      </c>
      <c r="X43" s="32">
        <v>0.07768359630294704</v>
      </c>
      <c r="Y43" s="32">
        <v>0.18817779792042938</v>
      </c>
      <c r="Z43" s="32">
        <v>0.3201313483475442</v>
      </c>
      <c r="AA43" s="32">
        <v>0.12432681746956273</v>
      </c>
    </row>
    <row r="44">
      <c r="A44" s="5" t="s">
        <v>290</v>
      </c>
      <c r="B44" s="5">
        <v>1445.0</v>
      </c>
      <c r="C44" s="5" t="s">
        <v>263</v>
      </c>
      <c r="D44" s="5" t="s">
        <v>274</v>
      </c>
      <c r="E44" s="5">
        <v>1.0</v>
      </c>
      <c r="F44" s="5">
        <v>22.1393954943791</v>
      </c>
      <c r="G44" s="5">
        <v>18.1131201</v>
      </c>
      <c r="H44" s="5">
        <v>18.5025054999999</v>
      </c>
      <c r="I44" s="5">
        <v>26.35551425</v>
      </c>
      <c r="J44" s="5">
        <v>26.9989421</v>
      </c>
      <c r="K44" s="5">
        <v>28.2614165</v>
      </c>
      <c r="L44" s="5">
        <v>41.8931684199999</v>
      </c>
      <c r="M44" s="5">
        <v>3914.0</v>
      </c>
      <c r="N44" s="5">
        <v>152.0</v>
      </c>
      <c r="O44" s="5">
        <v>19.0</v>
      </c>
      <c r="P44" s="5">
        <v>1.0</v>
      </c>
      <c r="Q44" s="5">
        <v>0.0</v>
      </c>
      <c r="R44" s="32">
        <f t="shared" si="17"/>
        <v>0.03883495146</v>
      </c>
      <c r="S44" s="32">
        <f t="shared" si="18"/>
        <v>0.004854368932</v>
      </c>
      <c r="T44" s="32">
        <f t="shared" si="19"/>
        <v>0.0002554931017</v>
      </c>
      <c r="U44" s="32">
        <f t="shared" si="20"/>
        <v>0</v>
      </c>
      <c r="V44" s="32">
        <v>0.04953528826182995</v>
      </c>
      <c r="W44" s="32">
        <v>2.5265801852429305E-4</v>
      </c>
      <c r="X44" s="32">
        <v>0.08271884497682501</v>
      </c>
      <c r="Y44" s="32">
        <v>0.23406050096778283</v>
      </c>
      <c r="Z44" s="32">
        <v>0.37813200623204457</v>
      </c>
      <c r="AA44" s="32">
        <v>0.14893985969140133</v>
      </c>
    </row>
    <row r="45">
      <c r="A45" s="5" t="s">
        <v>230</v>
      </c>
      <c r="B45" s="5">
        <v>1445.0</v>
      </c>
      <c r="C45" s="14" t="s">
        <v>263</v>
      </c>
      <c r="D45" s="5" t="s">
        <v>7</v>
      </c>
      <c r="E45" s="5" t="s">
        <v>8</v>
      </c>
      <c r="F45" s="5">
        <v>23.8342654636095</v>
      </c>
      <c r="G45" s="5">
        <v>17.936214</v>
      </c>
      <c r="H45" s="5">
        <v>19.466799</v>
      </c>
      <c r="I45" s="5">
        <v>26.348857</v>
      </c>
      <c r="J45" s="5">
        <v>29.4336605</v>
      </c>
      <c r="K45" s="5">
        <v>36.8977138999999</v>
      </c>
      <c r="L45" s="5">
        <v>67.36665794</v>
      </c>
      <c r="M45" s="5">
        <v>6498260.0</v>
      </c>
      <c r="N45" s="5">
        <v>613542.0</v>
      </c>
      <c r="O45" s="5">
        <v>159921.0</v>
      </c>
      <c r="P45" s="5">
        <v>35349.0</v>
      </c>
      <c r="Q45" s="5">
        <v>782.0</v>
      </c>
      <c r="R45" s="32">
        <f t="shared" si="17"/>
        <v>0.09441635145</v>
      </c>
      <c r="S45" s="32">
        <f t="shared" si="18"/>
        <v>0.02460981863</v>
      </c>
      <c r="T45" s="32">
        <f t="shared" si="19"/>
        <v>0.005439763875</v>
      </c>
      <c r="U45" s="32">
        <f t="shared" si="20"/>
        <v>0.0001203399064</v>
      </c>
      <c r="V45" s="32">
        <v>0.0</v>
      </c>
      <c r="W45" s="32">
        <v>0.0</v>
      </c>
      <c r="X45" s="32">
        <v>0.0</v>
      </c>
      <c r="Y45" s="32">
        <v>0.0</v>
      </c>
      <c r="Z45" s="32">
        <v>0.0</v>
      </c>
      <c r="AA45" s="32">
        <v>0.0</v>
      </c>
    </row>
    <row r="46">
      <c r="A46" s="34" t="s">
        <v>291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12" t="s">
        <v>10</v>
      </c>
      <c r="B47" s="12" t="s">
        <v>0</v>
      </c>
      <c r="C47" s="12" t="s">
        <v>11</v>
      </c>
      <c r="D47" s="12" t="s">
        <v>1</v>
      </c>
      <c r="E47" s="12" t="s">
        <v>2</v>
      </c>
      <c r="F47" s="12" t="s">
        <v>14</v>
      </c>
      <c r="G47" s="12" t="s">
        <v>15</v>
      </c>
      <c r="H47" s="12" t="s">
        <v>16</v>
      </c>
      <c r="I47" s="12" t="s">
        <v>17</v>
      </c>
      <c r="J47" s="12" t="s">
        <v>3</v>
      </c>
      <c r="K47" s="12" t="s">
        <v>4</v>
      </c>
      <c r="L47" s="12" t="s">
        <v>5</v>
      </c>
      <c r="M47" s="12" t="s">
        <v>18</v>
      </c>
      <c r="N47" s="12" t="s">
        <v>19</v>
      </c>
      <c r="O47" s="12" t="s">
        <v>20</v>
      </c>
      <c r="P47" s="12" t="s">
        <v>21</v>
      </c>
      <c r="Q47" s="12" t="s">
        <v>22</v>
      </c>
      <c r="R47" s="12" t="s">
        <v>23</v>
      </c>
      <c r="S47" s="12" t="s">
        <v>24</v>
      </c>
      <c r="T47" s="12" t="s">
        <v>25</v>
      </c>
      <c r="U47" s="12" t="s">
        <v>26</v>
      </c>
      <c r="V47" s="12" t="s">
        <v>33</v>
      </c>
      <c r="W47" s="12" t="s">
        <v>34</v>
      </c>
      <c r="X47" s="12" t="s">
        <v>35</v>
      </c>
      <c r="Y47" s="12" t="s">
        <v>36</v>
      </c>
      <c r="Z47" s="12" t="s">
        <v>37</v>
      </c>
      <c r="AA47" s="12" t="s">
        <v>261</v>
      </c>
    </row>
    <row r="48">
      <c r="A48" s="12" t="s">
        <v>187</v>
      </c>
      <c r="B48" s="12">
        <v>1445.0</v>
      </c>
      <c r="C48" s="12" t="s">
        <v>263</v>
      </c>
      <c r="D48" s="12" t="s">
        <v>264</v>
      </c>
      <c r="E48" s="12">
        <v>5.0</v>
      </c>
      <c r="F48" s="12">
        <v>26.1207457820565</v>
      </c>
      <c r="G48" s="12">
        <v>18.493578</v>
      </c>
      <c r="H48" s="12">
        <v>26.092573</v>
      </c>
      <c r="I48" s="12">
        <v>27.120123</v>
      </c>
      <c r="J48" s="12">
        <v>36.753998</v>
      </c>
      <c r="K48" s="12">
        <v>48.790817</v>
      </c>
      <c r="L48" s="12">
        <v>71.987071</v>
      </c>
      <c r="M48" s="12">
        <v>26851.0</v>
      </c>
      <c r="N48" s="12">
        <v>4440.0</v>
      </c>
      <c r="O48" s="12">
        <v>1252.0</v>
      </c>
      <c r="P48" s="12">
        <v>187.0</v>
      </c>
      <c r="Q48" s="12">
        <v>4.0</v>
      </c>
      <c r="R48" s="32">
        <f t="shared" ref="R48:R54" si="21">N48/M48</f>
        <v>0.1653569699</v>
      </c>
      <c r="S48" s="32">
        <f t="shared" ref="S48:S54" si="22">O48/M48</f>
        <v>0.04662768612</v>
      </c>
      <c r="T48" s="32">
        <f t="shared" ref="T48:T54" si="23">P48/M48</f>
        <v>0.006964358869</v>
      </c>
      <c r="U48" s="32">
        <f t="shared" ref="U48:U54" si="24">Q48/M48</f>
        <v>0.0001489702432</v>
      </c>
      <c r="V48" s="32">
        <v>0.34036278897213657</v>
      </c>
      <c r="W48" s="32">
        <v>0.029271326646161566</v>
      </c>
      <c r="X48" s="32">
        <v>0.24870632383627597</v>
      </c>
      <c r="Y48" s="32">
        <v>0.3223262864532138</v>
      </c>
      <c r="Z48" s="32">
        <v>0.0685860513388562</v>
      </c>
      <c r="AA48" s="32">
        <v>0.20185055544932878</v>
      </c>
    </row>
    <row r="49">
      <c r="A49" s="12" t="s">
        <v>206</v>
      </c>
      <c r="B49" s="12">
        <v>1445.0</v>
      </c>
      <c r="C49" s="12" t="s">
        <v>263</v>
      </c>
      <c r="D49" s="12" t="s">
        <v>266</v>
      </c>
      <c r="E49" s="12">
        <v>5.0</v>
      </c>
      <c r="F49" s="12">
        <v>26.914448723439</v>
      </c>
      <c r="G49" s="12">
        <v>18.473387</v>
      </c>
      <c r="H49" s="12">
        <v>26.132114</v>
      </c>
      <c r="I49" s="12">
        <v>27.7502624999999</v>
      </c>
      <c r="J49" s="12">
        <v>38.906229</v>
      </c>
      <c r="K49" s="12">
        <v>53.9182105</v>
      </c>
      <c r="L49" s="12">
        <v>79.2536611999999</v>
      </c>
      <c r="M49" s="12">
        <v>26891.0</v>
      </c>
      <c r="N49" s="12">
        <v>5113.0</v>
      </c>
      <c r="O49" s="12">
        <v>1578.0</v>
      </c>
      <c r="P49" s="12">
        <v>422.0</v>
      </c>
      <c r="Q49" s="12">
        <v>6.0</v>
      </c>
      <c r="R49" s="32">
        <f t="shared" si="21"/>
        <v>0.1901379644</v>
      </c>
      <c r="S49" s="32">
        <f t="shared" si="22"/>
        <v>0.0586813432</v>
      </c>
      <c r="T49" s="32">
        <f t="shared" si="23"/>
        <v>0.01569298278</v>
      </c>
      <c r="U49" s="32">
        <f t="shared" si="24"/>
        <v>0.0002231229779</v>
      </c>
      <c r="V49" s="32">
        <v>0.3423939909175617</v>
      </c>
      <c r="W49" s="32">
        <v>0.05318657655623923</v>
      </c>
      <c r="X49" s="32">
        <v>0.3218277420846111</v>
      </c>
      <c r="Y49" s="32">
        <v>0.46128864910517253</v>
      </c>
      <c r="Z49" s="32">
        <v>0.17645232261020044</v>
      </c>
      <c r="AA49" s="32">
        <v>0.27102985625475695</v>
      </c>
    </row>
    <row r="50">
      <c r="A50" s="12" t="s">
        <v>64</v>
      </c>
      <c r="B50" s="12">
        <v>1445.0</v>
      </c>
      <c r="C50" s="12" t="s">
        <v>263</v>
      </c>
      <c r="D50" s="12" t="s">
        <v>268</v>
      </c>
      <c r="E50" s="12">
        <v>5.0</v>
      </c>
      <c r="F50" s="12">
        <v>23.8256600809444</v>
      </c>
      <c r="G50" s="12">
        <v>17.866994</v>
      </c>
      <c r="H50" s="12">
        <v>19.56943</v>
      </c>
      <c r="I50" s="12">
        <v>26.351338</v>
      </c>
      <c r="J50" s="12">
        <v>29.91109</v>
      </c>
      <c r="K50" s="12">
        <v>37.409324</v>
      </c>
      <c r="L50" s="12">
        <v>66.4501909199998</v>
      </c>
      <c r="M50" s="12">
        <v>6523199.0</v>
      </c>
      <c r="N50" s="12">
        <v>646467.0</v>
      </c>
      <c r="O50" s="12">
        <v>162331.0</v>
      </c>
      <c r="P50" s="12">
        <v>31183.0</v>
      </c>
      <c r="Q50" s="12">
        <v>107.0</v>
      </c>
      <c r="R50" s="32">
        <f t="shared" si="21"/>
        <v>0.09910275618</v>
      </c>
      <c r="S50" s="32">
        <f t="shared" si="22"/>
        <v>0.02488518287</v>
      </c>
      <c r="T50" s="32">
        <f t="shared" si="23"/>
        <v>0.004780323274</v>
      </c>
      <c r="U50" s="32">
        <f t="shared" si="24"/>
        <v>0.00001640299491</v>
      </c>
      <c r="V50" s="32">
        <v>0.005272104571480848</v>
      </c>
      <c r="W50" s="32">
        <v>9.415968214482744E-5</v>
      </c>
      <c r="X50" s="32">
        <v>0.01622052751474806</v>
      </c>
      <c r="Y50" s="32">
        <v>0.013865631388076309</v>
      </c>
      <c r="Z50" s="32">
        <v>0.01360416336545072</v>
      </c>
      <c r="AA50" s="32">
        <v>0.009811317304380153</v>
      </c>
    </row>
    <row r="51">
      <c r="A51" s="12" t="s">
        <v>96</v>
      </c>
      <c r="B51" s="12">
        <v>1445.0</v>
      </c>
      <c r="C51" s="12" t="s">
        <v>263</v>
      </c>
      <c r="D51" s="12" t="s">
        <v>270</v>
      </c>
      <c r="E51" s="12">
        <v>5.0</v>
      </c>
      <c r="F51" s="12">
        <v>23.5995826735424</v>
      </c>
      <c r="G51" s="12">
        <v>18.0975206</v>
      </c>
      <c r="H51" s="12">
        <v>19.4314475</v>
      </c>
      <c r="I51" s="12">
        <v>26.31045625</v>
      </c>
      <c r="J51" s="12">
        <v>28.6693201</v>
      </c>
      <c r="K51" s="12">
        <v>35.1813849999999</v>
      </c>
      <c r="L51" s="12">
        <v>62.0921920699999</v>
      </c>
      <c r="M51" s="12">
        <v>23464.0</v>
      </c>
      <c r="N51" s="12">
        <v>2046.0</v>
      </c>
      <c r="O51" s="12">
        <v>468.0</v>
      </c>
      <c r="P51" s="12">
        <v>79.0</v>
      </c>
      <c r="Q51" s="12">
        <v>0.0</v>
      </c>
      <c r="R51" s="32">
        <f t="shared" si="21"/>
        <v>0.0871974088</v>
      </c>
      <c r="S51" s="32">
        <f t="shared" si="22"/>
        <v>0.01994544835</v>
      </c>
      <c r="T51" s="32">
        <f t="shared" si="23"/>
        <v>0.00336685987</v>
      </c>
      <c r="U51" s="32">
        <f t="shared" si="24"/>
        <v>0</v>
      </c>
      <c r="V51" s="32">
        <v>0.0018159893673325986</v>
      </c>
      <c r="W51" s="32">
        <v>0.0014573971842496785</v>
      </c>
      <c r="X51" s="32">
        <v>0.0259682413609411</v>
      </c>
      <c r="Y51" s="32">
        <v>0.04651586016010616</v>
      </c>
      <c r="Z51" s="32">
        <v>0.07829490182959331</v>
      </c>
      <c r="AA51" s="32">
        <v>0.03081047798044457</v>
      </c>
    </row>
    <row r="52">
      <c r="A52" s="12" t="s">
        <v>181</v>
      </c>
      <c r="B52" s="12">
        <v>1445.0</v>
      </c>
      <c r="C52" s="12" t="s">
        <v>263</v>
      </c>
      <c r="D52" s="12" t="s">
        <v>272</v>
      </c>
      <c r="E52" s="12">
        <v>5.0</v>
      </c>
      <c r="F52" s="12">
        <v>22.4076450678627</v>
      </c>
      <c r="G52" s="12">
        <v>18.097832</v>
      </c>
      <c r="H52" s="12">
        <v>18.659597</v>
      </c>
      <c r="I52" s="12">
        <v>26.316814</v>
      </c>
      <c r="J52" s="12">
        <v>27.0790992</v>
      </c>
      <c r="K52" s="12">
        <v>30.2748393999999</v>
      </c>
      <c r="L52" s="12">
        <v>49.43521018</v>
      </c>
      <c r="M52" s="12">
        <v>22295.0</v>
      </c>
      <c r="N52" s="12">
        <v>1172.0</v>
      </c>
      <c r="O52" s="12">
        <v>216.0</v>
      </c>
      <c r="P52" s="12">
        <v>49.0</v>
      </c>
      <c r="Q52" s="12">
        <v>2.0</v>
      </c>
      <c r="R52" s="32">
        <f t="shared" si="21"/>
        <v>0.05256784032</v>
      </c>
      <c r="S52" s="32">
        <f t="shared" si="22"/>
        <v>0.009688270913</v>
      </c>
      <c r="T52" s="32">
        <f t="shared" si="23"/>
        <v>0.002197802198</v>
      </c>
      <c r="U52" s="32">
        <f t="shared" si="24"/>
        <v>0.00008970621216</v>
      </c>
      <c r="V52" s="32">
        <v>0.041465574283681673</v>
      </c>
      <c r="W52" s="32">
        <v>0.0012161058826953308</v>
      </c>
      <c r="X52" s="32">
        <v>0.07999553096700279</v>
      </c>
      <c r="Y52" s="32">
        <v>0.1794928140520927</v>
      </c>
      <c r="Z52" s="32">
        <v>0.2661768938570563</v>
      </c>
      <c r="AA52" s="32">
        <v>0.11366938380850575</v>
      </c>
    </row>
    <row r="53">
      <c r="A53" s="12" t="s">
        <v>102</v>
      </c>
      <c r="B53" s="12">
        <v>1445.0</v>
      </c>
      <c r="C53" s="12" t="s">
        <v>263</v>
      </c>
      <c r="D53" s="12" t="s">
        <v>274</v>
      </c>
      <c r="E53" s="12">
        <v>5.0</v>
      </c>
      <c r="F53" s="12">
        <v>24.5648572078413</v>
      </c>
      <c r="G53" s="12">
        <v>18.1245638</v>
      </c>
      <c r="H53" s="12">
        <v>19.419167</v>
      </c>
      <c r="I53" s="12">
        <v>26.84227725</v>
      </c>
      <c r="J53" s="12">
        <v>29.4838871</v>
      </c>
      <c r="K53" s="12">
        <v>38.9329709999999</v>
      </c>
      <c r="L53" s="12">
        <v>79.59145521</v>
      </c>
      <c r="M53" s="12">
        <v>22190.0</v>
      </c>
      <c r="N53" s="12">
        <v>2086.0</v>
      </c>
      <c r="O53" s="12">
        <v>704.0</v>
      </c>
      <c r="P53" s="12">
        <v>283.0</v>
      </c>
      <c r="Q53" s="12">
        <v>62.0</v>
      </c>
      <c r="R53" s="32">
        <f t="shared" si="21"/>
        <v>0.09400630915</v>
      </c>
      <c r="S53" s="32">
        <f t="shared" si="22"/>
        <v>0.0317260027</v>
      </c>
      <c r="T53" s="32">
        <f t="shared" si="23"/>
        <v>0.01275349256</v>
      </c>
      <c r="U53" s="32">
        <f t="shared" si="24"/>
        <v>0.002794051374</v>
      </c>
      <c r="V53" s="32">
        <v>0.002446832681634002</v>
      </c>
      <c r="W53" s="32">
        <v>0.01872643849408723</v>
      </c>
      <c r="X53" s="32">
        <v>0.0017064340332389853</v>
      </c>
      <c r="Y53" s="32">
        <v>0.055159436314020746</v>
      </c>
      <c r="Z53" s="32">
        <v>0.18146658367538443</v>
      </c>
      <c r="AA53" s="32">
        <v>0.05190114503967308</v>
      </c>
    </row>
    <row r="54">
      <c r="A54" s="12" t="s">
        <v>230</v>
      </c>
      <c r="B54" s="12">
        <v>1445.0</v>
      </c>
      <c r="C54" s="12" t="s">
        <v>263</v>
      </c>
      <c r="D54" s="12" t="s">
        <v>7</v>
      </c>
      <c r="E54" s="12" t="s">
        <v>8</v>
      </c>
      <c r="F54" s="12">
        <v>23.8342654636095</v>
      </c>
      <c r="G54" s="12">
        <v>17.936214</v>
      </c>
      <c r="H54" s="12">
        <v>19.466799</v>
      </c>
      <c r="I54" s="12">
        <v>26.348857</v>
      </c>
      <c r="J54" s="12">
        <v>29.4336605</v>
      </c>
      <c r="K54" s="12">
        <v>36.8977138999999</v>
      </c>
      <c r="L54" s="12">
        <v>67.36665794</v>
      </c>
      <c r="M54" s="12">
        <v>6498260.0</v>
      </c>
      <c r="N54" s="12">
        <v>613542.0</v>
      </c>
      <c r="O54" s="12">
        <v>159921.0</v>
      </c>
      <c r="P54" s="12">
        <v>35349.0</v>
      </c>
      <c r="Q54" s="12">
        <v>782.0</v>
      </c>
      <c r="R54" s="32">
        <f t="shared" si="21"/>
        <v>0.09441635145</v>
      </c>
      <c r="S54" s="32">
        <f t="shared" si="22"/>
        <v>0.02460981863</v>
      </c>
      <c r="T54" s="32">
        <f t="shared" si="23"/>
        <v>0.005439763875</v>
      </c>
      <c r="U54" s="32">
        <f t="shared" si="24"/>
        <v>0.0001203399064</v>
      </c>
      <c r="V54" s="32">
        <v>0.0</v>
      </c>
      <c r="W54" s="32">
        <v>0.0</v>
      </c>
      <c r="X54" s="32">
        <v>0.0</v>
      </c>
      <c r="Y54" s="32">
        <v>0.0</v>
      </c>
      <c r="Z54" s="32">
        <v>0.0</v>
      </c>
      <c r="AA54" s="32">
        <v>0.0</v>
      </c>
    </row>
    <row r="55">
      <c r="A55" s="34" t="s">
        <v>292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5" t="s">
        <v>10</v>
      </c>
      <c r="B56" s="5" t="s">
        <v>0</v>
      </c>
      <c r="C56" s="5" t="s">
        <v>11</v>
      </c>
      <c r="D56" s="5" t="s">
        <v>1</v>
      </c>
      <c r="E56" s="5" t="s">
        <v>2</v>
      </c>
      <c r="F56" s="5" t="s">
        <v>14</v>
      </c>
      <c r="G56" s="5" t="s">
        <v>15</v>
      </c>
      <c r="H56" s="5" t="s">
        <v>16</v>
      </c>
      <c r="I56" s="5" t="s">
        <v>17</v>
      </c>
      <c r="J56" s="5" t="s">
        <v>3</v>
      </c>
      <c r="K56" s="5" t="s">
        <v>4</v>
      </c>
      <c r="L56" s="5" t="s">
        <v>5</v>
      </c>
      <c r="M56" s="5" t="s">
        <v>18</v>
      </c>
      <c r="N56" s="5" t="s">
        <v>19</v>
      </c>
      <c r="O56" s="5" t="s">
        <v>20</v>
      </c>
      <c r="P56" s="5" t="s">
        <v>21</v>
      </c>
      <c r="Q56" s="5" t="s">
        <v>22</v>
      </c>
      <c r="R56" s="5" t="s">
        <v>23</v>
      </c>
      <c r="S56" s="5" t="s">
        <v>24</v>
      </c>
      <c r="T56" s="5" t="s">
        <v>25</v>
      </c>
      <c r="U56" s="5" t="s">
        <v>26</v>
      </c>
      <c r="V56" s="5" t="s">
        <v>33</v>
      </c>
      <c r="W56" s="5" t="s">
        <v>34</v>
      </c>
      <c r="X56" s="5" t="s">
        <v>35</v>
      </c>
      <c r="Y56" s="5" t="s">
        <v>36</v>
      </c>
      <c r="Z56" s="5" t="s">
        <v>37</v>
      </c>
      <c r="AA56" s="5" t="s">
        <v>261</v>
      </c>
    </row>
    <row r="57">
      <c r="A57" s="5" t="s">
        <v>141</v>
      </c>
      <c r="B57" s="5">
        <v>1445.0</v>
      </c>
      <c r="C57" s="14" t="s">
        <v>263</v>
      </c>
      <c r="D57" s="5" t="s">
        <v>264</v>
      </c>
      <c r="E57" s="5">
        <v>15.0</v>
      </c>
      <c r="F57" s="5">
        <v>25.2235884634917</v>
      </c>
      <c r="G57" s="5">
        <v>18.0257751999999</v>
      </c>
      <c r="H57" s="5">
        <v>22.117078</v>
      </c>
      <c r="I57" s="5">
        <v>26.746284</v>
      </c>
      <c r="J57" s="5">
        <v>31.8329476</v>
      </c>
      <c r="K57" s="5">
        <v>44.2446015999999</v>
      </c>
      <c r="L57" s="5">
        <v>77.2136772399999</v>
      </c>
      <c r="M57" s="5">
        <v>72737.0</v>
      </c>
      <c r="N57" s="5">
        <v>8980.0</v>
      </c>
      <c r="O57" s="5">
        <v>2801.0</v>
      </c>
      <c r="P57" s="5">
        <v>836.0</v>
      </c>
      <c r="Q57" s="5">
        <v>198.0</v>
      </c>
      <c r="R57" s="32">
        <f t="shared" ref="R57:R63" si="25">N57/M57</f>
        <v>0.1234584874</v>
      </c>
      <c r="S57" s="32">
        <f t="shared" ref="S57:S63" si="26">O57/M57</f>
        <v>0.03850859947</v>
      </c>
      <c r="T57" s="32">
        <f t="shared" ref="T57:T63" si="27">P57/M57</f>
        <v>0.01149346275</v>
      </c>
      <c r="U57" s="32">
        <f t="shared" ref="U57:U63" si="28">Q57/M57</f>
        <v>0.002722135914</v>
      </c>
      <c r="V57" s="32">
        <v>0.13614354368173204</v>
      </c>
      <c r="W57" s="32">
        <v>0.015083272872140162</v>
      </c>
      <c r="X57" s="32">
        <v>0.08151507693037373</v>
      </c>
      <c r="Y57" s="32">
        <v>0.199114983652145</v>
      </c>
      <c r="Z57" s="32">
        <v>0.14617051819269603</v>
      </c>
      <c r="AA57" s="32">
        <v>0.11560547906581739</v>
      </c>
    </row>
    <row r="58">
      <c r="A58" s="5" t="s">
        <v>209</v>
      </c>
      <c r="B58" s="5">
        <v>1445.0</v>
      </c>
      <c r="C58" s="14" t="s">
        <v>263</v>
      </c>
      <c r="D58" s="5" t="s">
        <v>266</v>
      </c>
      <c r="E58" s="5">
        <v>15.0</v>
      </c>
      <c r="F58" s="5">
        <v>27.3216196799785</v>
      </c>
      <c r="G58" s="5">
        <v>18.7224813</v>
      </c>
      <c r="H58" s="5">
        <v>26.1885144999999</v>
      </c>
      <c r="I58" s="5">
        <v>27.80196575</v>
      </c>
      <c r="J58" s="5">
        <v>39.7338025</v>
      </c>
      <c r="K58" s="5">
        <v>53.62537355</v>
      </c>
      <c r="L58" s="5">
        <v>79.9200454</v>
      </c>
      <c r="M58" s="5">
        <v>83810.0</v>
      </c>
      <c r="N58" s="5">
        <v>16209.0</v>
      </c>
      <c r="O58" s="5">
        <v>4939.0</v>
      </c>
      <c r="P58" s="5">
        <v>1244.0</v>
      </c>
      <c r="Q58" s="5">
        <v>270.0</v>
      </c>
      <c r="R58" s="32">
        <f t="shared" si="25"/>
        <v>0.193401742</v>
      </c>
      <c r="S58" s="32">
        <f t="shared" si="26"/>
        <v>0.05893091517</v>
      </c>
      <c r="T58" s="32">
        <f t="shared" si="27"/>
        <v>0.01484309748</v>
      </c>
      <c r="U58" s="32">
        <f t="shared" si="28"/>
        <v>0.003221572605</v>
      </c>
      <c r="V58" s="32">
        <v>0.34529125718100334</v>
      </c>
      <c r="W58" s="32">
        <v>0.05514883434981647</v>
      </c>
      <c r="X58" s="32">
        <v>0.3499443095091759</v>
      </c>
      <c r="Y58" s="32">
        <v>0.4533521967061527</v>
      </c>
      <c r="Z58" s="32">
        <v>0.1863442219618593</v>
      </c>
      <c r="AA58" s="32">
        <v>0.2780161639416015</v>
      </c>
    </row>
    <row r="59">
      <c r="A59" s="5" t="s">
        <v>66</v>
      </c>
      <c r="B59" s="5">
        <v>1445.0</v>
      </c>
      <c r="C59" s="14" t="s">
        <v>263</v>
      </c>
      <c r="D59" s="5" t="s">
        <v>268</v>
      </c>
      <c r="E59" s="5">
        <v>15.0</v>
      </c>
      <c r="F59" s="5">
        <v>24.12590407031</v>
      </c>
      <c r="G59" s="5">
        <v>18.030854</v>
      </c>
      <c r="H59" s="5">
        <v>19.38855</v>
      </c>
      <c r="I59" s="5">
        <v>26.404882</v>
      </c>
      <c r="J59" s="5">
        <v>30.104557</v>
      </c>
      <c r="K59" s="5">
        <v>38.3238650999993</v>
      </c>
      <c r="L59" s="5">
        <v>72.025074</v>
      </c>
      <c r="M59" s="5">
        <v>6701547.0</v>
      </c>
      <c r="N59" s="5">
        <v>675760.0</v>
      </c>
      <c r="O59" s="5">
        <v>190690.0</v>
      </c>
      <c r="P59" s="5">
        <v>54089.0</v>
      </c>
      <c r="Q59" s="5">
        <v>8024.0</v>
      </c>
      <c r="R59" s="32">
        <f t="shared" si="25"/>
        <v>0.1008364188</v>
      </c>
      <c r="S59" s="32">
        <f t="shared" si="26"/>
        <v>0.02845462398</v>
      </c>
      <c r="T59" s="32">
        <f t="shared" si="27"/>
        <v>0.008071121489</v>
      </c>
      <c r="U59" s="32">
        <f t="shared" si="28"/>
        <v>0.001197335481</v>
      </c>
      <c r="V59" s="32">
        <v>0.004019613085849559</v>
      </c>
      <c r="W59" s="32">
        <v>0.002126278191118566</v>
      </c>
      <c r="X59" s="32">
        <v>0.022793512210280517</v>
      </c>
      <c r="Y59" s="32">
        <v>0.03865147862180715</v>
      </c>
      <c r="Z59" s="32">
        <v>0.06915017313385233</v>
      </c>
      <c r="AA59" s="32">
        <v>0.02734821104858163</v>
      </c>
    </row>
    <row r="60">
      <c r="A60" s="5" t="s">
        <v>131</v>
      </c>
      <c r="B60" s="5">
        <v>1445.0</v>
      </c>
      <c r="C60" s="5" t="s">
        <v>263</v>
      </c>
      <c r="D60" s="5" t="s">
        <v>270</v>
      </c>
      <c r="E60" s="5">
        <v>15.0</v>
      </c>
      <c r="F60" s="5">
        <v>24.8376649230477</v>
      </c>
      <c r="G60" s="5">
        <v>18.2010136</v>
      </c>
      <c r="H60" s="5">
        <v>20.50443</v>
      </c>
      <c r="I60" s="5">
        <v>26.45901375</v>
      </c>
      <c r="J60" s="5">
        <v>31.4327923</v>
      </c>
      <c r="K60" s="5">
        <v>42.80637035</v>
      </c>
      <c r="L60" s="5">
        <v>75.5538776199999</v>
      </c>
      <c r="M60" s="5">
        <v>71122.0</v>
      </c>
      <c r="N60" s="5">
        <v>8277.0</v>
      </c>
      <c r="O60" s="5">
        <v>2561.0</v>
      </c>
      <c r="P60" s="5">
        <v>751.0</v>
      </c>
      <c r="Q60" s="5">
        <v>35.0</v>
      </c>
      <c r="R60" s="32">
        <f t="shared" si="25"/>
        <v>0.1163774922</v>
      </c>
      <c r="S60" s="32">
        <f t="shared" si="26"/>
        <v>0.03600854869</v>
      </c>
      <c r="T60" s="32">
        <f t="shared" si="27"/>
        <v>0.0105593206</v>
      </c>
      <c r="U60" s="32">
        <f t="shared" si="28"/>
        <v>0.0004921121453</v>
      </c>
      <c r="V60" s="32">
        <v>0.053302599980613014</v>
      </c>
      <c r="W60" s="32">
        <v>0.004180703170539868</v>
      </c>
      <c r="X60" s="32">
        <v>0.06791991774179772</v>
      </c>
      <c r="Y60" s="32">
        <v>0.16013611211832063</v>
      </c>
      <c r="Z60" s="32">
        <v>0.12153222276948684</v>
      </c>
      <c r="AA60" s="32">
        <v>0.08141431115615161</v>
      </c>
    </row>
    <row r="61">
      <c r="A61" s="5" t="s">
        <v>179</v>
      </c>
      <c r="B61" s="5">
        <v>1445.0</v>
      </c>
      <c r="C61" s="14" t="s">
        <v>263</v>
      </c>
      <c r="D61" s="5" t="s">
        <v>272</v>
      </c>
      <c r="E61" s="5">
        <v>15.0</v>
      </c>
      <c r="F61" s="5">
        <v>22.5338463723255</v>
      </c>
      <c r="G61" s="5">
        <v>18.0608694</v>
      </c>
      <c r="H61" s="5">
        <v>18.683055</v>
      </c>
      <c r="I61" s="5">
        <v>26.34446175</v>
      </c>
      <c r="J61" s="5">
        <v>27.1234572</v>
      </c>
      <c r="K61" s="5">
        <v>30.3296324499999</v>
      </c>
      <c r="L61" s="5">
        <v>49.9547645799999</v>
      </c>
      <c r="M61" s="5">
        <v>67398.0</v>
      </c>
      <c r="N61" s="5">
        <v>3537.0</v>
      </c>
      <c r="O61" s="5">
        <v>674.0</v>
      </c>
      <c r="P61" s="5">
        <v>190.0</v>
      </c>
      <c r="Q61" s="5">
        <v>63.0</v>
      </c>
      <c r="R61" s="32">
        <f t="shared" si="25"/>
        <v>0.05247930206</v>
      </c>
      <c r="S61" s="32">
        <f t="shared" si="26"/>
        <v>0.01000029674</v>
      </c>
      <c r="T61" s="32">
        <f t="shared" si="27"/>
        <v>0.00281907475</v>
      </c>
      <c r="U61" s="32">
        <f t="shared" si="28"/>
        <v>0.0009347458382</v>
      </c>
      <c r="V61" s="32">
        <v>0.04026054822880753</v>
      </c>
      <c r="W61" s="32">
        <v>1.668098923607269E-4</v>
      </c>
      <c r="X61" s="32">
        <v>0.07848848090097384</v>
      </c>
      <c r="Y61" s="32">
        <v>0.17800781554653494</v>
      </c>
      <c r="Z61" s="32">
        <v>0.2584645563909073</v>
      </c>
      <c r="AA61" s="32">
        <v>0.11107764219191688</v>
      </c>
    </row>
    <row r="62">
      <c r="A62" s="5" t="s">
        <v>112</v>
      </c>
      <c r="B62" s="5">
        <v>1445.0</v>
      </c>
      <c r="C62" s="5" t="s">
        <v>263</v>
      </c>
      <c r="D62" s="5" t="s">
        <v>274</v>
      </c>
      <c r="E62" s="5">
        <v>15.0</v>
      </c>
      <c r="F62" s="5">
        <v>24.605097801818</v>
      </c>
      <c r="G62" s="5">
        <v>18.1207661</v>
      </c>
      <c r="H62" s="5">
        <v>19.9353115</v>
      </c>
      <c r="I62" s="5">
        <v>26.45000425</v>
      </c>
      <c r="J62" s="5">
        <v>30.9542511</v>
      </c>
      <c r="K62" s="5">
        <v>40.9905664499999</v>
      </c>
      <c r="L62" s="5">
        <v>75.9467454299999</v>
      </c>
      <c r="M62" s="5">
        <v>68644.0</v>
      </c>
      <c r="N62" s="5">
        <v>7650.0</v>
      </c>
      <c r="O62" s="5">
        <v>2314.0</v>
      </c>
      <c r="P62" s="5">
        <v>733.0</v>
      </c>
      <c r="Q62" s="5">
        <v>75.0</v>
      </c>
      <c r="R62" s="32">
        <f t="shared" si="25"/>
        <v>0.1114445545</v>
      </c>
      <c r="S62" s="32">
        <f t="shared" si="26"/>
        <v>0.03371015675</v>
      </c>
      <c r="T62" s="32">
        <f t="shared" si="27"/>
        <v>0.01067828215</v>
      </c>
      <c r="U62" s="32">
        <f t="shared" si="28"/>
        <v>0.001092593672</v>
      </c>
      <c r="V62" s="32">
        <v>0.024067259337295217</v>
      </c>
      <c r="W62" s="32">
        <v>0.0038387718298368827</v>
      </c>
      <c r="X62" s="32">
        <v>0.05166162054495404</v>
      </c>
      <c r="Y62" s="32">
        <v>0.11092428547449967</v>
      </c>
      <c r="Z62" s="32">
        <v>0.12736400694898267</v>
      </c>
      <c r="AA62" s="32">
        <v>0.0635711888271137</v>
      </c>
    </row>
    <row r="63">
      <c r="A63" s="5" t="s">
        <v>230</v>
      </c>
      <c r="B63" s="5">
        <v>1445.0</v>
      </c>
      <c r="C63" s="14" t="s">
        <v>263</v>
      </c>
      <c r="D63" s="5" t="s">
        <v>7</v>
      </c>
      <c r="E63" s="5" t="s">
        <v>8</v>
      </c>
      <c r="F63" s="5">
        <v>23.8342654636095</v>
      </c>
      <c r="G63" s="5">
        <v>17.936214</v>
      </c>
      <c r="H63" s="5">
        <v>19.466799</v>
      </c>
      <c r="I63" s="5">
        <v>26.348857</v>
      </c>
      <c r="J63" s="5">
        <v>29.4336605</v>
      </c>
      <c r="K63" s="5">
        <v>36.8977138999999</v>
      </c>
      <c r="L63" s="5">
        <v>67.36665794</v>
      </c>
      <c r="M63" s="5">
        <v>6498260.0</v>
      </c>
      <c r="N63" s="5">
        <v>613542.0</v>
      </c>
      <c r="O63" s="5">
        <v>159921.0</v>
      </c>
      <c r="P63" s="5">
        <v>35349.0</v>
      </c>
      <c r="Q63" s="5">
        <v>782.0</v>
      </c>
      <c r="R63" s="32">
        <f t="shared" si="25"/>
        <v>0.09441635145</v>
      </c>
      <c r="S63" s="32">
        <f t="shared" si="26"/>
        <v>0.02460981863</v>
      </c>
      <c r="T63" s="32">
        <f t="shared" si="27"/>
        <v>0.005439763875</v>
      </c>
      <c r="U63" s="32">
        <f t="shared" si="28"/>
        <v>0.0001203399064</v>
      </c>
      <c r="V63" s="32">
        <v>0.0</v>
      </c>
      <c r="W63" s="32">
        <v>0.0</v>
      </c>
      <c r="X63" s="32">
        <v>0.0</v>
      </c>
      <c r="Y63" s="32">
        <v>0.0</v>
      </c>
      <c r="Z63" s="32">
        <v>0.0</v>
      </c>
      <c r="AA63" s="32">
        <v>0.0</v>
      </c>
    </row>
    <row r="64">
      <c r="A64" s="34" t="s">
        <v>293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5" t="s">
        <v>10</v>
      </c>
      <c r="B65" s="5" t="s">
        <v>0</v>
      </c>
      <c r="C65" s="5" t="s">
        <v>11</v>
      </c>
      <c r="D65" s="5" t="s">
        <v>1</v>
      </c>
      <c r="E65" s="5" t="s">
        <v>2</v>
      </c>
      <c r="F65" s="5" t="s">
        <v>14</v>
      </c>
      <c r="G65" s="5" t="s">
        <v>15</v>
      </c>
      <c r="H65" s="5" t="s">
        <v>16</v>
      </c>
      <c r="I65" s="5" t="s">
        <v>17</v>
      </c>
      <c r="J65" s="5" t="s">
        <v>3</v>
      </c>
      <c r="K65" s="5" t="s">
        <v>4</v>
      </c>
      <c r="L65" s="5" t="s">
        <v>5</v>
      </c>
      <c r="M65" s="5" t="s">
        <v>18</v>
      </c>
      <c r="N65" s="5" t="s">
        <v>19</v>
      </c>
      <c r="O65" s="5" t="s">
        <v>20</v>
      </c>
      <c r="P65" s="5" t="s">
        <v>21</v>
      </c>
      <c r="Q65" s="5" t="s">
        <v>22</v>
      </c>
      <c r="R65" s="5" t="s">
        <v>23</v>
      </c>
      <c r="S65" s="5" t="s">
        <v>24</v>
      </c>
      <c r="T65" s="5" t="s">
        <v>25</v>
      </c>
      <c r="U65" s="5" t="s">
        <v>26</v>
      </c>
      <c r="V65" s="5" t="s">
        <v>33</v>
      </c>
      <c r="W65" s="5" t="s">
        <v>34</v>
      </c>
      <c r="X65" s="5" t="s">
        <v>35</v>
      </c>
      <c r="Y65" s="5" t="s">
        <v>36</v>
      </c>
      <c r="Z65" s="5" t="s">
        <v>37</v>
      </c>
      <c r="AA65" s="5" t="s">
        <v>261</v>
      </c>
    </row>
    <row r="66">
      <c r="A66" s="5" t="s">
        <v>294</v>
      </c>
      <c r="B66" s="5">
        <v>1445.0</v>
      </c>
      <c r="C66" s="14" t="s">
        <v>263</v>
      </c>
      <c r="D66" s="5" t="s">
        <v>264</v>
      </c>
      <c r="E66" s="5">
        <v>30.0</v>
      </c>
      <c r="F66" s="5">
        <v>23.5165564957506</v>
      </c>
      <c r="G66" s="5">
        <v>18.0606886</v>
      </c>
      <c r="H66" s="5">
        <v>19.161324</v>
      </c>
      <c r="I66" s="5">
        <v>26.347383</v>
      </c>
      <c r="J66" s="5">
        <v>28.2054176</v>
      </c>
      <c r="K66" s="5">
        <v>33.9624931999999</v>
      </c>
      <c r="L66" s="5">
        <v>66.29048484</v>
      </c>
      <c r="M66" s="5">
        <v>134257.0</v>
      </c>
      <c r="N66" s="5">
        <v>11055.0</v>
      </c>
      <c r="O66" s="5">
        <v>2898.0</v>
      </c>
      <c r="P66" s="5">
        <v>754.0</v>
      </c>
      <c r="Q66" s="5">
        <v>15.0</v>
      </c>
      <c r="R66" s="32">
        <f t="shared" ref="R66:R72" si="29">N66/M66</f>
        <v>0.08234207527</v>
      </c>
      <c r="S66" s="32">
        <f t="shared" ref="S66:S72" si="30">O66/M66</f>
        <v>0.02158546668</v>
      </c>
      <c r="T66" s="32">
        <f t="shared" ref="T66:T72" si="31">P66/M66</f>
        <v>0.005616094505</v>
      </c>
      <c r="U66" s="32">
        <f t="shared" ref="U66:U72" si="32">Q66/M66</f>
        <v>0.000111726018</v>
      </c>
      <c r="V66" s="32">
        <v>0.015692102230058534</v>
      </c>
      <c r="W66" s="32">
        <v>5.594170555474946E-5</v>
      </c>
      <c r="X66" s="32">
        <v>0.04172919301015917</v>
      </c>
      <c r="Y66" s="32">
        <v>0.0795502048705519</v>
      </c>
      <c r="Z66" s="32">
        <v>0.015974862534497154</v>
      </c>
      <c r="AA66" s="32">
        <v>0.030600460870164298</v>
      </c>
    </row>
    <row r="67">
      <c r="A67" s="5" t="s">
        <v>295</v>
      </c>
      <c r="B67" s="5">
        <v>1445.0</v>
      </c>
      <c r="C67" s="14" t="s">
        <v>263</v>
      </c>
      <c r="D67" s="5" t="s">
        <v>266</v>
      </c>
      <c r="E67" s="5">
        <v>30.0</v>
      </c>
      <c r="F67" s="5">
        <v>29.5095769835347</v>
      </c>
      <c r="G67" s="5">
        <v>18.7358735</v>
      </c>
      <c r="H67" s="5">
        <v>26.2120785</v>
      </c>
      <c r="I67" s="5">
        <v>27.93110025</v>
      </c>
      <c r="J67" s="5">
        <v>42.3913401</v>
      </c>
      <c r="K67" s="5">
        <v>60.3081530499995</v>
      </c>
      <c r="L67" s="5">
        <v>143.62686401</v>
      </c>
      <c r="M67" s="5">
        <v>168172.0</v>
      </c>
      <c r="N67" s="5">
        <v>34155.0</v>
      </c>
      <c r="O67" s="5">
        <v>12286.0</v>
      </c>
      <c r="P67" s="5">
        <v>4477.0</v>
      </c>
      <c r="Q67" s="5">
        <v>2087.0</v>
      </c>
      <c r="R67" s="32">
        <f t="shared" si="29"/>
        <v>0.2030956402</v>
      </c>
      <c r="S67" s="32">
        <f t="shared" si="30"/>
        <v>0.07305615679</v>
      </c>
      <c r="T67" s="32">
        <f t="shared" si="31"/>
        <v>0.02662155412</v>
      </c>
      <c r="U67" s="32">
        <f t="shared" si="32"/>
        <v>0.01240991366</v>
      </c>
      <c r="V67" s="32">
        <v>0.3465017284043462</v>
      </c>
      <c r="W67" s="32">
        <v>0.06004978697937453</v>
      </c>
      <c r="X67" s="32">
        <v>0.4402333715848901</v>
      </c>
      <c r="Y67" s="32">
        <v>0.6344685530774756</v>
      </c>
      <c r="Z67" s="32">
        <v>1.1320170600999833</v>
      </c>
      <c r="AA67" s="32">
        <v>0.5226541000292139</v>
      </c>
    </row>
    <row r="68">
      <c r="A68" s="5" t="s">
        <v>296</v>
      </c>
      <c r="B68" s="5">
        <v>1445.0</v>
      </c>
      <c r="C68" s="14" t="s">
        <v>263</v>
      </c>
      <c r="D68" s="5" t="s">
        <v>268</v>
      </c>
      <c r="E68" s="5">
        <v>30.0</v>
      </c>
      <c r="F68" s="5">
        <v>24.3057969490709</v>
      </c>
      <c r="G68" s="5">
        <v>18.108702</v>
      </c>
      <c r="H68" s="5">
        <v>19.48201</v>
      </c>
      <c r="I68" s="5">
        <v>26.46889</v>
      </c>
      <c r="J68" s="5">
        <v>30.8809784</v>
      </c>
      <c r="K68" s="5">
        <v>40.320077</v>
      </c>
      <c r="L68" s="5">
        <v>72.3314229599996</v>
      </c>
      <c r="M68" s="5">
        <v>6910849.0</v>
      </c>
      <c r="N68" s="5">
        <v>763180.0</v>
      </c>
      <c r="O68" s="5">
        <v>217024.0</v>
      </c>
      <c r="P68" s="5">
        <v>56048.0</v>
      </c>
      <c r="Q68" s="5">
        <v>4115.0</v>
      </c>
      <c r="R68" s="32">
        <f t="shared" si="29"/>
        <v>0.1104321625</v>
      </c>
      <c r="S68" s="32">
        <f t="shared" si="30"/>
        <v>0.0314033775</v>
      </c>
      <c r="T68" s="32">
        <f t="shared" si="31"/>
        <v>0.008110146814</v>
      </c>
      <c r="U68" s="32">
        <f t="shared" si="32"/>
        <v>0.0005954405891</v>
      </c>
      <c r="V68" s="32">
        <v>7.81381674511418E-4</v>
      </c>
      <c r="W68" s="32">
        <v>0.004555529676296751</v>
      </c>
      <c r="X68" s="32">
        <v>0.04917220201000829</v>
      </c>
      <c r="Y68" s="32">
        <v>0.09275271387477768</v>
      </c>
      <c r="Z68" s="32">
        <v>0.07369765952203632</v>
      </c>
      <c r="AA68" s="32">
        <v>0.04419189735152609</v>
      </c>
    </row>
    <row r="69">
      <c r="A69" s="5" t="s">
        <v>297</v>
      </c>
      <c r="B69" s="5">
        <v>1445.0</v>
      </c>
      <c r="C69" s="5" t="s">
        <v>263</v>
      </c>
      <c r="D69" s="5" t="s">
        <v>270</v>
      </c>
      <c r="E69" s="5">
        <v>30.0</v>
      </c>
      <c r="F69" s="5">
        <v>24.5548692168299</v>
      </c>
      <c r="G69" s="5">
        <v>18.100099</v>
      </c>
      <c r="H69" s="5">
        <v>20.236627</v>
      </c>
      <c r="I69" s="5">
        <v>26.45209</v>
      </c>
      <c r="J69" s="5">
        <v>31.2395058</v>
      </c>
      <c r="K69" s="5">
        <v>40.8254973999999</v>
      </c>
      <c r="L69" s="5">
        <v>71.9958852000001</v>
      </c>
      <c r="M69" s="5">
        <v>142425.0</v>
      </c>
      <c r="N69" s="5">
        <v>16315.0</v>
      </c>
      <c r="O69" s="5">
        <v>4541.0</v>
      </c>
      <c r="P69" s="5">
        <v>1131.0</v>
      </c>
      <c r="Q69" s="5">
        <v>68.0</v>
      </c>
      <c r="R69" s="32">
        <f t="shared" si="29"/>
        <v>0.1145515183</v>
      </c>
      <c r="S69" s="32">
        <f t="shared" si="30"/>
        <v>0.03188344743</v>
      </c>
      <c r="T69" s="32">
        <f t="shared" si="31"/>
        <v>0.00794102159</v>
      </c>
      <c r="U69" s="32">
        <f t="shared" si="32"/>
        <v>0.0004774442689</v>
      </c>
      <c r="V69" s="32">
        <v>0.039545690074675184</v>
      </c>
      <c r="W69" s="32">
        <v>0.003917930861289333</v>
      </c>
      <c r="X69" s="32">
        <v>0.061353065480931314</v>
      </c>
      <c r="Y69" s="32">
        <v>0.10645059232246927</v>
      </c>
      <c r="Z69" s="32">
        <v>0.06871689054432714</v>
      </c>
      <c r="AA69" s="32">
        <v>0.05599683385673845</v>
      </c>
    </row>
    <row r="70">
      <c r="A70" s="5" t="s">
        <v>298</v>
      </c>
      <c r="B70" s="5">
        <v>1445.0</v>
      </c>
      <c r="C70" s="14" t="s">
        <v>263</v>
      </c>
      <c r="D70" s="5" t="s">
        <v>272</v>
      </c>
      <c r="E70" s="5">
        <v>30.0</v>
      </c>
      <c r="F70" s="5">
        <v>22.3874674735058</v>
      </c>
      <c r="G70" s="5">
        <v>17.9686533</v>
      </c>
      <c r="H70" s="5">
        <v>18.646493</v>
      </c>
      <c r="I70" s="5">
        <v>26.3338975</v>
      </c>
      <c r="J70" s="5">
        <v>27.1217185</v>
      </c>
      <c r="K70" s="5">
        <v>29.91883625</v>
      </c>
      <c r="L70" s="5">
        <v>48.3542967699999</v>
      </c>
      <c r="M70" s="5">
        <v>135124.0</v>
      </c>
      <c r="N70" s="5">
        <v>6669.0</v>
      </c>
      <c r="O70" s="5">
        <v>1238.0</v>
      </c>
      <c r="P70" s="5">
        <v>289.0</v>
      </c>
      <c r="Q70" s="5">
        <v>48.0</v>
      </c>
      <c r="R70" s="32">
        <f t="shared" si="29"/>
        <v>0.04935466682</v>
      </c>
      <c r="S70" s="32">
        <f t="shared" si="30"/>
        <v>0.009161954945</v>
      </c>
      <c r="T70" s="32">
        <f t="shared" si="31"/>
        <v>0.002138776235</v>
      </c>
      <c r="U70" s="32">
        <f t="shared" si="32"/>
        <v>0.0003552292709</v>
      </c>
      <c r="V70" s="32">
        <v>0.04213872039260292</v>
      </c>
      <c r="W70" s="32">
        <v>5.677475876847255E-4</v>
      </c>
      <c r="X70" s="32">
        <v>0.0785475527245413</v>
      </c>
      <c r="Y70" s="32">
        <v>0.1891411936499383</v>
      </c>
      <c r="Z70" s="32">
        <v>0.2822221222096757</v>
      </c>
      <c r="AA70" s="32">
        <v>0.11852346731288858</v>
      </c>
    </row>
    <row r="71">
      <c r="A71" s="5" t="s">
        <v>299</v>
      </c>
      <c r="B71" s="5">
        <v>1445.0</v>
      </c>
      <c r="C71" s="5" t="s">
        <v>263</v>
      </c>
      <c r="D71" s="5" t="s">
        <v>274</v>
      </c>
      <c r="E71" s="5">
        <v>30.0</v>
      </c>
      <c r="F71" s="5">
        <v>23.6146253822212</v>
      </c>
      <c r="G71" s="5">
        <v>17.9199198</v>
      </c>
      <c r="H71" s="5">
        <v>19.312922</v>
      </c>
      <c r="I71" s="5">
        <v>26.3368005</v>
      </c>
      <c r="J71" s="5">
        <v>28.6431864</v>
      </c>
      <c r="K71" s="5">
        <v>35.1583336999999</v>
      </c>
      <c r="L71" s="5">
        <v>65.4947439999998</v>
      </c>
      <c r="M71" s="5">
        <v>136939.0</v>
      </c>
      <c r="N71" s="5">
        <v>12068.0</v>
      </c>
      <c r="O71" s="5">
        <v>2969.0</v>
      </c>
      <c r="P71" s="5">
        <v>654.0</v>
      </c>
      <c r="Q71" s="5">
        <v>33.0</v>
      </c>
      <c r="R71" s="32">
        <f t="shared" si="29"/>
        <v>0.08812683019</v>
      </c>
      <c r="S71" s="32">
        <f t="shared" si="30"/>
        <v>0.02168118651</v>
      </c>
      <c r="T71" s="32">
        <f t="shared" si="31"/>
        <v>0.004775849101</v>
      </c>
      <c r="U71" s="32">
        <f t="shared" si="32"/>
        <v>0.0002409832115</v>
      </c>
      <c r="V71" s="32">
        <v>0.007904586676011878</v>
      </c>
      <c r="W71" s="32">
        <v>4.5757203054386437E-4</v>
      </c>
      <c r="X71" s="32">
        <v>0.0268561261688806</v>
      </c>
      <c r="Y71" s="32">
        <v>0.04714059534187033</v>
      </c>
      <c r="Z71" s="32">
        <v>0.027786949764784456</v>
      </c>
      <c r="AA71" s="32">
        <v>0.022029165996418226</v>
      </c>
    </row>
    <row r="72">
      <c r="A72" s="5" t="s">
        <v>230</v>
      </c>
      <c r="B72" s="5">
        <v>1445.0</v>
      </c>
      <c r="C72" s="14" t="s">
        <v>263</v>
      </c>
      <c r="D72" s="5" t="s">
        <v>7</v>
      </c>
      <c r="E72" s="5" t="s">
        <v>8</v>
      </c>
      <c r="F72" s="5">
        <v>23.8342654636095</v>
      </c>
      <c r="G72" s="5">
        <v>17.936214</v>
      </c>
      <c r="H72" s="5">
        <v>19.466799</v>
      </c>
      <c r="I72" s="5">
        <v>26.348857</v>
      </c>
      <c r="J72" s="5">
        <v>29.4336605</v>
      </c>
      <c r="K72" s="5">
        <v>36.8977138999999</v>
      </c>
      <c r="L72" s="5">
        <v>67.36665794</v>
      </c>
      <c r="M72" s="5">
        <v>6498260.0</v>
      </c>
      <c r="N72" s="5">
        <v>613542.0</v>
      </c>
      <c r="O72" s="5">
        <v>159921.0</v>
      </c>
      <c r="P72" s="5">
        <v>35349.0</v>
      </c>
      <c r="Q72" s="5">
        <v>782.0</v>
      </c>
      <c r="R72" s="32">
        <f t="shared" si="29"/>
        <v>0.09441635145</v>
      </c>
      <c r="S72" s="32">
        <f t="shared" si="30"/>
        <v>0.02460981863</v>
      </c>
      <c r="T72" s="32">
        <f t="shared" si="31"/>
        <v>0.005439763875</v>
      </c>
      <c r="U72" s="32">
        <f t="shared" si="32"/>
        <v>0.0001203399064</v>
      </c>
      <c r="V72" s="32">
        <v>0.0</v>
      </c>
      <c r="W72" s="32">
        <v>0.0</v>
      </c>
      <c r="X72" s="32">
        <v>0.0</v>
      </c>
      <c r="Y72" s="32">
        <v>0.0</v>
      </c>
      <c r="Z72" s="32">
        <v>0.0</v>
      </c>
      <c r="AA72" s="32">
        <v>0.0</v>
      </c>
    </row>
    <row r="73">
      <c r="A73" s="34" t="s">
        <v>300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5" t="s">
        <v>10</v>
      </c>
      <c r="B74" s="5" t="s">
        <v>0</v>
      </c>
      <c r="C74" s="5" t="s">
        <v>11</v>
      </c>
      <c r="D74" s="5" t="s">
        <v>1</v>
      </c>
      <c r="E74" s="5" t="s">
        <v>2</v>
      </c>
      <c r="F74" s="5" t="s">
        <v>14</v>
      </c>
      <c r="G74" s="5" t="s">
        <v>15</v>
      </c>
      <c r="H74" s="5" t="s">
        <v>16</v>
      </c>
      <c r="I74" s="5" t="s">
        <v>17</v>
      </c>
      <c r="J74" s="5" t="s">
        <v>3</v>
      </c>
      <c r="K74" s="5" t="s">
        <v>4</v>
      </c>
      <c r="L74" s="5" t="s">
        <v>5</v>
      </c>
      <c r="M74" s="5" t="s">
        <v>18</v>
      </c>
      <c r="N74" s="5" t="s">
        <v>19</v>
      </c>
      <c r="O74" s="5" t="s">
        <v>20</v>
      </c>
      <c r="P74" s="5" t="s">
        <v>21</v>
      </c>
      <c r="Q74" s="5" t="s">
        <v>22</v>
      </c>
      <c r="R74" s="5" t="s">
        <v>23</v>
      </c>
      <c r="S74" s="5" t="s">
        <v>24</v>
      </c>
      <c r="T74" s="5" t="s">
        <v>25</v>
      </c>
      <c r="U74" s="5" t="s">
        <v>26</v>
      </c>
      <c r="V74" s="5" t="s">
        <v>33</v>
      </c>
      <c r="W74" s="5" t="s">
        <v>34</v>
      </c>
      <c r="X74" s="5" t="s">
        <v>35</v>
      </c>
      <c r="Y74" s="5" t="s">
        <v>36</v>
      </c>
      <c r="Z74" s="5" t="s">
        <v>37</v>
      </c>
      <c r="AA74" s="5" t="s">
        <v>261</v>
      </c>
    </row>
    <row r="75">
      <c r="A75" s="5" t="s">
        <v>301</v>
      </c>
      <c r="B75" s="5" t="s">
        <v>68</v>
      </c>
      <c r="C75" s="14" t="s">
        <v>263</v>
      </c>
      <c r="D75" s="5" t="s">
        <v>264</v>
      </c>
      <c r="E75" s="5">
        <v>1.0</v>
      </c>
      <c r="F75" s="5">
        <v>22.6963586756998</v>
      </c>
      <c r="G75" s="5">
        <v>18.1766448</v>
      </c>
      <c r="H75" s="5">
        <v>18.847817</v>
      </c>
      <c r="I75" s="5">
        <v>26.418876</v>
      </c>
      <c r="J75" s="5">
        <v>27.2022828</v>
      </c>
      <c r="K75" s="5">
        <v>30.8010692</v>
      </c>
      <c r="L75" s="5">
        <v>52.3700117599999</v>
      </c>
      <c r="M75" s="5">
        <v>4465.0</v>
      </c>
      <c r="N75" s="5">
        <v>259.0</v>
      </c>
      <c r="O75" s="5">
        <v>53.0</v>
      </c>
      <c r="P75" s="5">
        <v>14.0</v>
      </c>
      <c r="Q75" s="5">
        <v>2.0</v>
      </c>
      <c r="R75" s="32">
        <f t="shared" ref="R75:R81" si="33">N75/M75</f>
        <v>0.05800671892</v>
      </c>
      <c r="S75" s="32">
        <f t="shared" ref="S75:S81" si="34">O75/M75</f>
        <v>0.01187010078</v>
      </c>
      <c r="T75" s="32">
        <f t="shared" ref="T75:T81" si="35">P75/M75</f>
        <v>0.00313549832</v>
      </c>
      <c r="U75" s="32">
        <f t="shared" ref="U75:U81" si="36">Q75/M75</f>
        <v>0.0004479283315</v>
      </c>
      <c r="V75" s="32">
        <v>0.006450358548751484</v>
      </c>
      <c r="W75" s="32">
        <v>0.0011678767721368512</v>
      </c>
      <c r="X75" s="32">
        <v>3.989690274624771E-4</v>
      </c>
      <c r="Y75" s="32">
        <v>0.005227937215355406</v>
      </c>
      <c r="Z75" s="32">
        <v>0.0037379961232868234</v>
      </c>
      <c r="AA75" s="32">
        <v>0.0033966275373986084</v>
      </c>
    </row>
    <row r="76">
      <c r="A76" s="5" t="s">
        <v>302</v>
      </c>
      <c r="B76" s="5" t="s">
        <v>68</v>
      </c>
      <c r="C76" s="14" t="s">
        <v>263</v>
      </c>
      <c r="D76" s="5" t="s">
        <v>266</v>
      </c>
      <c r="E76" s="5">
        <v>1.0</v>
      </c>
      <c r="F76" s="5">
        <v>22.8936280190194</v>
      </c>
      <c r="G76" s="5">
        <v>18.0515717</v>
      </c>
      <c r="H76" s="5">
        <v>18.7398579999999</v>
      </c>
      <c r="I76" s="5">
        <v>26.3402325</v>
      </c>
      <c r="J76" s="5">
        <v>27.2066228</v>
      </c>
      <c r="K76" s="5">
        <v>31.9154539499999</v>
      </c>
      <c r="L76" s="5">
        <v>59.1830494199996</v>
      </c>
      <c r="M76" s="5">
        <v>4732.0</v>
      </c>
      <c r="N76" s="5">
        <v>310.0</v>
      </c>
      <c r="O76" s="5">
        <v>72.0</v>
      </c>
      <c r="P76" s="5">
        <v>18.0</v>
      </c>
      <c r="Q76" s="5">
        <v>1.0</v>
      </c>
      <c r="R76" s="32">
        <f t="shared" si="33"/>
        <v>0.06551141167</v>
      </c>
      <c r="S76" s="32">
        <f t="shared" si="34"/>
        <v>0.01521555368</v>
      </c>
      <c r="T76" s="32">
        <f t="shared" si="35"/>
        <v>0.003803888419</v>
      </c>
      <c r="U76" s="32">
        <f t="shared" si="36"/>
        <v>0.0002113271344</v>
      </c>
      <c r="V76" s="32">
        <v>6.854800878312717E-4</v>
      </c>
      <c r="W76" s="32">
        <v>0.0018123918023827995</v>
      </c>
      <c r="X76" s="32">
        <v>2.394872477045118E-4</v>
      </c>
      <c r="Y76" s="32">
        <v>0.04159715142129111</v>
      </c>
      <c r="Z76" s="32">
        <v>0.13431854286251482</v>
      </c>
      <c r="AA76" s="32">
        <v>0.0357306106843449</v>
      </c>
    </row>
    <row r="77">
      <c r="A77" s="5" t="s">
        <v>303</v>
      </c>
      <c r="B77" s="5" t="s">
        <v>68</v>
      </c>
      <c r="C77" s="14" t="s">
        <v>263</v>
      </c>
      <c r="D77" s="5" t="s">
        <v>268</v>
      </c>
      <c r="E77" s="5">
        <v>1.0</v>
      </c>
      <c r="F77" s="5">
        <v>22.721404724374</v>
      </c>
      <c r="G77" s="5">
        <v>17.943884</v>
      </c>
      <c r="H77" s="5">
        <v>18.690014</v>
      </c>
      <c r="I77" s="5">
        <v>26.364937</v>
      </c>
      <c r="J77" s="5">
        <v>27.220253</v>
      </c>
      <c r="K77" s="5">
        <v>31.21417</v>
      </c>
      <c r="L77" s="5">
        <v>57.377598</v>
      </c>
      <c r="M77" s="5">
        <v>6535978.0</v>
      </c>
      <c r="N77" s="5">
        <v>396067.0</v>
      </c>
      <c r="O77" s="5">
        <v>90850.0</v>
      </c>
      <c r="P77" s="5">
        <v>21969.0</v>
      </c>
      <c r="Q77" s="5">
        <v>1277.0</v>
      </c>
      <c r="R77" s="32">
        <f t="shared" si="33"/>
        <v>0.06059797019</v>
      </c>
      <c r="S77" s="32">
        <f t="shared" si="34"/>
        <v>0.01389998559</v>
      </c>
      <c r="T77" s="32">
        <f t="shared" si="35"/>
        <v>0.003361241424</v>
      </c>
      <c r="U77" s="32">
        <f t="shared" si="36"/>
        <v>0.0001953800946</v>
      </c>
      <c r="V77" s="32">
        <v>0.001976128504368053</v>
      </c>
      <c r="W77" s="32">
        <v>8.761917985779675E-4</v>
      </c>
      <c r="X77" s="32">
        <v>2.613810828151536E-4</v>
      </c>
      <c r="Y77" s="32">
        <v>0.01870995182821215</v>
      </c>
      <c r="Z77" s="32">
        <v>0.09971476620664448</v>
      </c>
      <c r="AA77" s="32">
        <v>0.02430768388412356</v>
      </c>
    </row>
    <row r="78">
      <c r="A78" s="5" t="s">
        <v>304</v>
      </c>
      <c r="B78" s="5" t="s">
        <v>68</v>
      </c>
      <c r="C78" s="5" t="s">
        <v>263</v>
      </c>
      <c r="D78" s="5" t="s">
        <v>270</v>
      </c>
      <c r="E78" s="5">
        <v>1.0</v>
      </c>
      <c r="F78" s="5">
        <v>22.0310539100068</v>
      </c>
      <c r="G78" s="5">
        <v>17.8945842</v>
      </c>
      <c r="H78" s="5">
        <v>18.498828</v>
      </c>
      <c r="I78" s="5">
        <v>26.2529485</v>
      </c>
      <c r="J78" s="5">
        <v>26.8743753999999</v>
      </c>
      <c r="K78" s="5">
        <v>27.59594</v>
      </c>
      <c r="L78" s="5">
        <v>42.89023902</v>
      </c>
      <c r="M78" s="5">
        <v>4367.0</v>
      </c>
      <c r="N78" s="5">
        <v>161.0</v>
      </c>
      <c r="O78" s="5">
        <v>22.0</v>
      </c>
      <c r="P78" s="5">
        <v>0.0</v>
      </c>
      <c r="Q78" s="5">
        <v>0.0</v>
      </c>
      <c r="R78" s="32">
        <f t="shared" si="33"/>
        <v>0.0368674147</v>
      </c>
      <c r="S78" s="32">
        <f t="shared" si="34"/>
        <v>0.005037783375</v>
      </c>
      <c r="T78" s="32">
        <f t="shared" si="35"/>
        <v>0</v>
      </c>
      <c r="U78" s="32">
        <f t="shared" si="36"/>
        <v>0</v>
      </c>
      <c r="V78" s="32">
        <v>0.012185226897540242</v>
      </c>
      <c r="W78" s="32">
        <v>0.0051201001604590304</v>
      </c>
      <c r="X78" s="32">
        <v>0.012448567126031783</v>
      </c>
      <c r="Y78" s="32">
        <v>0.09937510085790421</v>
      </c>
      <c r="Z78" s="32">
        <v>0.1779539259132736</v>
      </c>
      <c r="AA78" s="32">
        <v>0.06141658419104177</v>
      </c>
    </row>
    <row r="79">
      <c r="A79" s="5" t="s">
        <v>305</v>
      </c>
      <c r="B79" s="5" t="s">
        <v>68</v>
      </c>
      <c r="C79" s="14" t="s">
        <v>263</v>
      </c>
      <c r="D79" s="5" t="s">
        <v>272</v>
      </c>
      <c r="E79" s="5">
        <v>1.0</v>
      </c>
      <c r="F79" s="5">
        <v>22.6620740919668</v>
      </c>
      <c r="G79" s="5">
        <v>18.1206216</v>
      </c>
      <c r="H79" s="5">
        <v>18.693919</v>
      </c>
      <c r="I79" s="5">
        <v>26.356413</v>
      </c>
      <c r="J79" s="5">
        <v>27.1212354</v>
      </c>
      <c r="K79" s="5">
        <v>31.075274</v>
      </c>
      <c r="L79" s="5">
        <v>52.4462676399998</v>
      </c>
      <c r="M79" s="5">
        <v>4469.0</v>
      </c>
      <c r="N79" s="5">
        <v>259.0</v>
      </c>
      <c r="O79" s="5">
        <v>52.0</v>
      </c>
      <c r="P79" s="5">
        <v>14.0</v>
      </c>
      <c r="Q79" s="5">
        <v>0.0</v>
      </c>
      <c r="R79" s="32">
        <f t="shared" si="33"/>
        <v>0.05795479973</v>
      </c>
      <c r="S79" s="32">
        <f t="shared" si="34"/>
        <v>0.01163571269</v>
      </c>
      <c r="T79" s="32">
        <f t="shared" si="35"/>
        <v>0.003132691877</v>
      </c>
      <c r="U79" s="32">
        <f t="shared" si="36"/>
        <v>0</v>
      </c>
      <c r="V79" s="32">
        <v>0.0017676062839892966</v>
      </c>
      <c r="W79" s="32">
        <v>0.0011992167062843742</v>
      </c>
      <c r="X79" s="32">
        <v>0.0033772140958375054</v>
      </c>
      <c r="Y79" s="32">
        <v>0.01417692283948266</v>
      </c>
      <c r="Z79" s="32">
        <v>0.0051995372154388176</v>
      </c>
      <c r="AA79" s="32">
        <v>0.00514409942820653</v>
      </c>
    </row>
    <row r="80">
      <c r="A80" s="5" t="s">
        <v>306</v>
      </c>
      <c r="B80" s="5" t="s">
        <v>68</v>
      </c>
      <c r="C80" s="5" t="s">
        <v>263</v>
      </c>
      <c r="D80" s="5" t="s">
        <v>274</v>
      </c>
      <c r="E80" s="5">
        <v>1.0</v>
      </c>
      <c r="F80" s="5">
        <v>22.5728926250285</v>
      </c>
      <c r="G80" s="5">
        <v>18.079322</v>
      </c>
      <c r="H80" s="5">
        <v>18.733107</v>
      </c>
      <c r="I80" s="5">
        <v>26.328914</v>
      </c>
      <c r="J80" s="5">
        <v>27.11572</v>
      </c>
      <c r="K80" s="5">
        <v>30.2831865</v>
      </c>
      <c r="L80" s="5">
        <v>52.0912935</v>
      </c>
      <c r="M80" s="5">
        <v>4371.0</v>
      </c>
      <c r="N80" s="5">
        <v>234.0</v>
      </c>
      <c r="O80" s="5">
        <v>49.0</v>
      </c>
      <c r="P80" s="5">
        <v>10.0</v>
      </c>
      <c r="Q80" s="5">
        <v>0.0</v>
      </c>
      <c r="R80" s="32">
        <f t="shared" si="33"/>
        <v>0.05353466026</v>
      </c>
      <c r="S80" s="32">
        <f t="shared" si="34"/>
        <v>0.01121024937</v>
      </c>
      <c r="T80" s="32">
        <f t="shared" si="35"/>
        <v>0.002287805994</v>
      </c>
      <c r="U80" s="32">
        <f t="shared" si="36"/>
        <v>0</v>
      </c>
      <c r="V80" s="32">
        <v>3.2498495088993673E-4</v>
      </c>
      <c r="W80" s="32">
        <v>0.0022413168866007444</v>
      </c>
      <c r="X80" s="32">
        <v>0.0035798882451639033</v>
      </c>
      <c r="Y80" s="32">
        <v>0.011673753919461434</v>
      </c>
      <c r="Z80" s="32">
        <v>0.0016039944238481604</v>
      </c>
      <c r="AA80" s="32">
        <v>0.003884787685192836</v>
      </c>
    </row>
    <row r="81">
      <c r="A81" s="5" t="s">
        <v>225</v>
      </c>
      <c r="B81" s="5" t="s">
        <v>68</v>
      </c>
      <c r="C81" s="14" t="s">
        <v>263</v>
      </c>
      <c r="D81" s="5" t="s">
        <v>7</v>
      </c>
      <c r="E81" s="5" t="s">
        <v>8</v>
      </c>
      <c r="F81" s="5">
        <v>22.6339562382998</v>
      </c>
      <c r="G81" s="5">
        <v>18.030537</v>
      </c>
      <c r="H81" s="5">
        <v>18.727021</v>
      </c>
      <c r="I81" s="5">
        <v>26.388058</v>
      </c>
      <c r="J81" s="5">
        <v>27.21314</v>
      </c>
      <c r="K81" s="5">
        <v>30.6408806</v>
      </c>
      <c r="L81" s="5">
        <v>52.1749818799999</v>
      </c>
      <c r="M81" s="5">
        <v>6810613.0</v>
      </c>
      <c r="N81" s="5">
        <v>380315.0</v>
      </c>
      <c r="O81" s="5">
        <v>76888.0</v>
      </c>
      <c r="P81" s="5">
        <v>19096.0</v>
      </c>
      <c r="Q81" s="5">
        <v>692.0</v>
      </c>
      <c r="R81" s="32">
        <f t="shared" si="33"/>
        <v>0.05584152264</v>
      </c>
      <c r="S81" s="32">
        <f t="shared" si="34"/>
        <v>0.011289439</v>
      </c>
      <c r="T81" s="32">
        <f t="shared" si="35"/>
        <v>0.002803859212</v>
      </c>
      <c r="U81" s="32">
        <f t="shared" si="36"/>
        <v>0.0001016061256</v>
      </c>
      <c r="V81" s="32">
        <v>0.0</v>
      </c>
      <c r="W81" s="32">
        <v>0.0</v>
      </c>
      <c r="X81" s="32">
        <v>0.0</v>
      </c>
      <c r="Y81" s="32">
        <v>0.0</v>
      </c>
      <c r="Z81" s="32">
        <v>0.0</v>
      </c>
      <c r="AA81" s="32">
        <v>0.0</v>
      </c>
    </row>
    <row r="82">
      <c r="A82" s="34" t="s">
        <v>307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5" t="s">
        <v>10</v>
      </c>
      <c r="B83" s="5" t="s">
        <v>0</v>
      </c>
      <c r="C83" s="5" t="s">
        <v>11</v>
      </c>
      <c r="D83" s="5" t="s">
        <v>1</v>
      </c>
      <c r="E83" s="5" t="s">
        <v>2</v>
      </c>
      <c r="F83" s="5" t="s">
        <v>14</v>
      </c>
      <c r="G83" s="5" t="s">
        <v>15</v>
      </c>
      <c r="H83" s="5" t="s">
        <v>16</v>
      </c>
      <c r="I83" s="5" t="s">
        <v>17</v>
      </c>
      <c r="J83" s="5" t="s">
        <v>3</v>
      </c>
      <c r="K83" s="5" t="s">
        <v>4</v>
      </c>
      <c r="L83" s="5" t="s">
        <v>5</v>
      </c>
      <c r="M83" s="5" t="s">
        <v>18</v>
      </c>
      <c r="N83" s="5" t="s">
        <v>19</v>
      </c>
      <c r="O83" s="5" t="s">
        <v>20</v>
      </c>
      <c r="P83" s="5" t="s">
        <v>21</v>
      </c>
      <c r="Q83" s="5" t="s">
        <v>22</v>
      </c>
      <c r="R83" s="5" t="s">
        <v>23</v>
      </c>
      <c r="S83" s="5" t="s">
        <v>24</v>
      </c>
      <c r="T83" s="5" t="s">
        <v>25</v>
      </c>
      <c r="U83" s="5" t="s">
        <v>26</v>
      </c>
      <c r="V83" s="5" t="s">
        <v>33</v>
      </c>
      <c r="W83" s="5" t="s">
        <v>34</v>
      </c>
      <c r="X83" s="5" t="s">
        <v>35</v>
      </c>
      <c r="Y83" s="5" t="s">
        <v>36</v>
      </c>
      <c r="Z83" s="5" t="s">
        <v>37</v>
      </c>
      <c r="AA83" s="5" t="s">
        <v>261</v>
      </c>
    </row>
    <row r="84">
      <c r="A84" s="5" t="s">
        <v>155</v>
      </c>
      <c r="B84" s="5" t="s">
        <v>68</v>
      </c>
      <c r="C84" s="5" t="s">
        <v>263</v>
      </c>
      <c r="D84" s="5" t="s">
        <v>264</v>
      </c>
      <c r="E84" s="5">
        <v>5.0</v>
      </c>
      <c r="F84" s="5">
        <v>22.6602582426035</v>
      </c>
      <c r="G84" s="5">
        <v>18.037512</v>
      </c>
      <c r="H84" s="5">
        <v>18.715733</v>
      </c>
      <c r="I84" s="5">
        <v>26.331336</v>
      </c>
      <c r="J84" s="5">
        <v>27.12552</v>
      </c>
      <c r="K84" s="5">
        <v>30.619767</v>
      </c>
      <c r="L84" s="5">
        <v>53.7854458999999</v>
      </c>
      <c r="M84" s="5">
        <v>23491.0</v>
      </c>
      <c r="N84" s="5">
        <v>1324.0</v>
      </c>
      <c r="O84" s="5">
        <v>278.0</v>
      </c>
      <c r="P84" s="5">
        <v>80.0</v>
      </c>
      <c r="Q84" s="5">
        <v>2.0</v>
      </c>
      <c r="R84" s="32">
        <f t="shared" ref="R84:R90" si="37">N84/M84</f>
        <v>0.05636201098</v>
      </c>
      <c r="S84" s="32">
        <f t="shared" ref="S84:S90" si="38">O84/M84</f>
        <v>0.01183431953</v>
      </c>
      <c r="T84" s="32">
        <f t="shared" ref="T84:T90" si="39">P84/M84</f>
        <v>0.003405559576</v>
      </c>
      <c r="U84" s="32">
        <f t="shared" ref="U84:U90" si="40">Q84/M84</f>
        <v>0.0000851389894</v>
      </c>
      <c r="V84" s="32">
        <v>6.027653837735542E-4</v>
      </c>
      <c r="W84" s="32">
        <v>0.002149532944030993</v>
      </c>
      <c r="X84" s="32">
        <v>0.003219768097323484</v>
      </c>
      <c r="Y84" s="32">
        <v>6.890663579688249E-4</v>
      </c>
      <c r="Z84" s="32">
        <v>0.03086659471591186</v>
      </c>
      <c r="AA84" s="32">
        <v>0.007505545499801744</v>
      </c>
    </row>
    <row r="85">
      <c r="A85" s="5" t="s">
        <v>143</v>
      </c>
      <c r="B85" s="5" t="s">
        <v>68</v>
      </c>
      <c r="C85" s="5" t="s">
        <v>263</v>
      </c>
      <c r="D85" s="5" t="s">
        <v>266</v>
      </c>
      <c r="E85" s="5">
        <v>5.0</v>
      </c>
      <c r="F85" s="5">
        <v>22.7758361882799</v>
      </c>
      <c r="G85" s="5">
        <v>18.0979158</v>
      </c>
      <c r="H85" s="5">
        <v>18.741301</v>
      </c>
      <c r="I85" s="5">
        <v>26.3414654999999</v>
      </c>
      <c r="J85" s="5">
        <v>27.1461868</v>
      </c>
      <c r="K85" s="5">
        <v>30.9938849999999</v>
      </c>
      <c r="L85" s="5">
        <v>56.1873982599993</v>
      </c>
      <c r="M85" s="5">
        <v>23959.0</v>
      </c>
      <c r="N85" s="5">
        <v>1387.0</v>
      </c>
      <c r="O85" s="5">
        <v>331.0</v>
      </c>
      <c r="P85" s="5">
        <v>83.0</v>
      </c>
      <c r="Q85" s="5">
        <v>4.0</v>
      </c>
      <c r="R85" s="32">
        <f t="shared" si="37"/>
        <v>0.05789056305</v>
      </c>
      <c r="S85" s="32">
        <f t="shared" si="38"/>
        <v>0.01381526775</v>
      </c>
      <c r="T85" s="32">
        <f t="shared" si="39"/>
        <v>0.00346425143</v>
      </c>
      <c r="U85" s="32">
        <f t="shared" si="40"/>
        <v>0.0001669518761</v>
      </c>
      <c r="V85" s="32">
        <v>7.625345216411838E-4</v>
      </c>
      <c r="W85" s="32">
        <v>0.0017656661206407146</v>
      </c>
      <c r="X85" s="32">
        <v>0.002460326151263705</v>
      </c>
      <c r="Y85" s="32">
        <v>0.011520700224258574</v>
      </c>
      <c r="Z85" s="32">
        <v>0.07690307184442875</v>
      </c>
      <c r="AA85" s="32">
        <v>0.018682459772446584</v>
      </c>
    </row>
    <row r="86">
      <c r="A86" s="5" t="s">
        <v>165</v>
      </c>
      <c r="B86" s="5" t="s">
        <v>68</v>
      </c>
      <c r="C86" s="5" t="s">
        <v>263</v>
      </c>
      <c r="D86" s="5" t="s">
        <v>268</v>
      </c>
      <c r="E86" s="5">
        <v>5.0</v>
      </c>
      <c r="F86" s="5">
        <v>22.5050079333209</v>
      </c>
      <c r="G86" s="5">
        <v>17.944863</v>
      </c>
      <c r="H86" s="5">
        <v>18.508069</v>
      </c>
      <c r="I86" s="5">
        <v>26.319348</v>
      </c>
      <c r="J86" s="5">
        <v>27.062814</v>
      </c>
      <c r="K86" s="5">
        <v>30.288996</v>
      </c>
      <c r="L86" s="5">
        <v>52.574279</v>
      </c>
      <c r="M86" s="5">
        <v>7144296.0</v>
      </c>
      <c r="N86" s="5">
        <v>371966.0</v>
      </c>
      <c r="O86" s="5">
        <v>79898.0</v>
      </c>
      <c r="P86" s="5">
        <v>25514.0</v>
      </c>
      <c r="Q86" s="5">
        <v>3886.0</v>
      </c>
      <c r="R86" s="32">
        <f t="shared" si="37"/>
        <v>0.05206475208</v>
      </c>
      <c r="S86" s="32">
        <f t="shared" si="38"/>
        <v>0.0111834672</v>
      </c>
      <c r="T86" s="32">
        <f t="shared" si="39"/>
        <v>0.003571240609</v>
      </c>
      <c r="U86" s="32">
        <f t="shared" si="40"/>
        <v>0.0005439304307</v>
      </c>
      <c r="V86" s="32">
        <v>0.011691768808290523</v>
      </c>
      <c r="W86" s="32">
        <v>0.002603829353414313</v>
      </c>
      <c r="X86" s="32">
        <v>0.005524022586147712</v>
      </c>
      <c r="Y86" s="32">
        <v>0.011484154277210891</v>
      </c>
      <c r="Z86" s="32">
        <v>0.00765303801960995</v>
      </c>
      <c r="AA86" s="32">
        <v>0.007791362608934677</v>
      </c>
    </row>
    <row r="87">
      <c r="A87" s="5" t="s">
        <v>171</v>
      </c>
      <c r="B87" s="5" t="s">
        <v>68</v>
      </c>
      <c r="C87" s="5" t="s">
        <v>263</v>
      </c>
      <c r="D87" s="5" t="s">
        <v>270</v>
      </c>
      <c r="E87" s="5">
        <v>5.0</v>
      </c>
      <c r="F87" s="5">
        <v>22.5162482740756</v>
      </c>
      <c r="G87" s="5">
        <v>17.9444525</v>
      </c>
      <c r="H87" s="5">
        <v>18.62147</v>
      </c>
      <c r="I87" s="5">
        <v>26.37042825</v>
      </c>
      <c r="J87" s="5">
        <v>27.1658521</v>
      </c>
      <c r="K87" s="5">
        <v>30.5484775999999</v>
      </c>
      <c r="L87" s="5">
        <v>50.35785178</v>
      </c>
      <c r="M87" s="5">
        <v>23260.0</v>
      </c>
      <c r="N87" s="5">
        <v>1283.0</v>
      </c>
      <c r="O87" s="5">
        <v>237.0</v>
      </c>
      <c r="P87" s="5">
        <v>49.0</v>
      </c>
      <c r="Q87" s="5">
        <v>5.0</v>
      </c>
      <c r="R87" s="32">
        <f t="shared" si="37"/>
        <v>0.05515907137</v>
      </c>
      <c r="S87" s="32">
        <f t="shared" si="38"/>
        <v>0.01018916595</v>
      </c>
      <c r="T87" s="32">
        <f t="shared" si="39"/>
        <v>0.002106620808</v>
      </c>
      <c r="U87" s="32">
        <f t="shared" si="40"/>
        <v>0.000214961307</v>
      </c>
      <c r="V87" s="32">
        <v>0.005636294208246039</v>
      </c>
      <c r="W87" s="32">
        <v>6.680957727166247E-4</v>
      </c>
      <c r="X87" s="32">
        <v>0.0017376862794958835</v>
      </c>
      <c r="Y87" s="32">
        <v>0.0030156770363871455</v>
      </c>
      <c r="Z87" s="32">
        <v>0.034827613437015036</v>
      </c>
      <c r="AA87" s="32">
        <v>0.009177073346772147</v>
      </c>
    </row>
    <row r="88">
      <c r="A88" s="5" t="s">
        <v>152</v>
      </c>
      <c r="B88" s="5" t="s">
        <v>68</v>
      </c>
      <c r="C88" s="5" t="s">
        <v>263</v>
      </c>
      <c r="D88" s="5" t="s">
        <v>272</v>
      </c>
      <c r="E88" s="5">
        <v>5.0</v>
      </c>
      <c r="F88" s="5">
        <v>22.7087783967554</v>
      </c>
      <c r="G88" s="5">
        <v>18.0868751</v>
      </c>
      <c r="H88" s="5">
        <v>18.6270315</v>
      </c>
      <c r="I88" s="5">
        <v>26.29768575</v>
      </c>
      <c r="J88" s="5">
        <v>27.1089021</v>
      </c>
      <c r="K88" s="5">
        <v>30.67046055</v>
      </c>
      <c r="L88" s="5">
        <v>54.5965763599999</v>
      </c>
      <c r="M88" s="5">
        <v>23362.0</v>
      </c>
      <c r="N88" s="5">
        <v>1317.0</v>
      </c>
      <c r="O88" s="5">
        <v>297.0</v>
      </c>
      <c r="P88" s="5">
        <v>76.0</v>
      </c>
      <c r="Q88" s="5">
        <v>26.0</v>
      </c>
      <c r="R88" s="32">
        <f t="shared" si="37"/>
        <v>0.05637359815</v>
      </c>
      <c r="S88" s="32">
        <f t="shared" si="38"/>
        <v>0.01271295266</v>
      </c>
      <c r="T88" s="32">
        <f t="shared" si="39"/>
        <v>0.003253146135</v>
      </c>
      <c r="U88" s="32">
        <f t="shared" si="40"/>
        <v>0.001112918415</v>
      </c>
      <c r="V88" s="32">
        <v>0.005339316915381229</v>
      </c>
      <c r="W88" s="32">
        <v>0.0034247404640387513</v>
      </c>
      <c r="X88" s="32">
        <v>0.0038304253018945095</v>
      </c>
      <c r="Y88" s="32">
        <v>9.653753227967686E-4</v>
      </c>
      <c r="Z88" s="32">
        <v>0.04641294338289491</v>
      </c>
      <c r="AA88" s="32">
        <v>0.011994560277401234</v>
      </c>
    </row>
    <row r="89">
      <c r="A89" s="5" t="s">
        <v>163</v>
      </c>
      <c r="B89" s="5" t="s">
        <v>68</v>
      </c>
      <c r="C89" s="5" t="s">
        <v>263</v>
      </c>
      <c r="D89" s="5" t="s">
        <v>274</v>
      </c>
      <c r="E89" s="5">
        <v>5.0</v>
      </c>
      <c r="F89" s="5">
        <v>22.5623027471318</v>
      </c>
      <c r="G89" s="5">
        <v>17.9606002</v>
      </c>
      <c r="H89" s="5">
        <v>18.645543</v>
      </c>
      <c r="I89" s="5">
        <v>26.3385134999999</v>
      </c>
      <c r="J89" s="5">
        <v>27.0978254</v>
      </c>
      <c r="K89" s="5">
        <v>30.4223905</v>
      </c>
      <c r="L89" s="5">
        <v>52.41211684</v>
      </c>
      <c r="M89" s="5">
        <v>23447.0</v>
      </c>
      <c r="N89" s="5">
        <v>1257.0</v>
      </c>
      <c r="O89" s="5">
        <v>261.0</v>
      </c>
      <c r="P89" s="5">
        <v>71.0</v>
      </c>
      <c r="Q89" s="5">
        <v>4.0</v>
      </c>
      <c r="R89" s="32">
        <f t="shared" si="37"/>
        <v>0.05361026997</v>
      </c>
      <c r="S89" s="32">
        <f t="shared" si="38"/>
        <v>0.01113148804</v>
      </c>
      <c r="T89" s="32">
        <f t="shared" si="39"/>
        <v>0.003028105941</v>
      </c>
      <c r="U89" s="32">
        <f t="shared" si="40"/>
        <v>0.0001705975178</v>
      </c>
      <c r="V89" s="32">
        <v>0.004350825472989036</v>
      </c>
      <c r="W89" s="32">
        <v>0.0018775349061344012</v>
      </c>
      <c r="X89" s="32">
        <v>0.004237460285729535</v>
      </c>
      <c r="Y89" s="32">
        <v>0.007130673000305362</v>
      </c>
      <c r="Z89" s="32">
        <v>0.004544993624444472</v>
      </c>
      <c r="AA89" s="32">
        <v>0.004428297457920562</v>
      </c>
    </row>
    <row r="90">
      <c r="A90" s="5" t="s">
        <v>225</v>
      </c>
      <c r="B90" s="5" t="s">
        <v>68</v>
      </c>
      <c r="C90" s="14" t="s">
        <v>263</v>
      </c>
      <c r="D90" s="5" t="s">
        <v>7</v>
      </c>
      <c r="E90" s="5" t="s">
        <v>8</v>
      </c>
      <c r="F90" s="5">
        <v>22.6339562382998</v>
      </c>
      <c r="G90" s="5">
        <v>18.030537</v>
      </c>
      <c r="H90" s="5">
        <v>18.727021</v>
      </c>
      <c r="I90" s="5">
        <v>26.388058</v>
      </c>
      <c r="J90" s="5">
        <v>27.21314</v>
      </c>
      <c r="K90" s="5">
        <v>30.6408806</v>
      </c>
      <c r="L90" s="5">
        <v>52.1749818799999</v>
      </c>
      <c r="M90" s="5">
        <v>6810613.0</v>
      </c>
      <c r="N90" s="5">
        <v>380315.0</v>
      </c>
      <c r="O90" s="5">
        <v>76888.0</v>
      </c>
      <c r="P90" s="5">
        <v>19096.0</v>
      </c>
      <c r="Q90" s="5">
        <v>692.0</v>
      </c>
      <c r="R90" s="32">
        <f t="shared" si="37"/>
        <v>0.05584152264</v>
      </c>
      <c r="S90" s="32">
        <f t="shared" si="38"/>
        <v>0.011289439</v>
      </c>
      <c r="T90" s="32">
        <f t="shared" si="39"/>
        <v>0.002803859212</v>
      </c>
      <c r="U90" s="32">
        <f t="shared" si="40"/>
        <v>0.0001016061256</v>
      </c>
      <c r="V90" s="32">
        <v>0.0</v>
      </c>
      <c r="W90" s="32">
        <v>0.0</v>
      </c>
      <c r="X90" s="32">
        <v>0.0</v>
      </c>
      <c r="Y90" s="32">
        <v>0.0</v>
      </c>
      <c r="Z90" s="32">
        <v>0.0</v>
      </c>
      <c r="AA90" s="32">
        <v>0.0</v>
      </c>
    </row>
    <row r="91">
      <c r="A91" s="34" t="s">
        <v>308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5" t="s">
        <v>10</v>
      </c>
      <c r="B92" s="5" t="s">
        <v>0</v>
      </c>
      <c r="C92" s="5" t="s">
        <v>11</v>
      </c>
      <c r="D92" s="5" t="s">
        <v>1</v>
      </c>
      <c r="E92" s="5" t="s">
        <v>2</v>
      </c>
      <c r="F92" s="5" t="s">
        <v>14</v>
      </c>
      <c r="G92" s="5" t="s">
        <v>15</v>
      </c>
      <c r="H92" s="5" t="s">
        <v>16</v>
      </c>
      <c r="I92" s="5" t="s">
        <v>17</v>
      </c>
      <c r="J92" s="5" t="s">
        <v>3</v>
      </c>
      <c r="K92" s="5" t="s">
        <v>4</v>
      </c>
      <c r="L92" s="5" t="s">
        <v>5</v>
      </c>
      <c r="M92" s="5" t="s">
        <v>18</v>
      </c>
      <c r="N92" s="5" t="s">
        <v>19</v>
      </c>
      <c r="O92" s="5" t="s">
        <v>20</v>
      </c>
      <c r="P92" s="5" t="s">
        <v>21</v>
      </c>
      <c r="Q92" s="5" t="s">
        <v>22</v>
      </c>
      <c r="R92" s="5" t="s">
        <v>23</v>
      </c>
      <c r="S92" s="5" t="s">
        <v>24</v>
      </c>
      <c r="T92" s="5" t="s">
        <v>25</v>
      </c>
      <c r="U92" s="5" t="s">
        <v>26</v>
      </c>
      <c r="V92" s="5" t="s">
        <v>33</v>
      </c>
      <c r="W92" s="5" t="s">
        <v>34</v>
      </c>
      <c r="X92" s="5" t="s">
        <v>35</v>
      </c>
      <c r="Y92" s="5" t="s">
        <v>36</v>
      </c>
      <c r="Z92" s="5" t="s">
        <v>37</v>
      </c>
      <c r="AA92" s="5" t="s">
        <v>261</v>
      </c>
    </row>
    <row r="93">
      <c r="A93" s="5" t="s">
        <v>160</v>
      </c>
      <c r="B93" s="5" t="s">
        <v>68</v>
      </c>
      <c r="C93" s="14" t="s">
        <v>263</v>
      </c>
      <c r="D93" s="5" t="s">
        <v>264</v>
      </c>
      <c r="E93" s="5">
        <v>15.0</v>
      </c>
      <c r="F93" s="5">
        <v>22.6327776827549</v>
      </c>
      <c r="G93" s="5">
        <v>18.0752630999999</v>
      </c>
      <c r="H93" s="5">
        <v>18.7753014999999</v>
      </c>
      <c r="I93" s="5">
        <v>26.3646815</v>
      </c>
      <c r="J93" s="5">
        <v>27.179528</v>
      </c>
      <c r="K93" s="5">
        <v>30.7319301999999</v>
      </c>
      <c r="L93" s="5">
        <v>51.9189476600001</v>
      </c>
      <c r="M93" s="5">
        <v>71232.0</v>
      </c>
      <c r="N93" s="5">
        <v>3984.0</v>
      </c>
      <c r="O93" s="5">
        <v>795.0</v>
      </c>
      <c r="P93" s="5">
        <v>174.0</v>
      </c>
      <c r="Q93" s="5">
        <v>9.0</v>
      </c>
      <c r="R93" s="32">
        <f t="shared" ref="R93:R99" si="41">N93/M93</f>
        <v>0.05592991914</v>
      </c>
      <c r="S93" s="32">
        <f t="shared" ref="S93:S99" si="42">O93/M93</f>
        <v>0.01116071429</v>
      </c>
      <c r="T93" s="32">
        <f t="shared" ref="T93:T99" si="43">P93/M93</f>
        <v>0.002442722372</v>
      </c>
      <c r="U93" s="32">
        <f t="shared" ref="U93:U99" si="44">Q93/M93</f>
        <v>0.0001263477089</v>
      </c>
      <c r="V93" s="32">
        <v>0.0025781196058839865</v>
      </c>
      <c r="W93" s="32">
        <v>8.858742087046058E-4</v>
      </c>
      <c r="X93" s="32">
        <v>0.0012351386131845858</v>
      </c>
      <c r="Y93" s="32">
        <v>0.0029715072875517207</v>
      </c>
      <c r="Z93" s="32">
        <v>0.0049072220204822445</v>
      </c>
      <c r="AA93" s="32">
        <v>0.0025155723471614287</v>
      </c>
    </row>
    <row r="94">
      <c r="A94" s="5" t="s">
        <v>67</v>
      </c>
      <c r="B94" s="5" t="s">
        <v>68</v>
      </c>
      <c r="C94" s="14" t="s">
        <v>263</v>
      </c>
      <c r="D94" s="5" t="s">
        <v>266</v>
      </c>
      <c r="E94" s="5">
        <v>15.0</v>
      </c>
      <c r="F94" s="5">
        <v>23.5740280698241</v>
      </c>
      <c r="G94" s="5">
        <v>18.1039628</v>
      </c>
      <c r="H94" s="5">
        <v>18.998083</v>
      </c>
      <c r="I94" s="5">
        <v>26.380968</v>
      </c>
      <c r="J94" s="5">
        <v>28.412476</v>
      </c>
      <c r="K94" s="5">
        <v>34.9495949999999</v>
      </c>
      <c r="L94" s="5">
        <v>67.8085583200001</v>
      </c>
      <c r="M94" s="5">
        <v>73413.0</v>
      </c>
      <c r="N94" s="5">
        <v>6273.0</v>
      </c>
      <c r="O94" s="5">
        <v>1704.0</v>
      </c>
      <c r="P94" s="5">
        <v>447.0</v>
      </c>
      <c r="Q94" s="5">
        <v>8.0</v>
      </c>
      <c r="R94" s="32">
        <f t="shared" si="41"/>
        <v>0.0854480814</v>
      </c>
      <c r="S94" s="32">
        <f t="shared" si="42"/>
        <v>0.02321114789</v>
      </c>
      <c r="T94" s="32">
        <f t="shared" si="43"/>
        <v>0.006088839851</v>
      </c>
      <c r="U94" s="32">
        <f t="shared" si="44"/>
        <v>0.0001089725253</v>
      </c>
      <c r="V94" s="32">
        <v>0.014474379026968602</v>
      </c>
      <c r="W94" s="32">
        <v>2.686821440214204E-4</v>
      </c>
      <c r="X94" s="32">
        <v>0.04407194465614782</v>
      </c>
      <c r="Y94" s="32">
        <v>0.1406197966777725</v>
      </c>
      <c r="Z94" s="32">
        <v>0.2996374100513676</v>
      </c>
      <c r="AA94" s="32">
        <v>0.0998144425112556</v>
      </c>
    </row>
    <row r="95">
      <c r="A95" s="5" t="s">
        <v>127</v>
      </c>
      <c r="B95" s="5" t="s">
        <v>68</v>
      </c>
      <c r="C95" s="5" t="s">
        <v>263</v>
      </c>
      <c r="D95" s="5" t="s">
        <v>268</v>
      </c>
      <c r="E95" s="5">
        <v>15.0</v>
      </c>
      <c r="F95" s="5">
        <v>23.0270740798952</v>
      </c>
      <c r="G95" s="5">
        <v>18.024531</v>
      </c>
      <c r="H95" s="5">
        <v>18.712723</v>
      </c>
      <c r="I95" s="5">
        <v>26.37728</v>
      </c>
      <c r="J95" s="5">
        <v>27.290565</v>
      </c>
      <c r="K95" s="5">
        <v>31.837996</v>
      </c>
      <c r="L95" s="5">
        <v>61.507228</v>
      </c>
      <c r="M95" s="5">
        <v>7426637.0</v>
      </c>
      <c r="N95" s="5">
        <v>494063.0</v>
      </c>
      <c r="O95" s="5">
        <v>121106.0</v>
      </c>
      <c r="P95" s="5">
        <v>37500.0</v>
      </c>
      <c r="Q95" s="5">
        <v>11007.0</v>
      </c>
      <c r="R95" s="32">
        <f t="shared" si="41"/>
        <v>0.06652580434</v>
      </c>
      <c r="S95" s="32">
        <f t="shared" si="42"/>
        <v>0.01630697717</v>
      </c>
      <c r="T95" s="32">
        <f t="shared" si="43"/>
        <v>0.005049391804</v>
      </c>
      <c r="U95" s="32">
        <f t="shared" si="44"/>
        <v>0.001482097482</v>
      </c>
      <c r="V95" s="32">
        <v>7.634956996096787E-4</v>
      </c>
      <c r="W95" s="32">
        <v>4.0844233402859554E-4</v>
      </c>
      <c r="X95" s="32">
        <v>0.00284513290270809</v>
      </c>
      <c r="Y95" s="32">
        <v>0.03906922309537022</v>
      </c>
      <c r="Z95" s="32">
        <v>0.17886438641155342</v>
      </c>
      <c r="AA95" s="32">
        <v>0.044390136088654</v>
      </c>
    </row>
    <row r="96">
      <c r="A96" s="5" t="s">
        <v>145</v>
      </c>
      <c r="B96" s="5" t="s">
        <v>68</v>
      </c>
      <c r="C96" s="5" t="s">
        <v>263</v>
      </c>
      <c r="D96" s="5" t="s">
        <v>270</v>
      </c>
      <c r="E96" s="5">
        <v>15.0</v>
      </c>
      <c r="F96" s="5">
        <v>22.8892162695324</v>
      </c>
      <c r="G96" s="5">
        <v>18.0619893999999</v>
      </c>
      <c r="H96" s="5">
        <v>18.75572</v>
      </c>
      <c r="I96" s="5">
        <v>26.346051</v>
      </c>
      <c r="J96" s="5">
        <v>27.1665596</v>
      </c>
      <c r="K96" s="5">
        <v>31.2185823999999</v>
      </c>
      <c r="L96" s="5">
        <v>55.6120286199999</v>
      </c>
      <c r="M96" s="5">
        <v>71023.0</v>
      </c>
      <c r="N96" s="5">
        <v>4438.0</v>
      </c>
      <c r="O96" s="5">
        <v>924.0</v>
      </c>
      <c r="P96" s="5">
        <v>276.0</v>
      </c>
      <c r="Q96" s="5">
        <v>83.0</v>
      </c>
      <c r="R96" s="32">
        <f t="shared" si="41"/>
        <v>0.06248680005</v>
      </c>
      <c r="S96" s="32">
        <f t="shared" si="42"/>
        <v>0.01300987004</v>
      </c>
      <c r="T96" s="32">
        <f t="shared" si="43"/>
        <v>0.003886065078</v>
      </c>
      <c r="U96" s="32">
        <f t="shared" si="44"/>
        <v>0.001168635512</v>
      </c>
      <c r="V96" s="32">
        <v>0.0015324914731499252</v>
      </c>
      <c r="W96" s="32">
        <v>0.0015918943334140648</v>
      </c>
      <c r="X96" s="32">
        <v>0.0017116878096390146</v>
      </c>
      <c r="Y96" s="32">
        <v>0.018853955522410815</v>
      </c>
      <c r="Z96" s="32">
        <v>0.06587537965810993</v>
      </c>
      <c r="AA96" s="32">
        <v>0.017913081759344748</v>
      </c>
    </row>
    <row r="97">
      <c r="A97" s="5" t="s">
        <v>178</v>
      </c>
      <c r="B97" s="5" t="s">
        <v>68</v>
      </c>
      <c r="C97" s="14" t="s">
        <v>263</v>
      </c>
      <c r="D97" s="5" t="s">
        <v>272</v>
      </c>
      <c r="E97" s="5">
        <v>15.0</v>
      </c>
      <c r="F97" s="5">
        <v>22.7149728732426</v>
      </c>
      <c r="G97" s="5">
        <v>17.996342</v>
      </c>
      <c r="H97" s="5">
        <v>18.500934</v>
      </c>
      <c r="I97" s="5">
        <v>27.4108565</v>
      </c>
      <c r="J97" s="5">
        <v>28.045878</v>
      </c>
      <c r="K97" s="5">
        <v>29.5135939999999</v>
      </c>
      <c r="L97" s="5">
        <v>47.9236515999997</v>
      </c>
      <c r="M97" s="5">
        <v>70631.0</v>
      </c>
      <c r="N97" s="5">
        <v>3303.0</v>
      </c>
      <c r="O97" s="5">
        <v>624.0</v>
      </c>
      <c r="P97" s="5">
        <v>206.0</v>
      </c>
      <c r="Q97" s="5">
        <v>55.0</v>
      </c>
      <c r="R97" s="32">
        <f t="shared" si="41"/>
        <v>0.04676416871</v>
      </c>
      <c r="S97" s="32">
        <f t="shared" si="42"/>
        <v>0.008834647676</v>
      </c>
      <c r="T97" s="32">
        <f t="shared" si="43"/>
        <v>0.00291656638</v>
      </c>
      <c r="U97" s="32">
        <f t="shared" si="44"/>
        <v>0.0007786949073</v>
      </c>
      <c r="V97" s="32">
        <v>0.012072769075230904</v>
      </c>
      <c r="W97" s="32">
        <v>0.03875990040646418</v>
      </c>
      <c r="X97" s="32">
        <v>0.030600584864517624</v>
      </c>
      <c r="Y97" s="32">
        <v>0.03679028075975393</v>
      </c>
      <c r="Z97" s="32">
        <v>0.08148216112040181</v>
      </c>
      <c r="AA97" s="32">
        <v>0.03994113924527369</v>
      </c>
    </row>
    <row r="98">
      <c r="A98" s="5" t="s">
        <v>153</v>
      </c>
      <c r="B98" s="5" t="s">
        <v>68</v>
      </c>
      <c r="C98" s="5" t="s">
        <v>263</v>
      </c>
      <c r="D98" s="5" t="s">
        <v>274</v>
      </c>
      <c r="E98" s="5">
        <v>15.0</v>
      </c>
      <c r="F98" s="5">
        <v>22.7082934663132</v>
      </c>
      <c r="G98" s="5">
        <v>17.9452943</v>
      </c>
      <c r="H98" s="5">
        <v>18.663884</v>
      </c>
      <c r="I98" s="5">
        <v>26.333542</v>
      </c>
      <c r="J98" s="5">
        <v>27.0884047</v>
      </c>
      <c r="K98" s="5">
        <v>30.40976785</v>
      </c>
      <c r="L98" s="5">
        <v>54.96548062</v>
      </c>
      <c r="M98" s="5">
        <v>70740.0</v>
      </c>
      <c r="N98" s="5">
        <v>3749.0</v>
      </c>
      <c r="O98" s="5">
        <v>887.0</v>
      </c>
      <c r="P98" s="5">
        <v>280.0</v>
      </c>
      <c r="Q98" s="5">
        <v>63.0</v>
      </c>
      <c r="R98" s="32">
        <f t="shared" si="41"/>
        <v>0.05299689002</v>
      </c>
      <c r="S98" s="32">
        <f t="shared" si="42"/>
        <v>0.01253887475</v>
      </c>
      <c r="T98" s="32">
        <f t="shared" si="43"/>
        <v>0.00395815663</v>
      </c>
      <c r="U98" s="32">
        <f t="shared" si="44"/>
        <v>0.0008905852417</v>
      </c>
      <c r="V98" s="32">
        <v>0.003371438521909123</v>
      </c>
      <c r="W98" s="32">
        <v>0.002065934522350965</v>
      </c>
      <c r="X98" s="32">
        <v>0.004583642313970294</v>
      </c>
      <c r="Y98" s="32">
        <v>0.0075426275444576375</v>
      </c>
      <c r="Z98" s="32">
        <v>0.05348346351931898</v>
      </c>
      <c r="AA98" s="32">
        <v>0.0142094212844014</v>
      </c>
    </row>
    <row r="99">
      <c r="A99" s="5" t="s">
        <v>225</v>
      </c>
      <c r="B99" s="5" t="s">
        <v>68</v>
      </c>
      <c r="C99" s="14" t="s">
        <v>263</v>
      </c>
      <c r="D99" s="5" t="s">
        <v>7</v>
      </c>
      <c r="E99" s="5" t="s">
        <v>8</v>
      </c>
      <c r="F99" s="5">
        <v>22.6339562382998</v>
      </c>
      <c r="G99" s="5">
        <v>18.030537</v>
      </c>
      <c r="H99" s="5">
        <v>18.727021</v>
      </c>
      <c r="I99" s="5">
        <v>26.388058</v>
      </c>
      <c r="J99" s="5">
        <v>27.21314</v>
      </c>
      <c r="K99" s="5">
        <v>30.6408806</v>
      </c>
      <c r="L99" s="5">
        <v>52.1749818799999</v>
      </c>
      <c r="M99" s="5">
        <v>6810613.0</v>
      </c>
      <c r="N99" s="5">
        <v>380315.0</v>
      </c>
      <c r="O99" s="5">
        <v>76888.0</v>
      </c>
      <c r="P99" s="5">
        <v>19096.0</v>
      </c>
      <c r="Q99" s="5">
        <v>692.0</v>
      </c>
      <c r="R99" s="32">
        <f t="shared" si="41"/>
        <v>0.05584152264</v>
      </c>
      <c r="S99" s="32">
        <f t="shared" si="42"/>
        <v>0.011289439</v>
      </c>
      <c r="T99" s="32">
        <f t="shared" si="43"/>
        <v>0.002803859212</v>
      </c>
      <c r="U99" s="32">
        <f t="shared" si="44"/>
        <v>0.0001016061256</v>
      </c>
      <c r="V99" s="32">
        <v>0.0</v>
      </c>
      <c r="W99" s="32">
        <v>0.0</v>
      </c>
      <c r="X99" s="32">
        <v>0.0</v>
      </c>
      <c r="Y99" s="32">
        <v>0.0</v>
      </c>
      <c r="Z99" s="32">
        <v>0.0</v>
      </c>
      <c r="AA99" s="32">
        <v>0.0</v>
      </c>
    </row>
    <row r="100">
      <c r="A100" s="34" t="s">
        <v>309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5" t="s">
        <v>10</v>
      </c>
      <c r="B101" s="5" t="s">
        <v>0</v>
      </c>
      <c r="C101" s="5" t="s">
        <v>11</v>
      </c>
      <c r="D101" s="5" t="s">
        <v>1</v>
      </c>
      <c r="E101" s="5" t="s">
        <v>2</v>
      </c>
      <c r="F101" s="5" t="s">
        <v>14</v>
      </c>
      <c r="G101" s="5" t="s">
        <v>15</v>
      </c>
      <c r="H101" s="5" t="s">
        <v>16</v>
      </c>
      <c r="I101" s="5" t="s">
        <v>17</v>
      </c>
      <c r="J101" s="5" t="s">
        <v>3</v>
      </c>
      <c r="K101" s="5" t="s">
        <v>4</v>
      </c>
      <c r="L101" s="5" t="s">
        <v>5</v>
      </c>
      <c r="M101" s="5" t="s">
        <v>18</v>
      </c>
      <c r="N101" s="5" t="s">
        <v>19</v>
      </c>
      <c r="O101" s="5" t="s">
        <v>20</v>
      </c>
      <c r="P101" s="5" t="s">
        <v>21</v>
      </c>
      <c r="Q101" s="5" t="s">
        <v>22</v>
      </c>
      <c r="R101" s="32" t="s">
        <v>23</v>
      </c>
      <c r="S101" s="5" t="s">
        <v>24</v>
      </c>
      <c r="T101" s="5" t="s">
        <v>25</v>
      </c>
      <c r="U101" s="5" t="s">
        <v>26</v>
      </c>
      <c r="V101" s="5" t="s">
        <v>33</v>
      </c>
      <c r="W101" s="5" t="s">
        <v>34</v>
      </c>
      <c r="X101" s="5" t="s">
        <v>35</v>
      </c>
      <c r="Y101" s="5" t="s">
        <v>36</v>
      </c>
      <c r="Z101" s="5" t="s">
        <v>37</v>
      </c>
      <c r="AA101" s="5" t="s">
        <v>261</v>
      </c>
    </row>
    <row r="102">
      <c r="A102" s="5" t="s">
        <v>310</v>
      </c>
      <c r="B102" s="5" t="s">
        <v>68</v>
      </c>
      <c r="C102" s="14" t="s">
        <v>263</v>
      </c>
      <c r="D102" s="5" t="s">
        <v>264</v>
      </c>
      <c r="E102" s="5">
        <v>30.0</v>
      </c>
      <c r="F102" s="5">
        <v>23.2488378223018</v>
      </c>
      <c r="G102" s="5">
        <v>17.9497371999999</v>
      </c>
      <c r="H102" s="5">
        <v>18.99969</v>
      </c>
      <c r="I102" s="5">
        <v>26.3932304999999</v>
      </c>
      <c r="J102" s="5">
        <v>27.7782654999999</v>
      </c>
      <c r="K102" s="5">
        <v>32.827277</v>
      </c>
      <c r="L102" s="5">
        <v>64.7380766600001</v>
      </c>
      <c r="M102" s="5">
        <v>144284.0</v>
      </c>
      <c r="N102" s="5">
        <v>10791.0</v>
      </c>
      <c r="O102" s="5">
        <v>2734.0</v>
      </c>
      <c r="P102" s="5">
        <v>786.0</v>
      </c>
      <c r="Q102" s="5">
        <v>30.0</v>
      </c>
      <c r="R102" s="32">
        <f t="shared" ref="R102:R108" si="45">N102/M102</f>
        <v>0.0747899975</v>
      </c>
      <c r="S102" s="32">
        <f t="shared" ref="S102:S108" si="46">O102/M102</f>
        <v>0.01894873999</v>
      </c>
      <c r="T102" s="32">
        <f t="shared" ref="T102:T108" si="47">P102/M102</f>
        <v>0.005447589476</v>
      </c>
      <c r="U102" s="32">
        <f t="shared" ref="U102:U108" si="48">Q102/M102</f>
        <v>0.0002079232625</v>
      </c>
      <c r="V102" s="32">
        <v>0.014560190860041247</v>
      </c>
      <c r="W102" s="32">
        <v>1.9601669815556112E-4</v>
      </c>
      <c r="X102" s="32">
        <v>0.02076664067431767</v>
      </c>
      <c r="Y102" s="32">
        <v>0.07135553408344286</v>
      </c>
      <c r="Z102" s="32">
        <v>0.24078771716480432</v>
      </c>
      <c r="AA102" s="32">
        <v>0.06953321989615233</v>
      </c>
    </row>
    <row r="103">
      <c r="A103" s="5" t="s">
        <v>311</v>
      </c>
      <c r="B103" s="5" t="s">
        <v>68</v>
      </c>
      <c r="C103" s="14" t="s">
        <v>263</v>
      </c>
      <c r="D103" s="5" t="s">
        <v>266</v>
      </c>
      <c r="E103" s="5">
        <v>30.0</v>
      </c>
      <c r="F103" s="5">
        <v>25.4694779413708</v>
      </c>
      <c r="G103" s="5">
        <v>18.0867591</v>
      </c>
      <c r="H103" s="5">
        <v>18.9471945</v>
      </c>
      <c r="I103" s="5">
        <v>26.3603269999999</v>
      </c>
      <c r="J103" s="5">
        <v>28.126594</v>
      </c>
      <c r="K103" s="5">
        <v>36.6543823499999</v>
      </c>
      <c r="L103" s="5">
        <v>135.90332838</v>
      </c>
      <c r="M103" s="5">
        <v>144672.0</v>
      </c>
      <c r="N103" s="5">
        <v>12350.0</v>
      </c>
      <c r="O103" s="5">
        <v>4635.0</v>
      </c>
      <c r="P103" s="5">
        <v>2729.0</v>
      </c>
      <c r="Q103" s="5">
        <v>1833.0</v>
      </c>
      <c r="R103" s="32">
        <f t="shared" si="45"/>
        <v>0.08536551648</v>
      </c>
      <c r="S103" s="32">
        <f t="shared" si="46"/>
        <v>0.03203798938</v>
      </c>
      <c r="T103" s="32">
        <f t="shared" si="47"/>
        <v>0.01886335988</v>
      </c>
      <c r="U103" s="32">
        <f t="shared" si="48"/>
        <v>0.01267003981</v>
      </c>
      <c r="V103" s="32">
        <v>0.011756995413205218</v>
      </c>
      <c r="W103" s="32">
        <v>0.001050892036090807</v>
      </c>
      <c r="X103" s="32">
        <v>0.03356665199238315</v>
      </c>
      <c r="Y103" s="32">
        <v>0.19625747146444283</v>
      </c>
      <c r="Z103" s="32">
        <v>1.6047604327409546</v>
      </c>
      <c r="AA103" s="32">
        <v>0.3694784887294153</v>
      </c>
    </row>
    <row r="104">
      <c r="A104" s="5" t="s">
        <v>312</v>
      </c>
      <c r="B104" s="5" t="s">
        <v>68</v>
      </c>
      <c r="C104" s="14" t="s">
        <v>263</v>
      </c>
      <c r="D104" s="5" t="s">
        <v>268</v>
      </c>
      <c r="E104" s="5">
        <v>30.0</v>
      </c>
      <c r="F104" s="5">
        <v>23.0081576468789</v>
      </c>
      <c r="G104" s="5">
        <v>17.958179</v>
      </c>
      <c r="H104" s="5">
        <v>18.5491669999999</v>
      </c>
      <c r="I104" s="5">
        <v>26.431781</v>
      </c>
      <c r="J104" s="5">
        <v>30.557172</v>
      </c>
      <c r="K104" s="5">
        <v>32.474556</v>
      </c>
      <c r="L104" s="5">
        <v>60.799899</v>
      </c>
      <c r="M104" s="5">
        <v>7678518.0</v>
      </c>
      <c r="N104" s="5">
        <v>902535.0</v>
      </c>
      <c r="O104" s="5">
        <v>126991.0</v>
      </c>
      <c r="P104" s="5">
        <v>32928.0</v>
      </c>
      <c r="Q104" s="5">
        <v>2603.0</v>
      </c>
      <c r="R104" s="32">
        <f t="shared" si="45"/>
        <v>0.1175402597</v>
      </c>
      <c r="S104" s="32">
        <f t="shared" si="46"/>
        <v>0.01653847787</v>
      </c>
      <c r="T104" s="32">
        <f t="shared" si="47"/>
        <v>0.004288327513</v>
      </c>
      <c r="U104" s="32">
        <f t="shared" si="48"/>
        <v>0.0003389977076</v>
      </c>
      <c r="V104" s="32">
        <v>0.009497185911208164</v>
      </c>
      <c r="W104" s="32">
        <v>0.0016569237493717784</v>
      </c>
      <c r="X104" s="32">
        <v>0.12288298961457599</v>
      </c>
      <c r="Y104" s="32">
        <v>0.0598440829406189</v>
      </c>
      <c r="Z104" s="32">
        <v>0.1653075249712022</v>
      </c>
      <c r="AA104" s="32">
        <v>0.07183774143739541</v>
      </c>
    </row>
    <row r="105">
      <c r="A105" s="5" t="s">
        <v>313</v>
      </c>
      <c r="B105" s="5" t="s">
        <v>68</v>
      </c>
      <c r="C105" s="5" t="s">
        <v>263</v>
      </c>
      <c r="D105" s="5" t="s">
        <v>270</v>
      </c>
      <c r="E105" s="5">
        <v>30.0</v>
      </c>
      <c r="F105" s="5">
        <v>22.6891586881299</v>
      </c>
      <c r="G105" s="5">
        <v>17.996353</v>
      </c>
      <c r="H105" s="5">
        <v>18.69614</v>
      </c>
      <c r="I105" s="5">
        <v>26.3462529999999</v>
      </c>
      <c r="J105" s="5">
        <v>27.168798</v>
      </c>
      <c r="K105" s="5">
        <v>30.6773804999999</v>
      </c>
      <c r="L105" s="5">
        <v>53.3972226999999</v>
      </c>
      <c r="M105" s="5">
        <v>142771.0</v>
      </c>
      <c r="N105" s="5">
        <v>8052.0</v>
      </c>
      <c r="O105" s="5">
        <v>1710.0</v>
      </c>
      <c r="P105" s="5">
        <v>455.0</v>
      </c>
      <c r="Q105" s="5">
        <v>81.0</v>
      </c>
      <c r="R105" s="32">
        <f t="shared" si="45"/>
        <v>0.056398008</v>
      </c>
      <c r="S105" s="32">
        <f t="shared" si="46"/>
        <v>0.01197722227</v>
      </c>
      <c r="T105" s="32">
        <f t="shared" si="47"/>
        <v>0.003186921714</v>
      </c>
      <c r="U105" s="32">
        <f t="shared" si="48"/>
        <v>0.0005673421073</v>
      </c>
      <c r="V105" s="32">
        <v>0.0016490076024371855</v>
      </c>
      <c r="W105" s="32">
        <v>0.0015842393555486184</v>
      </c>
      <c r="X105" s="32">
        <v>0.0016294334281159884</v>
      </c>
      <c r="Y105" s="32">
        <v>0.0011912157642068406</v>
      </c>
      <c r="Z105" s="32">
        <v>0.023425802481562945</v>
      </c>
      <c r="AA105" s="32">
        <v>0.005895939726374316</v>
      </c>
    </row>
    <row r="106">
      <c r="A106" s="5" t="s">
        <v>314</v>
      </c>
      <c r="B106" s="5" t="s">
        <v>68</v>
      </c>
      <c r="C106" s="14" t="s">
        <v>263</v>
      </c>
      <c r="D106" s="5" t="s">
        <v>272</v>
      </c>
      <c r="E106" s="5">
        <v>30.0</v>
      </c>
      <c r="F106" s="5">
        <v>22.5170691323179</v>
      </c>
      <c r="G106" s="5">
        <v>17.906993</v>
      </c>
      <c r="H106" s="5">
        <v>18.454433</v>
      </c>
      <c r="I106" s="5">
        <v>27.373729</v>
      </c>
      <c r="J106" s="5">
        <v>28.020464</v>
      </c>
      <c r="K106" s="5">
        <v>29.289376</v>
      </c>
      <c r="L106" s="5">
        <v>43.7921053999999</v>
      </c>
      <c r="M106" s="5">
        <v>141621.0</v>
      </c>
      <c r="N106" s="5">
        <v>6422.0</v>
      </c>
      <c r="O106" s="5">
        <v>983.0</v>
      </c>
      <c r="P106" s="5">
        <v>213.0</v>
      </c>
      <c r="Q106" s="5">
        <v>28.0</v>
      </c>
      <c r="R106" s="32">
        <f t="shared" si="45"/>
        <v>0.04534638225</v>
      </c>
      <c r="S106" s="32">
        <f t="shared" si="46"/>
        <v>0.006941061001</v>
      </c>
      <c r="T106" s="32">
        <f t="shared" si="47"/>
        <v>0.001504014235</v>
      </c>
      <c r="U106" s="32">
        <f t="shared" si="48"/>
        <v>0.0001977107915</v>
      </c>
      <c r="V106" s="32">
        <v>0.014555865559183114</v>
      </c>
      <c r="W106" s="32">
        <v>0.03735291926370633</v>
      </c>
      <c r="X106" s="32">
        <v>0.02966669777908765</v>
      </c>
      <c r="Y106" s="32">
        <v>0.044107890293466255</v>
      </c>
      <c r="Z106" s="32">
        <v>0.16066850773959515</v>
      </c>
      <c r="AA106" s="32">
        <v>0.057270376127007694</v>
      </c>
    </row>
    <row r="107">
      <c r="A107" s="5" t="s">
        <v>315</v>
      </c>
      <c r="B107" s="5" t="s">
        <v>68</v>
      </c>
      <c r="C107" s="5" t="s">
        <v>263</v>
      </c>
      <c r="D107" s="5" t="s">
        <v>274</v>
      </c>
      <c r="E107" s="5">
        <v>30.0</v>
      </c>
      <c r="F107" s="5">
        <v>22.3911709021466</v>
      </c>
      <c r="G107" s="5">
        <v>17.940171</v>
      </c>
      <c r="H107" s="5">
        <v>18.5102615</v>
      </c>
      <c r="I107" s="5">
        <v>26.26896</v>
      </c>
      <c r="J107" s="5">
        <v>26.9597065</v>
      </c>
      <c r="K107" s="5">
        <v>29.9134809999999</v>
      </c>
      <c r="L107" s="5">
        <v>46.4132686999999</v>
      </c>
      <c r="M107" s="5">
        <v>141896.0</v>
      </c>
      <c r="N107" s="5">
        <v>7001.0</v>
      </c>
      <c r="O107" s="5">
        <v>1203.0</v>
      </c>
      <c r="P107" s="5">
        <v>381.0</v>
      </c>
      <c r="Q107" s="5">
        <v>122.0</v>
      </c>
      <c r="R107" s="32">
        <f t="shared" si="45"/>
        <v>0.04933895247</v>
      </c>
      <c r="S107" s="32">
        <f t="shared" si="46"/>
        <v>0.008478040255</v>
      </c>
      <c r="T107" s="32">
        <f t="shared" si="47"/>
        <v>0.002685065118</v>
      </c>
      <c r="U107" s="32">
        <f t="shared" si="48"/>
        <v>0.000859784631</v>
      </c>
      <c r="V107" s="32">
        <v>0.011574691991855084</v>
      </c>
      <c r="W107" s="32">
        <v>0.004513329476538252</v>
      </c>
      <c r="X107" s="32">
        <v>0.009312909131397549</v>
      </c>
      <c r="Y107" s="32">
        <v>0.0237395135438796</v>
      </c>
      <c r="Z107" s="32">
        <v>0.1104305736655871</v>
      </c>
      <c r="AA107" s="32">
        <v>0.03191420356185152</v>
      </c>
    </row>
    <row r="108">
      <c r="A108" s="5" t="s">
        <v>225</v>
      </c>
      <c r="B108" s="5" t="s">
        <v>68</v>
      </c>
      <c r="C108" s="14" t="s">
        <v>263</v>
      </c>
      <c r="D108" s="5" t="s">
        <v>7</v>
      </c>
      <c r="E108" s="5" t="s">
        <v>8</v>
      </c>
      <c r="F108" s="5">
        <v>22.6339562382998</v>
      </c>
      <c r="G108" s="5">
        <v>18.030537</v>
      </c>
      <c r="H108" s="5">
        <v>18.727021</v>
      </c>
      <c r="I108" s="5">
        <v>26.388058</v>
      </c>
      <c r="J108" s="5">
        <v>27.21314</v>
      </c>
      <c r="K108" s="5">
        <v>30.6408806</v>
      </c>
      <c r="L108" s="5">
        <v>52.1749818799999</v>
      </c>
      <c r="M108" s="5">
        <v>6810613.0</v>
      </c>
      <c r="N108" s="5">
        <v>380315.0</v>
      </c>
      <c r="O108" s="5">
        <v>76888.0</v>
      </c>
      <c r="P108" s="5">
        <v>19096.0</v>
      </c>
      <c r="Q108" s="5">
        <v>692.0</v>
      </c>
      <c r="R108" s="32">
        <f t="shared" si="45"/>
        <v>0.05584152264</v>
      </c>
      <c r="S108" s="32">
        <f t="shared" si="46"/>
        <v>0.011289439</v>
      </c>
      <c r="T108" s="32">
        <f t="shared" si="47"/>
        <v>0.002803859212</v>
      </c>
      <c r="U108" s="32">
        <f t="shared" si="48"/>
        <v>0.0001016061256</v>
      </c>
      <c r="V108" s="32">
        <v>0.0</v>
      </c>
      <c r="W108" s="32">
        <v>0.0</v>
      </c>
      <c r="X108" s="32">
        <v>0.0</v>
      </c>
      <c r="Y108" s="32">
        <v>0.0</v>
      </c>
      <c r="Z108" s="32">
        <v>0.0</v>
      </c>
      <c r="AA108" s="32">
        <v>0.0</v>
      </c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hidden="1" min="4" max="4" width="19.75"/>
    <col customWidth="1" min="5" max="5" width="16.0"/>
    <col customWidth="1" min="6" max="6" width="14.5"/>
    <col customWidth="1" min="14" max="14" width="12.63"/>
    <col hidden="1" min="24" max="29" width="12.63"/>
    <col customWidth="1" min="30" max="34" width="15.13"/>
    <col customWidth="1" min="35" max="35" width="17.5"/>
  </cols>
  <sheetData>
    <row r="1">
      <c r="A1" s="1" t="s">
        <v>10</v>
      </c>
      <c r="B1" s="1" t="s">
        <v>0</v>
      </c>
      <c r="C1" s="1" t="s">
        <v>11</v>
      </c>
      <c r="D1" s="1" t="s">
        <v>12</v>
      </c>
      <c r="E1" s="2" t="s">
        <v>1</v>
      </c>
      <c r="F1" s="2" t="s">
        <v>2</v>
      </c>
      <c r="G1" s="2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3</v>
      </c>
      <c r="M1" s="1" t="s">
        <v>4</v>
      </c>
      <c r="N1" s="1" t="s">
        <v>5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261</v>
      </c>
    </row>
    <row r="2">
      <c r="A2" s="35" t="s">
        <v>179</v>
      </c>
      <c r="B2" s="1">
        <v>1445.0</v>
      </c>
      <c r="C2" s="36" t="s">
        <v>263</v>
      </c>
      <c r="D2" s="1" t="s">
        <v>316</v>
      </c>
      <c r="E2" s="1" t="s">
        <v>272</v>
      </c>
      <c r="F2" s="1">
        <v>15.0</v>
      </c>
      <c r="H2" s="10">
        <v>22.5338463723255</v>
      </c>
      <c r="I2" s="10">
        <v>18.0608694</v>
      </c>
      <c r="J2" s="10">
        <v>18.683055</v>
      </c>
      <c r="K2" s="10">
        <v>26.34446175</v>
      </c>
      <c r="L2" s="10">
        <v>27.1234572</v>
      </c>
      <c r="M2" s="10">
        <v>30.3296324499999</v>
      </c>
      <c r="N2" s="10">
        <v>49.9547645799999</v>
      </c>
      <c r="O2" s="10">
        <v>67398.0</v>
      </c>
      <c r="P2" s="10">
        <v>3537.0</v>
      </c>
      <c r="Q2" s="10">
        <v>674.0</v>
      </c>
      <c r="R2" s="10">
        <v>190.0</v>
      </c>
      <c r="S2" s="10">
        <v>63.0</v>
      </c>
      <c r="AD2" s="7">
        <f t="shared" ref="AD2:AH2" si="1">abs((J$301-J2)/J$301)</f>
        <v>0.0002553533913</v>
      </c>
      <c r="AE2" s="7">
        <f t="shared" si="1"/>
        <v>0.3623878806</v>
      </c>
      <c r="AF2" s="7">
        <f t="shared" si="1"/>
        <v>0.1130275871</v>
      </c>
      <c r="AG2" s="7">
        <f t="shared" si="1"/>
        <v>0.1689231572</v>
      </c>
      <c r="AH2" s="7">
        <f t="shared" si="1"/>
        <v>0.2714344226</v>
      </c>
      <c r="AI2" s="7">
        <f>SUM(AD2:AH2)/Count(AD2:AH2)</f>
        <v>0.1832056802</v>
      </c>
    </row>
    <row r="3" ht="16.5" hidden="1" customHeight="1">
      <c r="A3" s="35" t="s">
        <v>179</v>
      </c>
      <c r="B3" s="1">
        <v>1445.0</v>
      </c>
      <c r="C3" s="1" t="s">
        <v>317</v>
      </c>
      <c r="D3" s="1" t="s">
        <v>316</v>
      </c>
      <c r="E3" s="1"/>
      <c r="F3" s="1">
        <v>15.0</v>
      </c>
      <c r="H3" s="10">
        <v>27.681826156747</v>
      </c>
      <c r="I3" s="10">
        <v>26.1934872</v>
      </c>
      <c r="J3" s="10">
        <v>26.389355</v>
      </c>
      <c r="K3" s="10">
        <v>27.010124</v>
      </c>
      <c r="L3" s="10">
        <v>29.1961793999999</v>
      </c>
      <c r="M3" s="10">
        <v>31.783502</v>
      </c>
      <c r="N3" s="10">
        <v>52.1030569599999</v>
      </c>
      <c r="O3" s="10">
        <v>26093.0</v>
      </c>
      <c r="P3" s="10">
        <v>2386.0</v>
      </c>
      <c r="Q3" s="10">
        <v>315.0</v>
      </c>
      <c r="R3" s="10">
        <v>90.0</v>
      </c>
      <c r="S3" s="10">
        <v>24.0</v>
      </c>
    </row>
    <row r="4" hidden="1">
      <c r="A4" s="35" t="s">
        <v>179</v>
      </c>
      <c r="B4" s="1">
        <v>1445.0</v>
      </c>
      <c r="C4" s="1" t="s">
        <v>318</v>
      </c>
      <c r="D4" s="1" t="s">
        <v>316</v>
      </c>
      <c r="E4" s="1"/>
      <c r="F4" s="1">
        <v>15.0</v>
      </c>
      <c r="H4" s="10">
        <v>19.2817888365573</v>
      </c>
      <c r="I4" s="10">
        <v>18.0015776</v>
      </c>
      <c r="J4" s="10">
        <v>18.209645</v>
      </c>
      <c r="K4" s="10">
        <v>18.346122</v>
      </c>
      <c r="L4" s="10">
        <v>19.0027156</v>
      </c>
      <c r="M4" s="10">
        <v>20.3778237999999</v>
      </c>
      <c r="N4" s="10">
        <v>46.6775530799998</v>
      </c>
      <c r="O4" s="10">
        <v>41305.0</v>
      </c>
      <c r="P4" s="10">
        <v>1151.0</v>
      </c>
      <c r="Q4" s="10">
        <v>359.0</v>
      </c>
      <c r="R4" s="10">
        <v>100.0</v>
      </c>
      <c r="S4" s="10">
        <v>39.0</v>
      </c>
    </row>
    <row r="5">
      <c r="A5" s="35" t="s">
        <v>289</v>
      </c>
      <c r="B5" s="1">
        <v>1445.0</v>
      </c>
      <c r="C5" s="36" t="s">
        <v>263</v>
      </c>
      <c r="D5" s="1" t="s">
        <v>316</v>
      </c>
      <c r="E5" s="1" t="s">
        <v>272</v>
      </c>
      <c r="F5" s="1">
        <v>1.0</v>
      </c>
      <c r="H5" s="10">
        <v>22.3493094567375</v>
      </c>
      <c r="I5" s="10">
        <v>18.1214224</v>
      </c>
      <c r="J5" s="10">
        <v>18.7940695</v>
      </c>
      <c r="K5" s="10">
        <v>26.3774075</v>
      </c>
      <c r="L5" s="10">
        <v>27.1471479</v>
      </c>
      <c r="M5" s="10">
        <v>29.9543833499999</v>
      </c>
      <c r="N5" s="10">
        <v>45.8004789</v>
      </c>
      <c r="O5" s="10">
        <v>4230.0</v>
      </c>
      <c r="P5" s="10">
        <v>211.0</v>
      </c>
      <c r="Q5" s="10">
        <v>33.0</v>
      </c>
      <c r="R5" s="10">
        <v>2.0</v>
      </c>
      <c r="S5" s="10">
        <v>0.0</v>
      </c>
      <c r="AD5" s="7">
        <f t="shared" ref="AD5:AH5" si="2">abs((J$301-J5)/J$301)</f>
        <v>0.005685117911</v>
      </c>
      <c r="AE5" s="7">
        <f t="shared" si="2"/>
        <v>0.3640916501</v>
      </c>
      <c r="AF5" s="7">
        <f t="shared" si="2"/>
        <v>0.1139997494</v>
      </c>
      <c r="AG5" s="7">
        <f t="shared" si="2"/>
        <v>0.1792055382</v>
      </c>
      <c r="AH5" s="7">
        <f t="shared" si="2"/>
        <v>0.3320226281</v>
      </c>
      <c r="AI5" s="7">
        <f>SUM(AD5:AH5)/Count(AD5:AH5)</f>
        <v>0.1990009368</v>
      </c>
    </row>
    <row r="6" hidden="1">
      <c r="A6" s="35" t="s">
        <v>289</v>
      </c>
      <c r="B6" s="1">
        <v>1445.0</v>
      </c>
      <c r="C6" s="1" t="s">
        <v>317</v>
      </c>
      <c r="D6" s="1" t="s">
        <v>316</v>
      </c>
      <c r="E6" s="1"/>
      <c r="F6" s="1">
        <v>1.0</v>
      </c>
      <c r="H6" s="10">
        <v>27.4959738396051</v>
      </c>
      <c r="I6" s="10">
        <v>26.252195</v>
      </c>
      <c r="J6" s="10">
        <v>26.426028</v>
      </c>
      <c r="K6" s="10">
        <v>27.018237</v>
      </c>
      <c r="L6" s="10">
        <v>28.502206</v>
      </c>
      <c r="M6" s="10">
        <v>31.812088</v>
      </c>
      <c r="N6" s="10">
        <v>48.7092713999999</v>
      </c>
      <c r="O6" s="10">
        <v>1621.0</v>
      </c>
      <c r="P6" s="10">
        <v>142.0</v>
      </c>
      <c r="Q6" s="10">
        <v>14.0</v>
      </c>
      <c r="R6" s="10">
        <v>1.0</v>
      </c>
      <c r="S6" s="10">
        <v>0.0</v>
      </c>
    </row>
    <row r="7" hidden="1">
      <c r="A7" s="35" t="s">
        <v>289</v>
      </c>
      <c r="B7" s="1">
        <v>1445.0</v>
      </c>
      <c r="C7" s="1" t="s">
        <v>318</v>
      </c>
      <c r="D7" s="1" t="s">
        <v>316</v>
      </c>
      <c r="E7" s="1"/>
      <c r="F7" s="1">
        <v>1.0</v>
      </c>
      <c r="H7" s="10">
        <v>19.1516310494442</v>
      </c>
      <c r="I7" s="10">
        <v>18.072782</v>
      </c>
      <c r="J7" s="10">
        <v>18.25792</v>
      </c>
      <c r="K7" s="10">
        <v>18.42347</v>
      </c>
      <c r="L7" s="10">
        <v>19.121435</v>
      </c>
      <c r="M7" s="10">
        <v>20.0513279999999</v>
      </c>
      <c r="N7" s="10">
        <v>44.05324004</v>
      </c>
      <c r="O7" s="10">
        <v>2609.0</v>
      </c>
      <c r="P7" s="10">
        <v>69.0</v>
      </c>
      <c r="Q7" s="10">
        <v>19.0</v>
      </c>
      <c r="R7" s="10">
        <v>1.0</v>
      </c>
      <c r="S7" s="10">
        <v>0.0</v>
      </c>
    </row>
    <row r="8">
      <c r="A8" s="35" t="s">
        <v>298</v>
      </c>
      <c r="B8" s="1">
        <v>1445.0</v>
      </c>
      <c r="C8" s="36" t="s">
        <v>263</v>
      </c>
      <c r="D8" s="1" t="s">
        <v>316</v>
      </c>
      <c r="E8" s="1" t="s">
        <v>272</v>
      </c>
      <c r="F8" s="1">
        <v>30.0</v>
      </c>
      <c r="H8" s="10">
        <v>22.3874674735058</v>
      </c>
      <c r="I8" s="10">
        <v>17.9686533</v>
      </c>
      <c r="J8" s="10">
        <v>18.646493</v>
      </c>
      <c r="K8" s="10">
        <v>26.3338975</v>
      </c>
      <c r="L8" s="10">
        <v>27.1217185</v>
      </c>
      <c r="M8" s="10">
        <v>29.91883625</v>
      </c>
      <c r="N8" s="10">
        <v>48.3542967699999</v>
      </c>
      <c r="O8" s="10">
        <v>135124.0</v>
      </c>
      <c r="P8" s="10">
        <v>6669.0</v>
      </c>
      <c r="Q8" s="10">
        <v>1238.0</v>
      </c>
      <c r="R8" s="10">
        <v>289.0</v>
      </c>
      <c r="S8" s="10">
        <v>48.0</v>
      </c>
      <c r="AD8" s="7">
        <f t="shared" ref="AD8:AH8" si="3">abs((J$301-J8)/J$301)</f>
        <v>0.00221181414</v>
      </c>
      <c r="AE8" s="7">
        <f t="shared" si="3"/>
        <v>0.3618415568</v>
      </c>
      <c r="AF8" s="7">
        <f t="shared" si="3"/>
        <v>0.1129562385</v>
      </c>
      <c r="AG8" s="7">
        <f t="shared" si="3"/>
        <v>0.1801795814</v>
      </c>
      <c r="AH8" s="7">
        <f t="shared" si="3"/>
        <v>0.2947764554</v>
      </c>
      <c r="AI8" s="7">
        <f>SUM(AD8:AH8)/Count(AD8:AH8)</f>
        <v>0.1903931292</v>
      </c>
    </row>
    <row r="9" hidden="1">
      <c r="A9" s="35" t="s">
        <v>298</v>
      </c>
      <c r="B9" s="1">
        <v>1445.0</v>
      </c>
      <c r="C9" s="1" t="s">
        <v>317</v>
      </c>
      <c r="D9" s="1" t="s">
        <v>316</v>
      </c>
      <c r="E9" s="1"/>
      <c r="F9" s="1">
        <v>30.0</v>
      </c>
      <c r="H9" s="10">
        <v>27.5623978619556</v>
      </c>
      <c r="I9" s="10">
        <v>26.19935</v>
      </c>
      <c r="J9" s="10">
        <v>26.382049</v>
      </c>
      <c r="K9" s="10">
        <v>27.0217485</v>
      </c>
      <c r="L9" s="10">
        <v>28.721391</v>
      </c>
      <c r="M9" s="10">
        <v>31.602343</v>
      </c>
      <c r="N9" s="10">
        <v>51.3201469999999</v>
      </c>
      <c r="O9" s="10">
        <v>52331.0</v>
      </c>
      <c r="P9" s="10">
        <v>4525.0</v>
      </c>
      <c r="Q9" s="10">
        <v>578.0</v>
      </c>
      <c r="R9" s="10">
        <v>132.0</v>
      </c>
      <c r="S9" s="10">
        <v>20.0</v>
      </c>
    </row>
    <row r="10" hidden="1">
      <c r="A10" s="35" t="s">
        <v>298</v>
      </c>
      <c r="B10" s="1">
        <v>1445.0</v>
      </c>
      <c r="C10" s="1" t="s">
        <v>318</v>
      </c>
      <c r="D10" s="1" t="s">
        <v>316</v>
      </c>
      <c r="E10" s="1"/>
      <c r="F10" s="1">
        <v>30.0</v>
      </c>
      <c r="H10" s="10">
        <v>19.1165474421267</v>
      </c>
      <c r="I10" s="10">
        <v>17.9232952</v>
      </c>
      <c r="J10" s="10">
        <v>18.168771</v>
      </c>
      <c r="K10" s="10">
        <v>18.360734</v>
      </c>
      <c r="L10" s="10">
        <v>18.9756702</v>
      </c>
      <c r="M10" s="10">
        <v>19.8616427999999</v>
      </c>
      <c r="N10" s="10">
        <v>44.70102576</v>
      </c>
      <c r="O10" s="10">
        <v>82793.0</v>
      </c>
      <c r="P10" s="10">
        <v>2144.0</v>
      </c>
      <c r="Q10" s="10">
        <v>660.0</v>
      </c>
      <c r="R10" s="10">
        <v>157.0</v>
      </c>
      <c r="S10" s="10">
        <v>28.0</v>
      </c>
    </row>
    <row r="11">
      <c r="A11" s="37" t="s">
        <v>181</v>
      </c>
      <c r="B11" s="1">
        <v>1445.0</v>
      </c>
      <c r="C11" s="1" t="s">
        <v>263</v>
      </c>
      <c r="D11" s="1" t="s">
        <v>316</v>
      </c>
      <c r="E11" s="1" t="s">
        <v>272</v>
      </c>
      <c r="F11" s="1">
        <v>5.0</v>
      </c>
      <c r="H11" s="10">
        <v>22.4076450678627</v>
      </c>
      <c r="I11" s="10">
        <v>18.097832</v>
      </c>
      <c r="J11" s="10">
        <v>18.659597</v>
      </c>
      <c r="K11" s="10">
        <v>26.316814</v>
      </c>
      <c r="L11" s="10">
        <v>27.0790992</v>
      </c>
      <c r="M11" s="10">
        <v>30.2748393999999</v>
      </c>
      <c r="N11" s="10">
        <v>49.43521018</v>
      </c>
      <c r="O11" s="10">
        <v>22295.0</v>
      </c>
      <c r="P11" s="10">
        <v>1172.0</v>
      </c>
      <c r="Q11" s="10">
        <v>216.0</v>
      </c>
      <c r="R11" s="10">
        <v>49.0</v>
      </c>
      <c r="S11" s="10">
        <v>2.0</v>
      </c>
      <c r="T11" s="7">
        <f t="shared" ref="T11:T13" si="6">P11/O11</f>
        <v>0.05256784032</v>
      </c>
      <c r="U11" s="7">
        <f t="shared" ref="U11:U13" si="7">Q11/O11</f>
        <v>0.009688270913</v>
      </c>
      <c r="V11" s="7">
        <f t="shared" ref="V11:V13" si="8">R11/O11</f>
        <v>0.002197802198</v>
      </c>
      <c r="W11" s="7">
        <f t="shared" ref="W11:W13" si="9">S11/O11</f>
        <v>0.00008970621216</v>
      </c>
      <c r="X11" s="28">
        <f t="shared" ref="X11:AB11" si="4">J11-J$58</f>
        <v>-0.841943</v>
      </c>
      <c r="Y11" s="38">
        <f t="shared" si="4"/>
        <v>-4.200889</v>
      </c>
      <c r="Z11" s="28">
        <f t="shared" si="4"/>
        <v>-20.9804966</v>
      </c>
      <c r="AA11" s="38">
        <f t="shared" si="4"/>
        <v>-34.4649991</v>
      </c>
      <c r="AB11" s="28">
        <f t="shared" si="4"/>
        <v>-33.04206974</v>
      </c>
      <c r="AC11" s="28">
        <f>SUMSQ(X11:AB11)/Count(X11:AB11)</f>
        <v>547.6304219</v>
      </c>
      <c r="AD11" s="7">
        <f t="shared" ref="AD11:AH11" si="5">abs((J$301-J11)/J$301)</f>
        <v>0.001510609018</v>
      </c>
      <c r="AE11" s="7">
        <f t="shared" si="5"/>
        <v>0.360958094</v>
      </c>
      <c r="AF11" s="7">
        <f t="shared" si="5"/>
        <v>0.1112073296</v>
      </c>
      <c r="AG11" s="7">
        <f t="shared" si="5"/>
        <v>0.1704245679</v>
      </c>
      <c r="AH11" s="7">
        <f t="shared" si="5"/>
        <v>0.279011867</v>
      </c>
      <c r="AI11" s="7">
        <f>SUM(AD11:AH11)/Count(AD11:AH11)</f>
        <v>0.1846224935</v>
      </c>
    </row>
    <row r="12" hidden="1">
      <c r="A12" s="37" t="s">
        <v>181</v>
      </c>
      <c r="B12" s="1">
        <v>1445.0</v>
      </c>
      <c r="C12" s="1" t="s">
        <v>317</v>
      </c>
      <c r="D12" s="1" t="s">
        <v>316</v>
      </c>
      <c r="E12" s="1"/>
      <c r="F12" s="1">
        <v>5.0</v>
      </c>
      <c r="H12" s="10">
        <v>27.6047812841067</v>
      </c>
      <c r="I12" s="10">
        <v>26.184954</v>
      </c>
      <c r="J12" s="10">
        <v>26.365867</v>
      </c>
      <c r="K12" s="10">
        <v>26.967244</v>
      </c>
      <c r="L12" s="10">
        <v>29.7354679</v>
      </c>
      <c r="M12" s="10">
        <v>31.9320545499999</v>
      </c>
      <c r="N12" s="10">
        <v>51.5836004799999</v>
      </c>
      <c r="O12" s="10">
        <v>8620.0</v>
      </c>
      <c r="P12" s="10">
        <v>824.0</v>
      </c>
      <c r="Q12" s="10">
        <v>103.0</v>
      </c>
      <c r="R12" s="10">
        <v>23.0</v>
      </c>
      <c r="S12" s="10">
        <v>1.0</v>
      </c>
      <c r="T12" s="7">
        <f t="shared" si="6"/>
        <v>0.09559164733</v>
      </c>
      <c r="U12" s="7">
        <f t="shared" si="7"/>
        <v>0.01194895592</v>
      </c>
      <c r="V12" s="7">
        <f t="shared" si="8"/>
        <v>0.002668213457</v>
      </c>
      <c r="W12" s="7">
        <f t="shared" si="9"/>
        <v>0.0001160092807</v>
      </c>
    </row>
    <row r="13" hidden="1">
      <c r="A13" s="37" t="s">
        <v>181</v>
      </c>
      <c r="B13" s="1">
        <v>1445.0</v>
      </c>
      <c r="C13" s="1" t="s">
        <v>318</v>
      </c>
      <c r="D13" s="1" t="s">
        <v>316</v>
      </c>
      <c r="E13" s="1"/>
      <c r="F13" s="1">
        <v>5.0</v>
      </c>
      <c r="H13" s="10">
        <v>19.1316440306398</v>
      </c>
      <c r="I13" s="10">
        <v>18.0626132</v>
      </c>
      <c r="J13" s="10">
        <v>18.197544</v>
      </c>
      <c r="K13" s="10">
        <v>18.3045565</v>
      </c>
      <c r="L13" s="10">
        <v>18.9899096</v>
      </c>
      <c r="M13" s="10">
        <v>19.5143713</v>
      </c>
      <c r="N13" s="10">
        <v>45.8478225</v>
      </c>
      <c r="O13" s="10">
        <v>13675.0</v>
      </c>
      <c r="P13" s="10">
        <v>348.0</v>
      </c>
      <c r="Q13" s="10">
        <v>113.0</v>
      </c>
      <c r="R13" s="10">
        <v>26.0</v>
      </c>
      <c r="S13" s="10">
        <v>1.0</v>
      </c>
      <c r="T13" s="7">
        <f t="shared" si="6"/>
        <v>0.02544789762</v>
      </c>
      <c r="U13" s="7">
        <f t="shared" si="7"/>
        <v>0.008263254113</v>
      </c>
      <c r="V13" s="7">
        <f t="shared" si="8"/>
        <v>0.001901279707</v>
      </c>
      <c r="W13" s="7">
        <f t="shared" si="9"/>
        <v>0.0000731261426</v>
      </c>
    </row>
    <row r="14">
      <c r="A14" s="35" t="s">
        <v>141</v>
      </c>
      <c r="B14" s="1">
        <v>1445.0</v>
      </c>
      <c r="C14" s="36" t="s">
        <v>263</v>
      </c>
      <c r="D14" s="1" t="s">
        <v>319</v>
      </c>
      <c r="E14" s="1" t="s">
        <v>264</v>
      </c>
      <c r="F14" s="1">
        <v>15.0</v>
      </c>
      <c r="H14" s="10">
        <v>25.2235884634917</v>
      </c>
      <c r="I14" s="10">
        <v>18.0257751999999</v>
      </c>
      <c r="J14" s="10">
        <v>22.117078</v>
      </c>
      <c r="K14" s="10">
        <v>26.746284</v>
      </c>
      <c r="L14" s="10">
        <v>31.8329476</v>
      </c>
      <c r="M14" s="10">
        <v>44.2446015999999</v>
      </c>
      <c r="N14" s="10">
        <v>77.2136772399999</v>
      </c>
      <c r="O14" s="10">
        <v>72737.0</v>
      </c>
      <c r="P14" s="10">
        <v>8980.0</v>
      </c>
      <c r="Q14" s="10">
        <v>2801.0</v>
      </c>
      <c r="R14" s="10">
        <v>836.0</v>
      </c>
      <c r="S14" s="10">
        <v>198.0</v>
      </c>
      <c r="AD14" s="7">
        <f t="shared" ref="AD14:AH14" si="10">abs((J$301-J14)/J$301)</f>
        <v>0.1835018593</v>
      </c>
      <c r="AE14" s="7">
        <f t="shared" si="10"/>
        <v>0.3831678749</v>
      </c>
      <c r="AF14" s="7">
        <f t="shared" si="10"/>
        <v>0.3062843943</v>
      </c>
      <c r="AG14" s="7">
        <f t="shared" si="10"/>
        <v>0.2123676036</v>
      </c>
      <c r="AH14" s="7">
        <f t="shared" si="10"/>
        <v>0.1261233601</v>
      </c>
      <c r="AI14" s="7">
        <f>SUM(AD14:AH14)/Count(AD14:AH14)</f>
        <v>0.2422890184</v>
      </c>
    </row>
    <row r="15" hidden="1">
      <c r="A15" s="35" t="s">
        <v>141</v>
      </c>
      <c r="B15" s="1">
        <v>1445.0</v>
      </c>
      <c r="C15" s="1" t="s">
        <v>317</v>
      </c>
      <c r="D15" s="1" t="s">
        <v>319</v>
      </c>
      <c r="E15" s="1"/>
      <c r="F15" s="1">
        <v>15.0</v>
      </c>
      <c r="H15" s="10">
        <v>28.9546808939213</v>
      </c>
      <c r="I15" s="10">
        <v>26.1627162</v>
      </c>
      <c r="J15" s="10">
        <v>26.472982</v>
      </c>
      <c r="K15" s="10">
        <v>27.455718</v>
      </c>
      <c r="L15" s="10">
        <v>31.6744812</v>
      </c>
      <c r="M15" s="10">
        <v>42.1463657999999</v>
      </c>
      <c r="N15" s="10">
        <v>73.22513132</v>
      </c>
      <c r="O15" s="10">
        <v>29365.0</v>
      </c>
      <c r="P15" s="10">
        <v>4166.0</v>
      </c>
      <c r="Q15" s="10">
        <v>935.0</v>
      </c>
      <c r="R15" s="10">
        <v>261.0</v>
      </c>
      <c r="S15" s="10">
        <v>10.0</v>
      </c>
    </row>
    <row r="16" hidden="1">
      <c r="A16" s="35" t="s">
        <v>141</v>
      </c>
      <c r="B16" s="1">
        <v>1445.0</v>
      </c>
      <c r="C16" s="1" t="s">
        <v>318</v>
      </c>
      <c r="D16" s="1" t="s">
        <v>319</v>
      </c>
      <c r="E16" s="1"/>
      <c r="F16" s="1">
        <v>15.0</v>
      </c>
      <c r="H16" s="10">
        <v>22.6974534173891</v>
      </c>
      <c r="I16" s="10">
        <v>17.9420366</v>
      </c>
      <c r="J16" s="10">
        <v>18.600216</v>
      </c>
      <c r="K16" s="10">
        <v>19.406274</v>
      </c>
      <c r="L16" s="10">
        <v>32.0545928</v>
      </c>
      <c r="M16" s="10">
        <v>45.8276961499999</v>
      </c>
      <c r="N16" s="10">
        <v>79.49617479</v>
      </c>
      <c r="O16" s="10">
        <v>43372.0</v>
      </c>
      <c r="P16" s="10">
        <v>4814.0</v>
      </c>
      <c r="Q16" s="10">
        <v>1866.0</v>
      </c>
      <c r="R16" s="10">
        <v>575.0</v>
      </c>
      <c r="S16" s="10">
        <v>188.0</v>
      </c>
    </row>
    <row r="17">
      <c r="A17" s="35" t="s">
        <v>285</v>
      </c>
      <c r="B17" s="1">
        <v>1445.0</v>
      </c>
      <c r="C17" s="36" t="s">
        <v>263</v>
      </c>
      <c r="D17" s="1" t="s">
        <v>319</v>
      </c>
      <c r="E17" s="1" t="s">
        <v>264</v>
      </c>
      <c r="F17" s="1">
        <v>1.0</v>
      </c>
      <c r="H17" s="10">
        <v>22.3254752540899</v>
      </c>
      <c r="I17" s="10">
        <v>18.1352165</v>
      </c>
      <c r="J17" s="10">
        <v>18.488576</v>
      </c>
      <c r="K17" s="10">
        <v>26.327599</v>
      </c>
      <c r="L17" s="10">
        <v>26.9472525</v>
      </c>
      <c r="M17" s="10">
        <v>29.2376157499999</v>
      </c>
      <c r="N17" s="10">
        <v>45.8501040399999</v>
      </c>
      <c r="O17" s="10">
        <v>3912.0</v>
      </c>
      <c r="P17" s="10">
        <v>181.0</v>
      </c>
      <c r="Q17" s="10">
        <v>36.0</v>
      </c>
      <c r="R17" s="10">
        <v>8.0</v>
      </c>
      <c r="S17" s="10">
        <v>1.0</v>
      </c>
      <c r="AD17" s="7">
        <f t="shared" ref="AD17:AH17" si="11">abs((J$301-J17)/J$301)</f>
        <v>0.0106620743</v>
      </c>
      <c r="AE17" s="7">
        <f t="shared" si="11"/>
        <v>0.3615158337</v>
      </c>
      <c r="AF17" s="7">
        <f t="shared" si="11"/>
        <v>0.1057969199</v>
      </c>
      <c r="AG17" s="7">
        <f t="shared" si="11"/>
        <v>0.1988460318</v>
      </c>
      <c r="AH17" s="7">
        <f t="shared" si="11"/>
        <v>0.33129887</v>
      </c>
      <c r="AI17" s="7">
        <f>SUM(AD17:AH17)/Count(AD17:AH17)</f>
        <v>0.201623946</v>
      </c>
    </row>
    <row r="18" hidden="1">
      <c r="A18" s="35" t="s">
        <v>285</v>
      </c>
      <c r="B18" s="1">
        <v>1445.0</v>
      </c>
      <c r="C18" s="1" t="s">
        <v>317</v>
      </c>
      <c r="D18" s="1" t="s">
        <v>319</v>
      </c>
      <c r="E18" s="1"/>
      <c r="F18" s="1">
        <v>1.0</v>
      </c>
      <c r="H18" s="10">
        <v>27.6762330915119</v>
      </c>
      <c r="I18" s="10">
        <v>26.195242</v>
      </c>
      <c r="J18" s="10">
        <v>26.3705994999999</v>
      </c>
      <c r="K18" s="10">
        <v>26.8578795</v>
      </c>
      <c r="L18" s="10">
        <v>28.6638964999999</v>
      </c>
      <c r="M18" s="10">
        <v>31.7034981499999</v>
      </c>
      <c r="N18" s="10">
        <v>59.0025138300001</v>
      </c>
      <c r="O18" s="10">
        <v>1508.0</v>
      </c>
      <c r="P18" s="10">
        <v>130.0</v>
      </c>
      <c r="Q18" s="10">
        <v>22.0</v>
      </c>
      <c r="R18" s="10">
        <v>7.0</v>
      </c>
      <c r="S18" s="10">
        <v>1.0</v>
      </c>
    </row>
    <row r="19" hidden="1">
      <c r="A19" s="35" t="s">
        <v>285</v>
      </c>
      <c r="B19" s="1">
        <v>1445.0</v>
      </c>
      <c r="C19" s="1" t="s">
        <v>318</v>
      </c>
      <c r="D19" s="1" t="s">
        <v>319</v>
      </c>
      <c r="E19" s="1"/>
      <c r="F19" s="1">
        <v>1.0</v>
      </c>
      <c r="H19" s="10">
        <v>18.9690098552412</v>
      </c>
      <c r="I19" s="10">
        <v>18.0975538</v>
      </c>
      <c r="J19" s="10">
        <v>18.2598215</v>
      </c>
      <c r="K19" s="10">
        <v>18.36031125</v>
      </c>
      <c r="L19" s="10">
        <v>19.0172338</v>
      </c>
      <c r="M19" s="10">
        <v>19.30792075</v>
      </c>
      <c r="N19" s="10">
        <v>38.2600398499998</v>
      </c>
      <c r="O19" s="10">
        <v>2404.0</v>
      </c>
      <c r="P19" s="10">
        <v>51.0</v>
      </c>
      <c r="Q19" s="10">
        <v>14.0</v>
      </c>
      <c r="R19" s="10">
        <v>1.0</v>
      </c>
      <c r="S19" s="10">
        <v>0.0</v>
      </c>
    </row>
    <row r="20" hidden="1">
      <c r="A20" s="37" t="s">
        <v>294</v>
      </c>
      <c r="B20" s="1">
        <v>1445.0</v>
      </c>
      <c r="C20" s="1" t="s">
        <v>317</v>
      </c>
      <c r="D20" s="1" t="s">
        <v>319</v>
      </c>
      <c r="E20" s="1"/>
      <c r="F20" s="1">
        <v>30.0</v>
      </c>
      <c r="H20" s="10">
        <v>28.2835536646743</v>
      </c>
      <c r="I20" s="10">
        <v>26.1657244</v>
      </c>
      <c r="J20" s="10">
        <v>26.3593625</v>
      </c>
      <c r="K20" s="10">
        <v>27.091019</v>
      </c>
      <c r="L20" s="10">
        <v>30.7674889</v>
      </c>
      <c r="M20" s="10">
        <v>35.7315549499999</v>
      </c>
      <c r="N20" s="10">
        <v>67.77211291</v>
      </c>
      <c r="O20" s="10">
        <v>53372.0</v>
      </c>
      <c r="P20" s="10">
        <v>6200.0</v>
      </c>
      <c r="Q20" s="10">
        <v>1189.0</v>
      </c>
      <c r="R20" s="10">
        <v>361.0</v>
      </c>
      <c r="S20" s="10">
        <v>15.0</v>
      </c>
    </row>
    <row r="21" hidden="1">
      <c r="A21" s="37" t="s">
        <v>294</v>
      </c>
      <c r="B21" s="1">
        <v>1445.0</v>
      </c>
      <c r="C21" s="1" t="s">
        <v>318</v>
      </c>
      <c r="D21" s="1" t="s">
        <v>319</v>
      </c>
      <c r="E21" s="1"/>
      <c r="F21" s="1">
        <v>30.0</v>
      </c>
      <c r="H21" s="10">
        <v>20.371051483699</v>
      </c>
      <c r="I21" s="10">
        <v>18.0182432</v>
      </c>
      <c r="J21" s="10">
        <v>18.198951</v>
      </c>
      <c r="K21" s="10">
        <v>18.824072</v>
      </c>
      <c r="L21" s="10">
        <v>20.1475559999999</v>
      </c>
      <c r="M21" s="10">
        <v>32.9065822</v>
      </c>
      <c r="N21" s="10">
        <v>65.62746552</v>
      </c>
      <c r="O21" s="10">
        <v>80885.0</v>
      </c>
      <c r="P21" s="10">
        <v>4855.0</v>
      </c>
      <c r="Q21" s="10">
        <v>1709.0</v>
      </c>
      <c r="R21" s="10">
        <v>393.0</v>
      </c>
      <c r="S21" s="10" t="s">
        <v>320</v>
      </c>
    </row>
    <row r="22">
      <c r="A22" s="37" t="s">
        <v>294</v>
      </c>
      <c r="B22" s="1">
        <v>1445.0</v>
      </c>
      <c r="C22" s="36" t="s">
        <v>263</v>
      </c>
      <c r="D22" s="1" t="s">
        <v>319</v>
      </c>
      <c r="E22" s="1" t="s">
        <v>264</v>
      </c>
      <c r="F22" s="1">
        <v>30.0</v>
      </c>
      <c r="H22" s="10">
        <v>23.5165564957506</v>
      </c>
      <c r="I22" s="10">
        <v>18.0606886</v>
      </c>
      <c r="J22" s="10">
        <v>19.161324</v>
      </c>
      <c r="K22" s="10">
        <v>26.347383</v>
      </c>
      <c r="L22" s="10">
        <v>28.2054176</v>
      </c>
      <c r="M22" s="10">
        <v>33.9624931999999</v>
      </c>
      <c r="N22" s="10">
        <v>66.29048484</v>
      </c>
      <c r="O22" s="10">
        <v>134257.0</v>
      </c>
      <c r="P22" s="10">
        <v>11055.0</v>
      </c>
      <c r="Q22" s="10">
        <v>2898.0</v>
      </c>
      <c r="R22" s="10">
        <v>754.0</v>
      </c>
      <c r="S22" s="10">
        <v>15.0</v>
      </c>
      <c r="AD22" s="7">
        <f t="shared" ref="AD22:AH22" si="12">abs((J$301-J22)/J$301)</f>
        <v>0.02533718875</v>
      </c>
      <c r="AE22" s="7">
        <f t="shared" si="12"/>
        <v>0.3625389513</v>
      </c>
      <c r="AF22" s="7">
        <f t="shared" si="12"/>
        <v>0.1574264912</v>
      </c>
      <c r="AG22" s="7">
        <f t="shared" si="12"/>
        <v>0.06937739287</v>
      </c>
      <c r="AH22" s="7">
        <f t="shared" si="12"/>
        <v>0.03318600794</v>
      </c>
      <c r="AI22" s="7">
        <f t="shared" ref="AI22:AI23" si="15">SUM(AD22:AH22)/Count(AD22:AH22)</f>
        <v>0.1295732064</v>
      </c>
    </row>
    <row r="23">
      <c r="A23" s="37" t="s">
        <v>187</v>
      </c>
      <c r="B23" s="1">
        <v>1445.0</v>
      </c>
      <c r="C23" s="1" t="s">
        <v>263</v>
      </c>
      <c r="D23" s="1" t="s">
        <v>319</v>
      </c>
      <c r="E23" s="1" t="s">
        <v>264</v>
      </c>
      <c r="F23" s="1">
        <v>5.0</v>
      </c>
      <c r="H23" s="10">
        <v>26.1207457820565</v>
      </c>
      <c r="I23" s="10">
        <v>18.493578</v>
      </c>
      <c r="J23" s="10">
        <v>26.092573</v>
      </c>
      <c r="K23" s="10">
        <v>27.120123</v>
      </c>
      <c r="L23" s="10">
        <v>36.753998</v>
      </c>
      <c r="M23" s="10">
        <v>48.790817</v>
      </c>
      <c r="N23" s="10">
        <v>71.987071</v>
      </c>
      <c r="O23" s="10">
        <v>26851.0</v>
      </c>
      <c r="P23" s="10">
        <v>4440.0</v>
      </c>
      <c r="Q23" s="10">
        <v>1252.0</v>
      </c>
      <c r="R23" s="10">
        <v>187.0</v>
      </c>
      <c r="S23" s="10">
        <v>4.0</v>
      </c>
      <c r="T23" s="7">
        <f t="shared" ref="T23:T25" si="16">P23/O23</f>
        <v>0.1653569699</v>
      </c>
      <c r="U23" s="7">
        <f t="shared" ref="U23:U25" si="17">Q23/O23</f>
        <v>0.04662768612</v>
      </c>
      <c r="V23" s="7">
        <f t="shared" ref="V23:V25" si="18">R23/O23</f>
        <v>0.006964358869</v>
      </c>
      <c r="W23" s="7">
        <f t="shared" ref="W23:W25" si="19">S23/O23</f>
        <v>0.0001489702432</v>
      </c>
      <c r="X23" s="28">
        <f t="shared" ref="X23:AB23" si="13">J23-J$58</f>
        <v>6.591033</v>
      </c>
      <c r="Y23" s="38">
        <f t="shared" si="13"/>
        <v>-3.39758</v>
      </c>
      <c r="Z23" s="28">
        <f t="shared" si="13"/>
        <v>-11.3055978</v>
      </c>
      <c r="AA23" s="38">
        <f t="shared" si="13"/>
        <v>-15.9490215</v>
      </c>
      <c r="AB23" s="28">
        <f t="shared" si="13"/>
        <v>-10.49020892</v>
      </c>
      <c r="AC23" s="28">
        <f>SUMSQ(X23:AB23)/Count(X23:AB23)</f>
        <v>109.4435155</v>
      </c>
      <c r="AD23" s="7">
        <f t="shared" ref="AD23:AH23" si="14">abs((J$301-J23)/J$301)</f>
        <v>0.3962336552</v>
      </c>
      <c r="AE23" s="7">
        <f t="shared" si="14"/>
        <v>0.4025007323</v>
      </c>
      <c r="AF23" s="7">
        <f t="shared" si="14"/>
        <v>0.5082226948</v>
      </c>
      <c r="AG23" s="7">
        <f t="shared" si="14"/>
        <v>0.3369406378</v>
      </c>
      <c r="AH23" s="7">
        <f t="shared" si="14"/>
        <v>0.04989588865</v>
      </c>
      <c r="AI23" s="7">
        <f t="shared" si="15"/>
        <v>0.3387587218</v>
      </c>
    </row>
    <row r="24" hidden="1">
      <c r="A24" s="37" t="s">
        <v>187</v>
      </c>
      <c r="B24" s="1">
        <v>1445.0</v>
      </c>
      <c r="C24" s="1" t="s">
        <v>317</v>
      </c>
      <c r="D24" s="1" t="s">
        <v>319</v>
      </c>
      <c r="E24" s="1"/>
      <c r="F24" s="1">
        <v>5.0</v>
      </c>
      <c r="H24" s="10">
        <v>29.0189047588115</v>
      </c>
      <c r="I24" s="10">
        <v>26.134863</v>
      </c>
      <c r="J24" s="10">
        <v>26.446665</v>
      </c>
      <c r="K24" s="10">
        <v>27.601637</v>
      </c>
      <c r="L24" s="10">
        <v>32.2520316</v>
      </c>
      <c r="M24" s="10">
        <v>43.1771819</v>
      </c>
      <c r="N24" s="10">
        <v>71.26740662</v>
      </c>
      <c r="O24" s="10">
        <v>10299.0</v>
      </c>
      <c r="P24" s="10">
        <v>1502.0</v>
      </c>
      <c r="Q24" s="10">
        <v>338.0</v>
      </c>
      <c r="R24" s="10">
        <v>75.0</v>
      </c>
      <c r="S24" s="10">
        <v>4.0</v>
      </c>
      <c r="T24" s="7">
        <f t="shared" si="16"/>
        <v>0.1458394019</v>
      </c>
      <c r="U24" s="7">
        <f t="shared" si="17"/>
        <v>0.03281872026</v>
      </c>
      <c r="V24" s="7">
        <f t="shared" si="18"/>
        <v>0.007282260414</v>
      </c>
      <c r="W24" s="7">
        <f t="shared" si="19"/>
        <v>0.0003883872221</v>
      </c>
    </row>
    <row r="25" hidden="1">
      <c r="A25" s="37" t="s">
        <v>187</v>
      </c>
      <c r="B25" s="1">
        <v>1445.0</v>
      </c>
      <c r="C25" s="1" t="s">
        <v>318</v>
      </c>
      <c r="D25" s="1" t="s">
        <v>319</v>
      </c>
      <c r="E25" s="1"/>
      <c r="F25" s="1">
        <v>5.0</v>
      </c>
      <c r="H25" s="10">
        <v>24.3174507541686</v>
      </c>
      <c r="I25" s="10">
        <v>18.2968683</v>
      </c>
      <c r="J25" s="10">
        <v>19.1470905</v>
      </c>
      <c r="K25" s="10">
        <v>23.2880332499999</v>
      </c>
      <c r="L25" s="10">
        <v>39.10004</v>
      </c>
      <c r="M25" s="10">
        <v>52.2165292499999</v>
      </c>
      <c r="N25" s="10">
        <v>72.1884267800002</v>
      </c>
      <c r="O25" s="10">
        <v>16552.0</v>
      </c>
      <c r="P25" s="10">
        <v>2938.0</v>
      </c>
      <c r="Q25" s="10">
        <v>914.0</v>
      </c>
      <c r="R25" s="10">
        <v>112.0</v>
      </c>
      <c r="S25" s="10">
        <v>0.0</v>
      </c>
      <c r="T25" s="7">
        <f t="shared" si="16"/>
        <v>0.1775012083</v>
      </c>
      <c r="U25" s="7">
        <f t="shared" si="17"/>
        <v>0.055219913</v>
      </c>
      <c r="V25" s="7">
        <f t="shared" si="18"/>
        <v>0.006766553891</v>
      </c>
      <c r="W25" s="7">
        <f t="shared" si="19"/>
        <v>0</v>
      </c>
    </row>
    <row r="26">
      <c r="A26" s="35" t="s">
        <v>209</v>
      </c>
      <c r="B26" s="1">
        <v>1445.0</v>
      </c>
      <c r="C26" s="36" t="s">
        <v>263</v>
      </c>
      <c r="D26" s="1" t="s">
        <v>321</v>
      </c>
      <c r="E26" s="1" t="s">
        <v>266</v>
      </c>
      <c r="F26" s="1">
        <v>15.0</v>
      </c>
      <c r="H26" s="10">
        <v>27.3216196799785</v>
      </c>
      <c r="I26" s="10">
        <v>18.7224813</v>
      </c>
      <c r="J26" s="10">
        <v>26.1885144999999</v>
      </c>
      <c r="K26" s="10">
        <v>27.80196575</v>
      </c>
      <c r="L26" s="10">
        <v>39.7338025</v>
      </c>
      <c r="M26" s="10">
        <v>53.62537355</v>
      </c>
      <c r="N26" s="10">
        <v>79.9200454</v>
      </c>
      <c r="O26" s="10">
        <v>83810.0</v>
      </c>
      <c r="P26" s="10">
        <v>16209.0</v>
      </c>
      <c r="Q26" s="10">
        <v>4939.0</v>
      </c>
      <c r="R26" s="10">
        <v>1244.0</v>
      </c>
      <c r="S26" s="10">
        <v>270.0</v>
      </c>
      <c r="AD26" s="7">
        <f t="shared" ref="AD26:AH26" si="20">abs((J$301-J26)/J$301)</f>
        <v>0.4013675587</v>
      </c>
      <c r="AE26" s="7">
        <f t="shared" si="20"/>
        <v>0.437761817</v>
      </c>
      <c r="AF26" s="7">
        <f t="shared" si="20"/>
        <v>0.6305007875</v>
      </c>
      <c r="AG26" s="7">
        <f t="shared" si="20"/>
        <v>0.4694146466</v>
      </c>
      <c r="AH26" s="7">
        <f t="shared" si="20"/>
        <v>0.1655944036</v>
      </c>
      <c r="AI26" s="7">
        <f>SUM(AD26:AH26)/Count(AD26:AH26)</f>
        <v>0.4209278427</v>
      </c>
    </row>
    <row r="27" hidden="1">
      <c r="A27" s="35" t="s">
        <v>209</v>
      </c>
      <c r="B27" s="1">
        <v>1445.0</v>
      </c>
      <c r="C27" s="1" t="s">
        <v>317</v>
      </c>
      <c r="D27" s="1" t="s">
        <v>321</v>
      </c>
      <c r="E27" s="1"/>
      <c r="F27" s="1">
        <v>15.0</v>
      </c>
      <c r="H27" s="10">
        <v>29.6834788220563</v>
      </c>
      <c r="I27" s="10">
        <v>26.2015542</v>
      </c>
      <c r="J27" s="10">
        <v>26.814858</v>
      </c>
      <c r="K27" s="10">
        <v>28.1372175</v>
      </c>
      <c r="L27" s="10">
        <v>34.3282732</v>
      </c>
      <c r="M27" s="10">
        <v>46.1010175999999</v>
      </c>
      <c r="N27" s="10">
        <v>75.3639676399999</v>
      </c>
      <c r="O27" s="10">
        <v>32027.0</v>
      </c>
      <c r="P27" s="10">
        <v>5801.0</v>
      </c>
      <c r="Q27" s="10">
        <v>1265.0</v>
      </c>
      <c r="R27" s="10">
        <v>331.0</v>
      </c>
      <c r="S27" s="10">
        <v>10.0</v>
      </c>
    </row>
    <row r="28" hidden="1">
      <c r="A28" s="35" t="s">
        <v>209</v>
      </c>
      <c r="B28" s="1">
        <v>1445.0</v>
      </c>
      <c r="C28" s="1" t="s">
        <v>318</v>
      </c>
      <c r="D28" s="1" t="s">
        <v>321</v>
      </c>
      <c r="E28" s="1"/>
      <c r="F28" s="1">
        <v>15.0</v>
      </c>
      <c r="H28" s="10">
        <v>25.8608456278122</v>
      </c>
      <c r="I28" s="10">
        <v>18.5890538</v>
      </c>
      <c r="J28" s="10">
        <v>19.392686</v>
      </c>
      <c r="K28" s="10">
        <v>25.4236395</v>
      </c>
      <c r="L28" s="10">
        <v>42.534662</v>
      </c>
      <c r="M28" s="10">
        <v>57.8231513999999</v>
      </c>
      <c r="N28" s="10">
        <v>82.21968342</v>
      </c>
      <c r="O28" s="10">
        <v>51783.0</v>
      </c>
      <c r="P28" s="10">
        <v>10408.0</v>
      </c>
      <c r="Q28" s="10">
        <v>3674.0</v>
      </c>
      <c r="R28" s="10">
        <v>913.0</v>
      </c>
      <c r="S28" s="10">
        <v>260.0</v>
      </c>
    </row>
    <row r="29">
      <c r="A29" s="35" t="s">
        <v>286</v>
      </c>
      <c r="B29" s="1">
        <v>1445.0</v>
      </c>
      <c r="C29" s="36" t="s">
        <v>263</v>
      </c>
      <c r="D29" s="1" t="s">
        <v>321</v>
      </c>
      <c r="E29" s="1" t="s">
        <v>266</v>
      </c>
      <c r="F29" s="1">
        <v>1.0</v>
      </c>
      <c r="H29" s="10">
        <v>28.4705626905333</v>
      </c>
      <c r="I29" s="10">
        <v>18.6788052</v>
      </c>
      <c r="J29" s="10">
        <v>26.180932</v>
      </c>
      <c r="K29" s="10">
        <v>28.7973319999999</v>
      </c>
      <c r="L29" s="10">
        <v>43.6752748</v>
      </c>
      <c r="M29" s="10">
        <v>60.7235866999999</v>
      </c>
      <c r="N29" s="10">
        <v>83.1076902399999</v>
      </c>
      <c r="O29" s="10">
        <v>5419.0</v>
      </c>
      <c r="P29" s="10">
        <v>1219.0</v>
      </c>
      <c r="Q29" s="10">
        <v>409.0</v>
      </c>
      <c r="R29" s="10">
        <v>107.0</v>
      </c>
      <c r="S29" s="10">
        <v>4.0</v>
      </c>
      <c r="AD29" s="7">
        <f t="shared" ref="AD29:AH29" si="21">abs((J$301-J29)/J$301)</f>
        <v>0.4009618133</v>
      </c>
      <c r="AE29" s="7">
        <f t="shared" si="21"/>
        <v>0.4892365797</v>
      </c>
      <c r="AF29" s="7">
        <f t="shared" si="21"/>
        <v>0.7922415041</v>
      </c>
      <c r="AG29" s="7">
        <f t="shared" si="21"/>
        <v>0.6639161983</v>
      </c>
      <c r="AH29" s="7">
        <f t="shared" si="21"/>
        <v>0.2120846297</v>
      </c>
      <c r="AI29" s="7">
        <f>SUM(AD29:AH29)/Count(AD29:AH29)</f>
        <v>0.511688145</v>
      </c>
    </row>
    <row r="30" hidden="1">
      <c r="A30" s="35" t="s">
        <v>286</v>
      </c>
      <c r="B30" s="1">
        <v>1445.0</v>
      </c>
      <c r="C30" s="1" t="s">
        <v>317</v>
      </c>
      <c r="D30" s="1" t="s">
        <v>321</v>
      </c>
      <c r="E30" s="1"/>
      <c r="F30" s="1">
        <v>1.0</v>
      </c>
      <c r="H30" s="10">
        <v>29.6509693369193</v>
      </c>
      <c r="I30" s="10">
        <v>26.1266302</v>
      </c>
      <c r="J30" s="10">
        <v>26.589678</v>
      </c>
      <c r="K30" s="10">
        <v>27.901931</v>
      </c>
      <c r="L30" s="10">
        <v>33.8562412</v>
      </c>
      <c r="M30" s="10">
        <v>45.7197489999999</v>
      </c>
      <c r="N30" s="10">
        <v>80.9306383599999</v>
      </c>
      <c r="O30" s="10">
        <v>2045.0</v>
      </c>
      <c r="P30" s="10">
        <v>334.0</v>
      </c>
      <c r="Q30" s="10">
        <v>83.0</v>
      </c>
      <c r="R30" s="10">
        <v>32.0</v>
      </c>
      <c r="S30" s="10">
        <v>0.0</v>
      </c>
    </row>
    <row r="31" hidden="1">
      <c r="A31" s="35" t="s">
        <v>286</v>
      </c>
      <c r="B31" s="1">
        <v>1445.0</v>
      </c>
      <c r="C31" s="1" t="s">
        <v>318</v>
      </c>
      <c r="D31" s="1" t="s">
        <v>321</v>
      </c>
      <c r="E31" s="1"/>
      <c r="F31" s="1">
        <v>1.0</v>
      </c>
      <c r="H31" s="10">
        <v>27.7551117148784</v>
      </c>
      <c r="I31" s="10">
        <v>18.5867601</v>
      </c>
      <c r="J31" s="10">
        <v>19.595032</v>
      </c>
      <c r="K31" s="10">
        <v>30.873409</v>
      </c>
      <c r="L31" s="10">
        <v>49.1213929</v>
      </c>
      <c r="M31" s="10">
        <v>65.15338665</v>
      </c>
      <c r="N31" s="10">
        <v>85.6181065099999</v>
      </c>
      <c r="O31" s="10">
        <v>3374.0</v>
      </c>
      <c r="P31" s="10">
        <v>885.0</v>
      </c>
      <c r="Q31" s="10">
        <v>326.0</v>
      </c>
      <c r="R31" s="10">
        <v>75.0</v>
      </c>
      <c r="S31" s="10">
        <v>4.0</v>
      </c>
    </row>
    <row r="32">
      <c r="A32" s="35" t="s">
        <v>295</v>
      </c>
      <c r="B32" s="1">
        <v>1445.0</v>
      </c>
      <c r="C32" s="36" t="s">
        <v>263</v>
      </c>
      <c r="D32" s="1" t="s">
        <v>321</v>
      </c>
      <c r="E32" s="1" t="s">
        <v>266</v>
      </c>
      <c r="F32" s="1">
        <v>30.0</v>
      </c>
      <c r="H32" s="10">
        <v>29.5095769835347</v>
      </c>
      <c r="I32" s="10">
        <v>18.7358735</v>
      </c>
      <c r="J32" s="10">
        <v>26.2120785</v>
      </c>
      <c r="K32" s="10">
        <v>27.93110025</v>
      </c>
      <c r="L32" s="10">
        <v>42.3913401</v>
      </c>
      <c r="M32" s="10">
        <v>60.3081530499995</v>
      </c>
      <c r="N32" s="10">
        <v>143.62686401</v>
      </c>
      <c r="O32" s="10">
        <v>168172.0</v>
      </c>
      <c r="P32" s="10">
        <v>34155.0</v>
      </c>
      <c r="Q32" s="10">
        <v>12286.0</v>
      </c>
      <c r="R32" s="10">
        <v>4477.0</v>
      </c>
      <c r="S32" s="10">
        <v>2087.0</v>
      </c>
      <c r="AD32" s="7">
        <f t="shared" ref="AD32:AH32" si="22">abs((J$301-J32)/J$301)</f>
        <v>0.4026284864</v>
      </c>
      <c r="AE32" s="7">
        <f t="shared" si="22"/>
        <v>0.4444399295</v>
      </c>
      <c r="AF32" s="7">
        <f t="shared" si="22"/>
        <v>0.7395544616</v>
      </c>
      <c r="AG32" s="7">
        <f t="shared" si="22"/>
        <v>0.6525327011</v>
      </c>
      <c r="AH32" s="7">
        <f t="shared" si="22"/>
        <v>1.094726899</v>
      </c>
      <c r="AI32" s="7">
        <f>SUM(AD32:AH32)/Count(AD32:AH32)</f>
        <v>0.6667764956</v>
      </c>
    </row>
    <row r="33" hidden="1">
      <c r="A33" s="35" t="s">
        <v>295</v>
      </c>
      <c r="B33" s="1">
        <v>1445.0</v>
      </c>
      <c r="C33" s="1" t="s">
        <v>317</v>
      </c>
      <c r="D33" s="1" t="s">
        <v>321</v>
      </c>
      <c r="E33" s="1"/>
      <c r="F33" s="1">
        <v>30.0</v>
      </c>
      <c r="H33" s="10">
        <v>29.9571048512301</v>
      </c>
      <c r="I33" s="10">
        <v>26.1985402999999</v>
      </c>
      <c r="J33" s="10">
        <v>26.75179</v>
      </c>
      <c r="K33" s="10">
        <v>28.00561775</v>
      </c>
      <c r="L33" s="10">
        <v>34.2721623</v>
      </c>
      <c r="M33" s="10">
        <v>46.7546379999999</v>
      </c>
      <c r="N33" s="10">
        <v>79.7928976499999</v>
      </c>
      <c r="O33" s="10">
        <v>64220.0</v>
      </c>
      <c r="P33" s="10">
        <v>11097.0</v>
      </c>
      <c r="Q33" s="10">
        <v>2696.0</v>
      </c>
      <c r="R33" s="10">
        <v>839.0</v>
      </c>
      <c r="S33" s="10">
        <v>214.0</v>
      </c>
    </row>
    <row r="34" hidden="1">
      <c r="A34" s="35" t="s">
        <v>295</v>
      </c>
      <c r="B34" s="1">
        <v>1445.0</v>
      </c>
      <c r="C34" s="1" t="s">
        <v>318</v>
      </c>
      <c r="D34" s="1" t="s">
        <v>321</v>
      </c>
      <c r="E34" s="1"/>
      <c r="F34" s="1">
        <v>30.0</v>
      </c>
      <c r="H34" s="10">
        <v>29.2331009208961</v>
      </c>
      <c r="I34" s="10">
        <v>18.6109983</v>
      </c>
      <c r="J34" s="10">
        <v>19.4410035</v>
      </c>
      <c r="K34" s="10">
        <v>27.48210275</v>
      </c>
      <c r="L34" s="10">
        <v>47.7740969</v>
      </c>
      <c r="M34" s="10">
        <v>66.7147294999999</v>
      </c>
      <c r="N34" s="10">
        <v>197.57921926</v>
      </c>
      <c r="O34" s="10">
        <v>103952.0</v>
      </c>
      <c r="P34" s="10">
        <v>23058.0</v>
      </c>
      <c r="Q34" s="10">
        <v>9590.0</v>
      </c>
      <c r="R34" s="10">
        <v>3638.0</v>
      </c>
      <c r="S34" s="10">
        <v>1873.0</v>
      </c>
    </row>
    <row r="35">
      <c r="A35" s="37" t="s">
        <v>206</v>
      </c>
      <c r="B35" s="1">
        <v>1445.0</v>
      </c>
      <c r="C35" s="1" t="s">
        <v>263</v>
      </c>
      <c r="D35" s="1" t="s">
        <v>321</v>
      </c>
      <c r="E35" s="1" t="s">
        <v>266</v>
      </c>
      <c r="F35" s="1">
        <v>5.0</v>
      </c>
      <c r="H35" s="10">
        <v>26.914448723439</v>
      </c>
      <c r="I35" s="10">
        <v>18.473387</v>
      </c>
      <c r="J35" s="10">
        <v>26.132114</v>
      </c>
      <c r="K35" s="10">
        <v>27.7502624999999</v>
      </c>
      <c r="L35" s="10">
        <v>38.906229</v>
      </c>
      <c r="M35" s="10">
        <v>53.9182105</v>
      </c>
      <c r="N35" s="10">
        <v>79.2536611999999</v>
      </c>
      <c r="O35" s="10">
        <v>26891.0</v>
      </c>
      <c r="P35" s="10">
        <v>5113.0</v>
      </c>
      <c r="Q35" s="10">
        <v>1578.0</v>
      </c>
      <c r="R35" s="10">
        <v>422.0</v>
      </c>
      <c r="S35" s="10">
        <v>6.0</v>
      </c>
      <c r="T35" s="7">
        <f t="shared" ref="T35:T64" si="25">P35/O35</f>
        <v>0.1901379644</v>
      </c>
      <c r="U35" s="7">
        <f t="shared" ref="U35:U64" si="26">Q35/O35</f>
        <v>0.0586813432</v>
      </c>
      <c r="V35" s="7">
        <f t="shared" ref="V35:V64" si="27">R35/O35</f>
        <v>0.01569298278</v>
      </c>
      <c r="W35" s="7">
        <f t="shared" ref="W35:W64" si="28">S35/O35</f>
        <v>0.0002231229779</v>
      </c>
      <c r="X35" s="28">
        <f t="shared" ref="X35:AB35" si="23">J35-J$58</f>
        <v>6.630574</v>
      </c>
      <c r="Y35" s="38">
        <f t="shared" si="23"/>
        <v>-2.7674405</v>
      </c>
      <c r="Z35" s="28">
        <f t="shared" si="23"/>
        <v>-9.1533668</v>
      </c>
      <c r="AA35" s="38">
        <f t="shared" si="23"/>
        <v>-10.821628</v>
      </c>
      <c r="AB35" s="28">
        <f t="shared" si="23"/>
        <v>-3.22361872</v>
      </c>
      <c r="AC35" s="28">
        <f>SUMSQ(X35:AB35)/Count(X35:AB35)</f>
        <v>52.5813425</v>
      </c>
      <c r="AD35" s="7">
        <f t="shared" ref="AD35:AH35" si="24">abs((J$301-J35)/J$301)</f>
        <v>0.3983495245</v>
      </c>
      <c r="AE35" s="7">
        <f t="shared" si="24"/>
        <v>0.4350880148</v>
      </c>
      <c r="AF35" s="7">
        <f t="shared" si="24"/>
        <v>0.5965408048</v>
      </c>
      <c r="AG35" s="7">
        <f t="shared" si="24"/>
        <v>0.4774388126</v>
      </c>
      <c r="AH35" s="7">
        <f t="shared" si="24"/>
        <v>0.155875519</v>
      </c>
      <c r="AI35" s="7">
        <f>SUM(AD35:AH35)/Count(AD35:AH35)</f>
        <v>0.4126585352</v>
      </c>
    </row>
    <row r="36" hidden="1">
      <c r="A36" s="37" t="s">
        <v>206</v>
      </c>
      <c r="B36" s="1">
        <v>1445.0</v>
      </c>
      <c r="C36" s="1" t="s">
        <v>317</v>
      </c>
      <c r="D36" s="1" t="s">
        <v>321</v>
      </c>
      <c r="E36" s="1"/>
      <c r="F36" s="1">
        <v>5.0</v>
      </c>
      <c r="H36" s="10">
        <v>30.3104019134345</v>
      </c>
      <c r="I36" s="10">
        <v>26.1645078</v>
      </c>
      <c r="J36" s="10">
        <v>26.82526</v>
      </c>
      <c r="K36" s="10">
        <v>28.6239655</v>
      </c>
      <c r="L36" s="10">
        <v>36.9893388</v>
      </c>
      <c r="M36" s="10">
        <v>49.8184863</v>
      </c>
      <c r="N36" s="10">
        <v>81.9431525</v>
      </c>
      <c r="O36" s="10">
        <v>10339.0</v>
      </c>
      <c r="P36" s="10">
        <v>2091.0</v>
      </c>
      <c r="Q36" s="10">
        <v>515.0</v>
      </c>
      <c r="R36" s="10">
        <v>181.0</v>
      </c>
      <c r="S36" s="10">
        <v>6.0</v>
      </c>
      <c r="T36" s="7">
        <f t="shared" si="25"/>
        <v>0.2022439307</v>
      </c>
      <c r="U36" s="7">
        <f t="shared" si="26"/>
        <v>0.04981139375</v>
      </c>
      <c r="V36" s="7">
        <f t="shared" si="27"/>
        <v>0.01750652868</v>
      </c>
      <c r="W36" s="7">
        <f t="shared" si="28"/>
        <v>0.0005803269175</v>
      </c>
    </row>
    <row r="37" hidden="1">
      <c r="A37" s="37" t="s">
        <v>206</v>
      </c>
      <c r="B37" s="1">
        <v>1445.0</v>
      </c>
      <c r="C37" s="1" t="s">
        <v>318</v>
      </c>
      <c r="D37" s="1" t="s">
        <v>321</v>
      </c>
      <c r="E37" s="1"/>
      <c r="F37" s="1">
        <v>5.0</v>
      </c>
      <c r="H37" s="10">
        <v>24.7932089922063</v>
      </c>
      <c r="I37" s="10">
        <v>18.1699155</v>
      </c>
      <c r="J37" s="10">
        <v>19.140978</v>
      </c>
      <c r="K37" s="10">
        <v>24.09547775</v>
      </c>
      <c r="L37" s="10">
        <v>40.0805869999999</v>
      </c>
      <c r="M37" s="10">
        <v>56.4017295499999</v>
      </c>
      <c r="N37" s="10">
        <v>77.64662715</v>
      </c>
      <c r="O37" s="10">
        <v>16552.0</v>
      </c>
      <c r="P37" s="10">
        <v>3022.0</v>
      </c>
      <c r="Q37" s="10">
        <v>1063.0</v>
      </c>
      <c r="R37" s="10">
        <v>241.0</v>
      </c>
      <c r="S37" s="10">
        <v>0.0</v>
      </c>
      <c r="T37" s="7">
        <f t="shared" si="25"/>
        <v>0.1825761237</v>
      </c>
      <c r="U37" s="7">
        <f t="shared" si="26"/>
        <v>0.0642218463</v>
      </c>
      <c r="V37" s="7">
        <f t="shared" si="27"/>
        <v>0.014560174</v>
      </c>
      <c r="W37" s="7">
        <f t="shared" si="28"/>
        <v>0</v>
      </c>
    </row>
    <row r="38">
      <c r="A38" s="37" t="s">
        <v>290</v>
      </c>
      <c r="B38" s="1">
        <v>1445.0</v>
      </c>
      <c r="C38" s="1" t="s">
        <v>263</v>
      </c>
      <c r="D38" s="1" t="s">
        <v>322</v>
      </c>
      <c r="E38" s="1" t="s">
        <v>274</v>
      </c>
      <c r="F38" s="1">
        <v>1.0</v>
      </c>
      <c r="G38" s="1"/>
      <c r="H38" s="10">
        <v>22.1393954943791</v>
      </c>
      <c r="I38" s="10">
        <v>18.1131201</v>
      </c>
      <c r="J38" s="15">
        <v>18.5025054999999</v>
      </c>
      <c r="K38" s="10">
        <v>26.35551425</v>
      </c>
      <c r="L38" s="10">
        <v>26.9989421</v>
      </c>
      <c r="M38" s="10">
        <v>28.2614165</v>
      </c>
      <c r="N38" s="10">
        <v>41.8931684199999</v>
      </c>
      <c r="O38" s="10">
        <v>3914.0</v>
      </c>
      <c r="P38" s="10">
        <v>152.0</v>
      </c>
      <c r="Q38" s="10">
        <v>19.0</v>
      </c>
      <c r="R38" s="10">
        <v>1.0</v>
      </c>
      <c r="S38" s="10">
        <v>0.0</v>
      </c>
      <c r="T38" s="7">
        <f t="shared" si="25"/>
        <v>0.03883495146</v>
      </c>
      <c r="U38" s="7">
        <f t="shared" si="26"/>
        <v>0.004854368932</v>
      </c>
      <c r="V38" s="7">
        <f t="shared" si="27"/>
        <v>0.0002554931017</v>
      </c>
      <c r="W38" s="7">
        <f t="shared" si="28"/>
        <v>0</v>
      </c>
      <c r="X38" s="28">
        <f t="shared" ref="X38:AB38" si="29">J38-J92</f>
        <v>-0.8992755</v>
      </c>
      <c r="Y38" s="38">
        <f t="shared" si="29"/>
        <v>-0.02561975</v>
      </c>
      <c r="Z38" s="28">
        <f t="shared" si="29"/>
        <v>-2.8151299</v>
      </c>
      <c r="AA38" s="38">
        <f t="shared" si="29"/>
        <v>-8.0203145</v>
      </c>
      <c r="AB38" s="28">
        <f t="shared" si="29"/>
        <v>-23.96535458</v>
      </c>
      <c r="AC38" s="28">
        <f>SUMSQ(X38:AB38)/Count(X38:AB38)</f>
        <v>129.4795948</v>
      </c>
      <c r="AD38" s="7">
        <f t="shared" ref="AD38:AH38" si="30">abs((J$301-J38)/J$301)</f>
        <v>0.00991669604</v>
      </c>
      <c r="AE38" s="7">
        <f t="shared" si="30"/>
        <v>0.3629594539</v>
      </c>
      <c r="AF38" s="7">
        <f t="shared" si="30"/>
        <v>0.1079180342</v>
      </c>
      <c r="AG38" s="7">
        <f t="shared" si="30"/>
        <v>0.2255953369</v>
      </c>
      <c r="AH38" s="7">
        <f t="shared" si="30"/>
        <v>0.3890088223</v>
      </c>
      <c r="AI38" s="7">
        <f>SUM(AD38:AH38)/Count(AD38:AH38)</f>
        <v>0.2190796687</v>
      </c>
    </row>
    <row r="39" hidden="1">
      <c r="A39" s="37" t="s">
        <v>290</v>
      </c>
      <c r="B39" s="1">
        <v>1445.0</v>
      </c>
      <c r="C39" s="1" t="s">
        <v>317</v>
      </c>
      <c r="D39" s="1" t="s">
        <v>322</v>
      </c>
      <c r="E39" s="1"/>
      <c r="F39" s="1">
        <v>1.0</v>
      </c>
      <c r="G39" s="1"/>
      <c r="H39" s="10">
        <v>27.2751876607024</v>
      </c>
      <c r="I39" s="10">
        <v>26.2125854</v>
      </c>
      <c r="J39" s="10">
        <v>26.397961</v>
      </c>
      <c r="K39" s="10">
        <v>26.937386</v>
      </c>
      <c r="L39" s="10">
        <v>28.1651934</v>
      </c>
      <c r="M39" s="10">
        <v>30.7283961999999</v>
      </c>
      <c r="N39" s="10">
        <v>44.49567772</v>
      </c>
      <c r="O39" s="10">
        <v>1509.0</v>
      </c>
      <c r="P39" s="10">
        <v>101.0</v>
      </c>
      <c r="Q39" s="10">
        <v>9.0</v>
      </c>
      <c r="R39" s="10">
        <v>1.0</v>
      </c>
      <c r="S39" s="10">
        <v>0.0</v>
      </c>
      <c r="T39" s="7">
        <f t="shared" si="25"/>
        <v>0.06693174288</v>
      </c>
      <c r="U39" s="7">
        <f t="shared" si="26"/>
        <v>0.005964214712</v>
      </c>
      <c r="V39" s="7">
        <f t="shared" si="27"/>
        <v>0.0006626905235</v>
      </c>
      <c r="W39" s="7">
        <f t="shared" si="28"/>
        <v>0</v>
      </c>
    </row>
    <row r="40" hidden="1">
      <c r="A40" s="37" t="s">
        <v>290</v>
      </c>
      <c r="B40" s="1">
        <v>1445.0</v>
      </c>
      <c r="C40" s="1" t="s">
        <v>318</v>
      </c>
      <c r="D40" s="1" t="s">
        <v>322</v>
      </c>
      <c r="E40" s="1"/>
      <c r="F40" s="1">
        <v>1.0</v>
      </c>
      <c r="G40" s="1"/>
      <c r="H40" s="10">
        <v>18.9169795363825</v>
      </c>
      <c r="I40" s="10">
        <v>18.0707144</v>
      </c>
      <c r="J40" s="10">
        <v>18.258481</v>
      </c>
      <c r="K40" s="10">
        <v>18.357474</v>
      </c>
      <c r="L40" s="10">
        <v>18.999041</v>
      </c>
      <c r="M40" s="10">
        <v>19.3093103999999</v>
      </c>
      <c r="N40" s="10">
        <v>38.51041016</v>
      </c>
      <c r="O40" s="10">
        <v>2405.0</v>
      </c>
      <c r="P40" s="10">
        <v>51.0</v>
      </c>
      <c r="Q40" s="10">
        <v>10.0</v>
      </c>
      <c r="R40" s="10">
        <v>0.0</v>
      </c>
      <c r="S40" s="10">
        <v>0.0</v>
      </c>
      <c r="T40" s="7">
        <f t="shared" si="25"/>
        <v>0.02120582121</v>
      </c>
      <c r="U40" s="7">
        <f t="shared" si="26"/>
        <v>0.004158004158</v>
      </c>
      <c r="V40" s="7">
        <f t="shared" si="27"/>
        <v>0</v>
      </c>
      <c r="W40" s="7">
        <f t="shared" si="28"/>
        <v>0</v>
      </c>
    </row>
    <row r="41" hidden="1">
      <c r="A41" s="37" t="s">
        <v>112</v>
      </c>
      <c r="B41" s="1">
        <v>1445.0</v>
      </c>
      <c r="C41" s="1" t="s">
        <v>317</v>
      </c>
      <c r="D41" s="1" t="s">
        <v>322</v>
      </c>
      <c r="E41" s="1"/>
      <c r="F41" s="1">
        <v>15.0</v>
      </c>
      <c r="G41" s="1"/>
      <c r="H41" s="10">
        <v>28.197373765658</v>
      </c>
      <c r="I41" s="10">
        <v>26.1801826</v>
      </c>
      <c r="J41" s="10">
        <v>26.391987</v>
      </c>
      <c r="K41" s="10">
        <v>27.0609305</v>
      </c>
      <c r="L41" s="10">
        <v>30.6411728</v>
      </c>
      <c r="M41" s="10">
        <v>33.7215729999999</v>
      </c>
      <c r="N41" s="10">
        <v>68.48036024</v>
      </c>
      <c r="O41" s="10">
        <v>26504.0</v>
      </c>
      <c r="P41" s="10">
        <v>2947.0</v>
      </c>
      <c r="Q41" s="10">
        <v>527.0</v>
      </c>
      <c r="R41" s="10">
        <v>207.0</v>
      </c>
      <c r="S41" s="10">
        <v>24.0</v>
      </c>
      <c r="T41" s="7">
        <f t="shared" si="25"/>
        <v>0.1111907637</v>
      </c>
      <c r="U41" s="7">
        <f t="shared" si="26"/>
        <v>0.01988379113</v>
      </c>
      <c r="V41" s="7">
        <f t="shared" si="27"/>
        <v>0.007810141865</v>
      </c>
      <c r="W41" s="7">
        <f t="shared" si="28"/>
        <v>0.0009055236945</v>
      </c>
    </row>
    <row r="42" hidden="1">
      <c r="A42" s="37" t="s">
        <v>112</v>
      </c>
      <c r="B42" s="1">
        <v>1445.0</v>
      </c>
      <c r="C42" s="1" t="s">
        <v>318</v>
      </c>
      <c r="D42" s="1" t="s">
        <v>322</v>
      </c>
      <c r="E42" s="1"/>
      <c r="F42" s="1">
        <v>15.0</v>
      </c>
      <c r="G42" s="1"/>
      <c r="H42" s="10">
        <v>22.3457318277883</v>
      </c>
      <c r="I42" s="10">
        <v>18.070816</v>
      </c>
      <c r="J42" s="10">
        <v>18.327347</v>
      </c>
      <c r="K42" s="10">
        <v>19.1608485</v>
      </c>
      <c r="L42" s="10">
        <v>31.9981359</v>
      </c>
      <c r="M42" s="10">
        <v>45.1802473499998</v>
      </c>
      <c r="N42" s="10">
        <v>78.01263145</v>
      </c>
      <c r="O42" s="10">
        <v>42140.0</v>
      </c>
      <c r="P42" s="10">
        <v>4703.0</v>
      </c>
      <c r="Q42" s="10">
        <v>1787.0</v>
      </c>
      <c r="R42" s="10">
        <v>526.0</v>
      </c>
      <c r="S42" s="10">
        <v>51.0</v>
      </c>
      <c r="T42" s="7">
        <f t="shared" si="25"/>
        <v>0.1116041766</v>
      </c>
      <c r="U42" s="7">
        <f t="shared" si="26"/>
        <v>0.04240626483</v>
      </c>
      <c r="V42" s="7">
        <f t="shared" si="27"/>
        <v>0.01248220218</v>
      </c>
      <c r="W42" s="7">
        <f t="shared" si="28"/>
        <v>0.001210251542</v>
      </c>
    </row>
    <row r="43">
      <c r="A43" s="37" t="s">
        <v>112</v>
      </c>
      <c r="B43" s="1">
        <v>1445.0</v>
      </c>
      <c r="C43" s="1" t="s">
        <v>263</v>
      </c>
      <c r="D43" s="1" t="s">
        <v>322</v>
      </c>
      <c r="E43" s="1" t="s">
        <v>274</v>
      </c>
      <c r="F43" s="1">
        <v>15.0</v>
      </c>
      <c r="G43" s="1"/>
      <c r="H43" s="10">
        <v>24.605097801818</v>
      </c>
      <c r="I43" s="10">
        <v>18.1207661</v>
      </c>
      <c r="J43" s="10">
        <v>19.9353115</v>
      </c>
      <c r="K43" s="10">
        <v>26.45000425</v>
      </c>
      <c r="L43" s="10">
        <v>30.9542511</v>
      </c>
      <c r="M43" s="10">
        <v>40.9905664499999</v>
      </c>
      <c r="N43" s="10">
        <v>75.9467454299999</v>
      </c>
      <c r="O43" s="10">
        <v>68644.0</v>
      </c>
      <c r="P43" s="10">
        <v>7650.0</v>
      </c>
      <c r="Q43" s="10">
        <v>2314.0</v>
      </c>
      <c r="R43" s="10">
        <v>733.0</v>
      </c>
      <c r="S43" s="10">
        <v>75.0</v>
      </c>
      <c r="T43" s="7">
        <f t="shared" si="25"/>
        <v>0.1114445545</v>
      </c>
      <c r="U43" s="7">
        <f t="shared" si="26"/>
        <v>0.03371015675</v>
      </c>
      <c r="V43" s="7">
        <f t="shared" si="27"/>
        <v>0.01067828215</v>
      </c>
      <c r="W43" s="7">
        <f t="shared" si="28"/>
        <v>0.001092593672</v>
      </c>
      <c r="X43" s="28">
        <f t="shared" ref="X43:AB43" si="31">J43-J$58</f>
        <v>0.4337715</v>
      </c>
      <c r="Y43" s="38">
        <f t="shared" si="31"/>
        <v>-4.06769875</v>
      </c>
      <c r="Z43" s="28">
        <f t="shared" si="31"/>
        <v>-17.1053447</v>
      </c>
      <c r="AA43" s="38">
        <f t="shared" si="31"/>
        <v>-23.74927205</v>
      </c>
      <c r="AB43" s="28">
        <f t="shared" si="31"/>
        <v>-6.53053449</v>
      </c>
      <c r="AC43" s="28">
        <f>SUMSQ(X43:AB43)/Count(X43:AB43)</f>
        <v>183.2005904</v>
      </c>
      <c r="AD43" s="7">
        <f t="shared" ref="AD43:AH43" si="32">abs((J$301-J43)/J$301)</f>
        <v>0.06675385533</v>
      </c>
      <c r="AE43" s="7">
        <f t="shared" si="32"/>
        <v>0.3678459471</v>
      </c>
      <c r="AF43" s="7">
        <f t="shared" si="32"/>
        <v>0.2702265482</v>
      </c>
      <c r="AG43" s="7">
        <f t="shared" si="32"/>
        <v>0.1232022217</v>
      </c>
      <c r="AH43" s="7">
        <f t="shared" si="32"/>
        <v>0.1076457852</v>
      </c>
      <c r="AI43" s="7">
        <f>SUM(AD43:AH43)/Count(AD43:AH43)</f>
        <v>0.1871348715</v>
      </c>
    </row>
    <row r="44" hidden="1">
      <c r="A44" s="37" t="s">
        <v>299</v>
      </c>
      <c r="B44" s="1">
        <v>1445.0</v>
      </c>
      <c r="C44" s="1" t="s">
        <v>317</v>
      </c>
      <c r="D44" s="1" t="s">
        <v>322</v>
      </c>
      <c r="E44" s="1"/>
      <c r="F44" s="1">
        <v>30.0</v>
      </c>
      <c r="G44" s="1"/>
      <c r="H44" s="10">
        <v>27.8454472722344</v>
      </c>
      <c r="I44" s="10">
        <v>26.154125</v>
      </c>
      <c r="J44" s="10">
        <v>26.3319984999999</v>
      </c>
      <c r="K44" s="10">
        <v>26.969686</v>
      </c>
      <c r="L44" s="10">
        <v>30.029325</v>
      </c>
      <c r="M44" s="10">
        <v>32.61950225</v>
      </c>
      <c r="N44" s="10">
        <v>58.4228545</v>
      </c>
      <c r="O44" s="10">
        <v>52576.0</v>
      </c>
      <c r="P44" s="10">
        <v>5292.0</v>
      </c>
      <c r="Q44" s="10">
        <v>806.0</v>
      </c>
      <c r="R44" s="10">
        <v>225.0</v>
      </c>
      <c r="S44" s="10">
        <v>7.0</v>
      </c>
      <c r="T44" s="7">
        <f t="shared" si="25"/>
        <v>0.1006542909</v>
      </c>
      <c r="U44" s="7">
        <f t="shared" si="26"/>
        <v>0.01533018868</v>
      </c>
      <c r="V44" s="7">
        <f t="shared" si="27"/>
        <v>0.004279519172</v>
      </c>
      <c r="W44" s="7">
        <f t="shared" si="28"/>
        <v>0.0001331405965</v>
      </c>
    </row>
    <row r="45" hidden="1">
      <c r="A45" s="37" t="s">
        <v>299</v>
      </c>
      <c r="B45" s="1">
        <v>1445.0</v>
      </c>
      <c r="C45" s="1" t="s">
        <v>318</v>
      </c>
      <c r="D45" s="1" t="s">
        <v>322</v>
      </c>
      <c r="E45" s="1"/>
      <c r="F45" s="1">
        <v>30.0</v>
      </c>
      <c r="G45" s="1"/>
      <c r="H45" s="10">
        <v>20.9779281134027</v>
      </c>
      <c r="I45" s="10">
        <v>17.8777319999999</v>
      </c>
      <c r="J45" s="10">
        <v>18.227967</v>
      </c>
      <c r="K45" s="10">
        <v>18.990728</v>
      </c>
      <c r="L45" s="10">
        <v>26.2591782</v>
      </c>
      <c r="M45" s="10">
        <v>37.0717042</v>
      </c>
      <c r="N45" s="10">
        <v>67.6751238</v>
      </c>
      <c r="O45" s="10">
        <v>84363.0</v>
      </c>
      <c r="P45" s="10">
        <v>6776.0</v>
      </c>
      <c r="Q45" s="10">
        <v>2163.0</v>
      </c>
      <c r="R45" s="10">
        <v>429.0</v>
      </c>
      <c r="S45" s="10">
        <v>26.0</v>
      </c>
      <c r="T45" s="7">
        <f t="shared" si="25"/>
        <v>0.08031957138</v>
      </c>
      <c r="U45" s="7">
        <f t="shared" si="26"/>
        <v>0.02563920202</v>
      </c>
      <c r="V45" s="7">
        <f t="shared" si="27"/>
        <v>0.005085167668</v>
      </c>
      <c r="W45" s="7">
        <f t="shared" si="28"/>
        <v>0.0003081919799</v>
      </c>
    </row>
    <row r="46">
      <c r="A46" s="37" t="s">
        <v>299</v>
      </c>
      <c r="B46" s="1">
        <v>1445.0</v>
      </c>
      <c r="C46" s="1" t="s">
        <v>263</v>
      </c>
      <c r="D46" s="1" t="s">
        <v>322</v>
      </c>
      <c r="E46" s="1" t="s">
        <v>274</v>
      </c>
      <c r="F46" s="1">
        <v>30.0</v>
      </c>
      <c r="G46" s="1"/>
      <c r="H46" s="15">
        <v>23.6146253822212</v>
      </c>
      <c r="I46" s="10">
        <v>17.9199198</v>
      </c>
      <c r="J46" s="10">
        <v>19.312922</v>
      </c>
      <c r="K46" s="10">
        <v>26.3368005</v>
      </c>
      <c r="L46" s="10">
        <v>28.6431864</v>
      </c>
      <c r="M46" s="10">
        <v>35.1583336999999</v>
      </c>
      <c r="N46" s="10">
        <v>65.4947439999998</v>
      </c>
      <c r="O46" s="10">
        <v>136939.0</v>
      </c>
      <c r="P46" s="10">
        <v>12068.0</v>
      </c>
      <c r="Q46" s="10">
        <v>2969.0</v>
      </c>
      <c r="R46" s="10">
        <v>654.0</v>
      </c>
      <c r="S46" s="10">
        <v>33.0</v>
      </c>
      <c r="T46" s="7">
        <f t="shared" si="25"/>
        <v>0.08812683019</v>
      </c>
      <c r="U46" s="7">
        <f t="shared" si="26"/>
        <v>0.02168118651</v>
      </c>
      <c r="V46" s="7">
        <f t="shared" si="27"/>
        <v>0.004775849101</v>
      </c>
      <c r="W46" s="7">
        <f t="shared" si="28"/>
        <v>0.0002409832115</v>
      </c>
      <c r="X46" s="28">
        <f t="shared" ref="X46:AB46" si="33">J46-J$58</f>
        <v>-0.188618</v>
      </c>
      <c r="Y46" s="38">
        <f t="shared" si="33"/>
        <v>-4.1809025</v>
      </c>
      <c r="Z46" s="28">
        <f t="shared" si="33"/>
        <v>-19.4164094</v>
      </c>
      <c r="AA46" s="38">
        <f t="shared" si="33"/>
        <v>-29.5815048</v>
      </c>
      <c r="AB46" s="28">
        <f t="shared" si="33"/>
        <v>-16.98253592</v>
      </c>
      <c r="AC46" s="28">
        <f t="shared" ref="AC46:AC47" si="36">SUMSQ(X46:AB46)/Count(X46:AB46)</f>
        <v>311.5968858</v>
      </c>
      <c r="AD46" s="7">
        <f t="shared" ref="AD46:AH46" si="34">abs((J$301-J46)/J$301)</f>
        <v>0.03344931436</v>
      </c>
      <c r="AE46" s="7">
        <f t="shared" si="34"/>
        <v>0.3619916837</v>
      </c>
      <c r="AF46" s="7">
        <f t="shared" si="34"/>
        <v>0.1753906005</v>
      </c>
      <c r="AG46" s="7">
        <f t="shared" si="34"/>
        <v>0.0366095923</v>
      </c>
      <c r="AH46" s="7">
        <f t="shared" si="34"/>
        <v>0.04479149522</v>
      </c>
      <c r="AI46" s="7">
        <f t="shared" ref="AI46:AI47" si="38">SUM(AD46:AH46)/Count(AD46:AH46)</f>
        <v>0.1304465372</v>
      </c>
    </row>
    <row r="47">
      <c r="A47" s="37" t="s">
        <v>102</v>
      </c>
      <c r="B47" s="1">
        <v>1445.0</v>
      </c>
      <c r="C47" s="1" t="s">
        <v>263</v>
      </c>
      <c r="D47" s="1" t="s">
        <v>322</v>
      </c>
      <c r="E47" s="1" t="s">
        <v>274</v>
      </c>
      <c r="F47" s="1">
        <v>5.0</v>
      </c>
      <c r="H47" s="10">
        <v>24.5648572078413</v>
      </c>
      <c r="I47" s="10">
        <v>18.1245638</v>
      </c>
      <c r="J47" s="10">
        <v>19.419167</v>
      </c>
      <c r="K47" s="10">
        <v>26.84227725</v>
      </c>
      <c r="L47" s="10">
        <v>29.4838871</v>
      </c>
      <c r="M47" s="10">
        <v>38.9329709999999</v>
      </c>
      <c r="N47" s="10">
        <v>79.59145521</v>
      </c>
      <c r="O47" s="10">
        <v>22190.0</v>
      </c>
      <c r="P47" s="10">
        <v>2086.0</v>
      </c>
      <c r="Q47" s="10">
        <v>704.0</v>
      </c>
      <c r="R47" s="10">
        <v>283.0</v>
      </c>
      <c r="S47" s="10">
        <v>62.0</v>
      </c>
      <c r="T47" s="7">
        <f t="shared" si="25"/>
        <v>0.09400630915</v>
      </c>
      <c r="U47" s="7">
        <f t="shared" si="26"/>
        <v>0.0317260027</v>
      </c>
      <c r="V47" s="7">
        <f t="shared" si="27"/>
        <v>0.01275349256</v>
      </c>
      <c r="W47" s="7">
        <f t="shared" si="28"/>
        <v>0.002794051374</v>
      </c>
      <c r="X47" s="28">
        <f t="shared" ref="X47:AB47" si="35">J47-J$58</f>
        <v>-0.082373</v>
      </c>
      <c r="Y47" s="38">
        <f t="shared" si="35"/>
        <v>-3.67542575</v>
      </c>
      <c r="Z47" s="28">
        <f t="shared" si="35"/>
        <v>-18.5757087</v>
      </c>
      <c r="AA47" s="38">
        <f t="shared" si="35"/>
        <v>-25.8068675</v>
      </c>
      <c r="AB47" s="28">
        <f t="shared" si="35"/>
        <v>-2.88582471</v>
      </c>
      <c r="AC47" s="28">
        <f t="shared" si="36"/>
        <v>206.5789776</v>
      </c>
      <c r="AD47" s="7">
        <f t="shared" ref="AD47:AH47" si="37">abs((J$301-J47)/J$301)</f>
        <v>0.03913456605</v>
      </c>
      <c r="AE47" s="7">
        <f t="shared" si="37"/>
        <v>0.3881321076</v>
      </c>
      <c r="AF47" s="7">
        <f t="shared" si="37"/>
        <v>0.2098892658</v>
      </c>
      <c r="AG47" s="7">
        <f t="shared" si="37"/>
        <v>0.0668210594</v>
      </c>
      <c r="AH47" s="7">
        <f t="shared" si="37"/>
        <v>0.1608020779</v>
      </c>
      <c r="AI47" s="7">
        <f t="shared" si="38"/>
        <v>0.1729558154</v>
      </c>
    </row>
    <row r="48" hidden="1">
      <c r="A48" s="37" t="s">
        <v>102</v>
      </c>
      <c r="B48" s="1">
        <v>1445.0</v>
      </c>
      <c r="C48" s="1" t="s">
        <v>317</v>
      </c>
      <c r="D48" s="1" t="s">
        <v>322</v>
      </c>
      <c r="E48" s="1"/>
      <c r="F48" s="1">
        <v>5.0</v>
      </c>
      <c r="H48" s="10">
        <v>28.7242878686692</v>
      </c>
      <c r="I48" s="10">
        <v>26.5279715999999</v>
      </c>
      <c r="J48" s="10">
        <v>26.829317</v>
      </c>
      <c r="K48" s="10">
        <v>27.436828</v>
      </c>
      <c r="L48" s="10">
        <v>30.0959196</v>
      </c>
      <c r="M48" s="10">
        <v>35.1129285999999</v>
      </c>
      <c r="N48" s="10">
        <v>72.4637374800003</v>
      </c>
      <c r="O48" s="10">
        <v>8589.0</v>
      </c>
      <c r="P48" s="10">
        <v>880.0</v>
      </c>
      <c r="Q48" s="10">
        <v>206.0</v>
      </c>
      <c r="R48" s="10">
        <v>79.0</v>
      </c>
      <c r="S48" s="10">
        <v>17.0</v>
      </c>
      <c r="T48" s="7">
        <f t="shared" si="25"/>
        <v>0.1024566306</v>
      </c>
      <c r="U48" s="7">
        <f t="shared" si="26"/>
        <v>0.02398416579</v>
      </c>
      <c r="V48" s="7">
        <f t="shared" si="27"/>
        <v>0.009197811154</v>
      </c>
      <c r="W48" s="7">
        <f t="shared" si="28"/>
        <v>0.001979275818</v>
      </c>
    </row>
    <row r="49" hidden="1">
      <c r="A49" s="37" t="s">
        <v>102</v>
      </c>
      <c r="B49" s="1">
        <v>1445.0</v>
      </c>
      <c r="C49" s="1" t="s">
        <v>318</v>
      </c>
      <c r="D49" s="1" t="s">
        <v>322</v>
      </c>
      <c r="E49" s="1"/>
      <c r="F49" s="1">
        <v>5.0</v>
      </c>
      <c r="H49" s="10">
        <v>21.9381863787956</v>
      </c>
      <c r="I49" s="10">
        <v>18.075121</v>
      </c>
      <c r="J49" s="10">
        <v>18.295221</v>
      </c>
      <c r="K49" s="10">
        <v>18.975841</v>
      </c>
      <c r="L49" s="10">
        <v>27.640324</v>
      </c>
      <c r="M49" s="10">
        <v>40.902872</v>
      </c>
      <c r="N49" s="10">
        <v>81.822002</v>
      </c>
      <c r="O49" s="10">
        <v>13601.0</v>
      </c>
      <c r="P49" s="10">
        <v>1206.0</v>
      </c>
      <c r="Q49" s="10">
        <v>498.0</v>
      </c>
      <c r="R49" s="10">
        <v>204.0</v>
      </c>
      <c r="S49" s="10">
        <v>45.0</v>
      </c>
      <c r="T49" s="7">
        <f t="shared" si="25"/>
        <v>0.08866995074</v>
      </c>
      <c r="U49" s="7">
        <f t="shared" si="26"/>
        <v>0.03661495478</v>
      </c>
      <c r="V49" s="7">
        <f t="shared" si="27"/>
        <v>0.01499889714</v>
      </c>
      <c r="W49" s="7">
        <f t="shared" si="28"/>
        <v>0.003308580251</v>
      </c>
    </row>
    <row r="50" hidden="1">
      <c r="A50" s="37" t="s">
        <v>323</v>
      </c>
      <c r="B50" s="1">
        <v>1445.0</v>
      </c>
      <c r="C50" s="1" t="s">
        <v>263</v>
      </c>
      <c r="D50" s="1" t="s">
        <v>322</v>
      </c>
      <c r="E50" s="1" t="s">
        <v>274</v>
      </c>
      <c r="F50" s="1">
        <v>5.0</v>
      </c>
      <c r="G50" s="1" t="b">
        <v>1</v>
      </c>
      <c r="H50" s="10">
        <v>26.3049207279116</v>
      </c>
      <c r="I50" s="10">
        <v>18.125685</v>
      </c>
      <c r="J50" s="10">
        <v>19.616241</v>
      </c>
      <c r="K50" s="10">
        <v>28.840361</v>
      </c>
      <c r="L50" s="10">
        <v>36.4366874</v>
      </c>
      <c r="M50" s="10">
        <v>51.6563252</v>
      </c>
      <c r="N50" s="10">
        <v>85.7759568000001</v>
      </c>
      <c r="O50" s="10">
        <v>22195.0</v>
      </c>
      <c r="P50" s="10">
        <v>3741.0</v>
      </c>
      <c r="Q50" s="10">
        <v>1167.0</v>
      </c>
      <c r="R50" s="10">
        <v>429.0</v>
      </c>
      <c r="S50" s="10">
        <v>49.0</v>
      </c>
      <c r="T50" s="7">
        <f t="shared" si="25"/>
        <v>0.1685514756</v>
      </c>
      <c r="U50" s="7">
        <f t="shared" si="26"/>
        <v>0.05257940978</v>
      </c>
      <c r="V50" s="7">
        <f t="shared" si="27"/>
        <v>0.01932867763</v>
      </c>
      <c r="W50" s="7">
        <f t="shared" si="28"/>
        <v>0.002207704438</v>
      </c>
      <c r="X50" s="28">
        <f t="shared" ref="X50:AB50" si="39">J50-J95</f>
        <v>0.631601</v>
      </c>
      <c r="Y50" s="38">
        <f t="shared" si="39"/>
        <v>2.2156325</v>
      </c>
      <c r="Z50" s="28">
        <f t="shared" si="39"/>
        <v>6.3338574</v>
      </c>
      <c r="AA50" s="38">
        <f t="shared" si="39"/>
        <v>12.8904915</v>
      </c>
      <c r="AB50" s="28">
        <f t="shared" si="39"/>
        <v>14.41022322</v>
      </c>
      <c r="AC50" s="28">
        <f>SUMSQ(X50:AB50)/Count(X50:AB50)</f>
        <v>83.84900022</v>
      </c>
      <c r="AD50" s="7">
        <f t="shared" ref="AD50:AH50" si="40">abs((J$301-J50)/J$301)</f>
        <v>0.0496801474</v>
      </c>
      <c r="AE50" s="7">
        <f t="shared" si="40"/>
        <v>0.4914617984</v>
      </c>
      <c r="AF50" s="7">
        <f t="shared" si="40"/>
        <v>0.4952016611</v>
      </c>
      <c r="AG50" s="7">
        <f t="shared" si="40"/>
        <v>0.4154598059</v>
      </c>
      <c r="AH50" s="7">
        <f t="shared" si="40"/>
        <v>0.2509999801</v>
      </c>
      <c r="AI50" s="7">
        <f>SUM(AD50:AH50)/Count(AD50:AH50)</f>
        <v>0.3405606786</v>
      </c>
    </row>
    <row r="51" hidden="1">
      <c r="A51" s="37" t="s">
        <v>323</v>
      </c>
      <c r="B51" s="1">
        <v>1445.0</v>
      </c>
      <c r="C51" s="1" t="s">
        <v>317</v>
      </c>
      <c r="D51" s="1" t="s">
        <v>322</v>
      </c>
      <c r="E51" s="1"/>
      <c r="F51" s="1">
        <v>5.0</v>
      </c>
      <c r="G51" s="1"/>
      <c r="H51" s="10">
        <v>33.4030565440233</v>
      </c>
      <c r="I51" s="10">
        <v>26.734848</v>
      </c>
      <c r="J51" s="10">
        <v>28.804192</v>
      </c>
      <c r="K51" s="10">
        <v>30.6804175</v>
      </c>
      <c r="L51" s="10">
        <v>44.5192816</v>
      </c>
      <c r="M51" s="10">
        <v>63.3871826999999</v>
      </c>
      <c r="N51" s="10">
        <v>93.11051022</v>
      </c>
      <c r="O51" s="10">
        <v>8575.0</v>
      </c>
      <c r="P51" s="10">
        <v>2368.0</v>
      </c>
      <c r="Q51" s="10">
        <v>660.0</v>
      </c>
      <c r="R51" s="10">
        <v>296.0</v>
      </c>
      <c r="S51" s="10">
        <v>49.0</v>
      </c>
      <c r="T51" s="7">
        <f t="shared" si="25"/>
        <v>0.2761516035</v>
      </c>
      <c r="U51" s="7">
        <f t="shared" si="26"/>
        <v>0.07696793003</v>
      </c>
      <c r="V51" s="7">
        <f t="shared" si="27"/>
        <v>0.03451895044</v>
      </c>
      <c r="W51" s="7">
        <f t="shared" si="28"/>
        <v>0.005714285714</v>
      </c>
    </row>
    <row r="52" hidden="1">
      <c r="A52" s="37" t="s">
        <v>323</v>
      </c>
      <c r="B52" s="1">
        <v>1445.0</v>
      </c>
      <c r="C52" s="1" t="s">
        <v>318</v>
      </c>
      <c r="D52" s="1" t="s">
        <v>322</v>
      </c>
      <c r="E52" s="1"/>
      <c r="F52" s="1">
        <v>5.0</v>
      </c>
      <c r="G52" s="1"/>
      <c r="H52" s="10">
        <v>21.8360136337004</v>
      </c>
      <c r="I52" s="10">
        <v>18.0852838</v>
      </c>
      <c r="J52" s="10">
        <v>18.280597</v>
      </c>
      <c r="K52" s="10">
        <v>19.03875075</v>
      </c>
      <c r="L52" s="10">
        <v>30.3627727</v>
      </c>
      <c r="M52" s="10">
        <v>42.94160315</v>
      </c>
      <c r="N52" s="10">
        <v>74.4927563099999</v>
      </c>
      <c r="O52" s="10">
        <v>13620.0</v>
      </c>
      <c r="P52" s="10">
        <v>1373.0</v>
      </c>
      <c r="Q52" s="10">
        <v>507.0</v>
      </c>
      <c r="R52" s="10">
        <v>133.0</v>
      </c>
      <c r="S52" s="10">
        <v>0.0</v>
      </c>
      <c r="T52" s="7">
        <f t="shared" si="25"/>
        <v>0.1008076358</v>
      </c>
      <c r="U52" s="7">
        <f t="shared" si="26"/>
        <v>0.0372246696</v>
      </c>
      <c r="V52" s="7">
        <f t="shared" si="27"/>
        <v>0.009765051395</v>
      </c>
      <c r="W52" s="7">
        <f t="shared" si="28"/>
        <v>0</v>
      </c>
    </row>
    <row r="53" hidden="1">
      <c r="A53" s="37" t="s">
        <v>131</v>
      </c>
      <c r="B53" s="1">
        <v>1445.0</v>
      </c>
      <c r="C53" s="1" t="s">
        <v>317</v>
      </c>
      <c r="D53" s="1" t="s">
        <v>324</v>
      </c>
      <c r="E53" s="1"/>
      <c r="F53" s="1">
        <v>15.0</v>
      </c>
      <c r="G53" s="1"/>
      <c r="H53" s="10">
        <v>28.4146452579175</v>
      </c>
      <c r="I53" s="10">
        <v>26.1779924</v>
      </c>
      <c r="J53" s="10">
        <v>26.365468</v>
      </c>
      <c r="K53" s="10">
        <v>27.13771</v>
      </c>
      <c r="L53" s="10">
        <v>30.5346382</v>
      </c>
      <c r="M53" s="10">
        <v>37.0743287999999</v>
      </c>
      <c r="N53" s="10">
        <v>71.0528291999999</v>
      </c>
      <c r="O53" s="10">
        <v>27439.0</v>
      </c>
      <c r="P53" s="10">
        <v>3102.0</v>
      </c>
      <c r="Q53" s="10">
        <v>660.0</v>
      </c>
      <c r="R53" s="10">
        <v>220.0</v>
      </c>
      <c r="S53" s="10">
        <v>11.0</v>
      </c>
      <c r="T53" s="7">
        <f t="shared" si="25"/>
        <v>0.1130507672</v>
      </c>
      <c r="U53" s="7">
        <f t="shared" si="26"/>
        <v>0.02405335471</v>
      </c>
      <c r="V53" s="7">
        <f t="shared" si="27"/>
        <v>0.008017784905</v>
      </c>
      <c r="W53" s="7">
        <f t="shared" si="28"/>
        <v>0.0004008892452</v>
      </c>
    </row>
    <row r="54" hidden="1">
      <c r="A54" s="37" t="s">
        <v>131</v>
      </c>
      <c r="B54" s="1">
        <v>1445.0</v>
      </c>
      <c r="C54" s="1" t="s">
        <v>318</v>
      </c>
      <c r="D54" s="1" t="s">
        <v>324</v>
      </c>
      <c r="E54" s="1"/>
      <c r="F54" s="1">
        <v>15.0</v>
      </c>
      <c r="G54" s="1"/>
      <c r="H54" s="10">
        <v>22.5908237397843</v>
      </c>
      <c r="I54" s="10">
        <v>18.1522501999999</v>
      </c>
      <c r="J54" s="10">
        <v>18.645859</v>
      </c>
      <c r="K54" s="10">
        <v>19.487884</v>
      </c>
      <c r="L54" s="10">
        <v>33.1037952</v>
      </c>
      <c r="M54" s="10">
        <v>45.7383042</v>
      </c>
      <c r="N54" s="10">
        <v>76.9680256</v>
      </c>
      <c r="O54" s="10">
        <v>43683.0</v>
      </c>
      <c r="P54" s="10">
        <v>5175.0</v>
      </c>
      <c r="Q54" s="10">
        <v>1901.0</v>
      </c>
      <c r="R54" s="10">
        <v>531.0</v>
      </c>
      <c r="S54" s="10">
        <v>24.0</v>
      </c>
      <c r="T54" s="7">
        <f t="shared" si="25"/>
        <v>0.1184671382</v>
      </c>
      <c r="U54" s="7">
        <f t="shared" si="26"/>
        <v>0.04351807339</v>
      </c>
      <c r="V54" s="7">
        <f t="shared" si="27"/>
        <v>0.01215575853</v>
      </c>
      <c r="W54" s="7">
        <f t="shared" si="28"/>
        <v>0.0005494128151</v>
      </c>
    </row>
    <row r="55">
      <c r="A55" s="37" t="s">
        <v>131</v>
      </c>
      <c r="B55" s="1">
        <v>1445.0</v>
      </c>
      <c r="C55" s="1" t="s">
        <v>263</v>
      </c>
      <c r="D55" s="1" t="s">
        <v>324</v>
      </c>
      <c r="E55" s="1" t="s">
        <v>270</v>
      </c>
      <c r="F55" s="1">
        <v>15.0</v>
      </c>
      <c r="G55" s="1"/>
      <c r="H55" s="10">
        <v>24.8376649230477</v>
      </c>
      <c r="I55" s="10">
        <v>18.2010136</v>
      </c>
      <c r="J55" s="10">
        <v>20.50443</v>
      </c>
      <c r="K55" s="10">
        <v>26.45901375</v>
      </c>
      <c r="L55" s="10">
        <v>31.4327923</v>
      </c>
      <c r="M55" s="10">
        <v>42.80637035</v>
      </c>
      <c r="N55" s="10">
        <v>75.5538776199999</v>
      </c>
      <c r="O55" s="10">
        <v>71122.0</v>
      </c>
      <c r="P55" s="10">
        <v>8277.0</v>
      </c>
      <c r="Q55" s="10">
        <v>2561.0</v>
      </c>
      <c r="R55" s="10">
        <v>751.0</v>
      </c>
      <c r="S55" s="10">
        <v>35.0</v>
      </c>
      <c r="T55" s="7">
        <f t="shared" si="25"/>
        <v>0.1163774922</v>
      </c>
      <c r="U55" s="7">
        <f t="shared" si="26"/>
        <v>0.03600854869</v>
      </c>
      <c r="V55" s="7">
        <f t="shared" si="27"/>
        <v>0.0105593206</v>
      </c>
      <c r="W55" s="7">
        <f t="shared" si="28"/>
        <v>0.0004921121453</v>
      </c>
      <c r="X55" s="28">
        <f t="shared" ref="X55:AB55" si="41">J55-J$58</f>
        <v>1.00289</v>
      </c>
      <c r="Y55" s="38">
        <f t="shared" si="41"/>
        <v>-4.05868925</v>
      </c>
      <c r="Z55" s="28">
        <f t="shared" si="41"/>
        <v>-16.6268035</v>
      </c>
      <c r="AA55" s="38">
        <f t="shared" si="41"/>
        <v>-21.93346815</v>
      </c>
      <c r="AB55" s="28">
        <f t="shared" si="41"/>
        <v>-6.9234023</v>
      </c>
      <c r="AC55" s="28">
        <f t="shared" ref="AC55:AC56" si="44">SUMSQ(X55:AB55)/Count(X55:AB55)</f>
        <v>164.5879732</v>
      </c>
      <c r="AD55" s="7">
        <f t="shared" ref="AD55:AH55" si="42">abs((J$301-J55)/J$301)</f>
        <v>0.09720782411</v>
      </c>
      <c r="AE55" s="7">
        <f t="shared" si="42"/>
        <v>0.3683118679</v>
      </c>
      <c r="AF55" s="7">
        <f t="shared" si="42"/>
        <v>0.2898637778</v>
      </c>
      <c r="AG55" s="7">
        <f t="shared" si="42"/>
        <v>0.1729579375</v>
      </c>
      <c r="AH55" s="7">
        <f t="shared" si="42"/>
        <v>0.1019160022</v>
      </c>
      <c r="AI55" s="7">
        <f t="shared" ref="AI55:AI56" si="46">SUM(AD55:AH55)/Count(AD55:AH55)</f>
        <v>0.2060514819</v>
      </c>
    </row>
    <row r="56">
      <c r="A56" s="37" t="s">
        <v>288</v>
      </c>
      <c r="B56" s="1">
        <v>1445.0</v>
      </c>
      <c r="C56" s="1" t="s">
        <v>263</v>
      </c>
      <c r="D56" s="1" t="s">
        <v>324</v>
      </c>
      <c r="E56" s="1" t="s">
        <v>270</v>
      </c>
      <c r="F56" s="1">
        <v>1.0</v>
      </c>
      <c r="G56" s="1"/>
      <c r="H56" s="10">
        <v>28.1196095942215</v>
      </c>
      <c r="I56" s="10">
        <v>18.6687799999999</v>
      </c>
      <c r="J56" s="10">
        <v>26.2042005</v>
      </c>
      <c r="K56" s="10">
        <v>28.62687675</v>
      </c>
      <c r="L56" s="10">
        <v>42.9952700999999</v>
      </c>
      <c r="M56" s="10">
        <v>58.8105434499999</v>
      </c>
      <c r="N56" s="10">
        <v>80.25905603</v>
      </c>
      <c r="O56" s="10">
        <v>5434.0</v>
      </c>
      <c r="P56" s="10">
        <v>1213.0</v>
      </c>
      <c r="Q56" s="10">
        <v>390.0</v>
      </c>
      <c r="R56" s="10">
        <v>94.0</v>
      </c>
      <c r="S56" s="10">
        <v>0.0</v>
      </c>
      <c r="T56" s="7">
        <f t="shared" si="25"/>
        <v>0.2232241443</v>
      </c>
      <c r="U56" s="7">
        <f t="shared" si="26"/>
        <v>0.07177033493</v>
      </c>
      <c r="V56" s="7">
        <f t="shared" si="27"/>
        <v>0.01729849098</v>
      </c>
      <c r="W56" s="7">
        <f t="shared" si="28"/>
        <v>0</v>
      </c>
      <c r="X56" s="28">
        <f t="shared" ref="X56:AB56" si="43">J56-J107</f>
        <v>5.9764545</v>
      </c>
      <c r="Y56" s="38">
        <f t="shared" si="43"/>
        <v>1.58208275</v>
      </c>
      <c r="Z56" s="28">
        <f t="shared" si="43"/>
        <v>6.6389508</v>
      </c>
      <c r="AA56" s="38">
        <f t="shared" si="43"/>
        <v>-1.23007575</v>
      </c>
      <c r="AB56" s="28">
        <f t="shared" si="43"/>
        <v>-106.4507438</v>
      </c>
      <c r="AC56" s="28">
        <f t="shared" si="44"/>
        <v>2283.114119</v>
      </c>
      <c r="AD56" s="7">
        <f t="shared" ref="AD56:AH56" si="45">abs((J$301-J56)/J$301)</f>
        <v>0.4022069286</v>
      </c>
      <c r="AE56" s="7">
        <f t="shared" si="45"/>
        <v>0.4804215897</v>
      </c>
      <c r="AF56" s="7">
        <f t="shared" si="45"/>
        <v>0.764337097</v>
      </c>
      <c r="AG56" s="7">
        <f t="shared" si="45"/>
        <v>0.6114959803</v>
      </c>
      <c r="AH56" s="7">
        <f t="shared" si="45"/>
        <v>0.1705387062</v>
      </c>
      <c r="AI56" s="7">
        <f t="shared" si="46"/>
        <v>0.4858000604</v>
      </c>
    </row>
    <row r="57" hidden="1">
      <c r="A57" s="37" t="s">
        <v>288</v>
      </c>
      <c r="B57" s="1">
        <v>1445.0</v>
      </c>
      <c r="C57" s="1" t="s">
        <v>317</v>
      </c>
      <c r="D57" s="1" t="s">
        <v>324</v>
      </c>
      <c r="E57" s="1"/>
      <c r="F57" s="1">
        <v>1.0</v>
      </c>
      <c r="G57" s="1"/>
      <c r="H57" s="10">
        <v>29.5183200214529</v>
      </c>
      <c r="I57" s="10">
        <v>26.157087</v>
      </c>
      <c r="J57" s="10">
        <v>26.694477</v>
      </c>
      <c r="K57" s="10">
        <v>27.9403645</v>
      </c>
      <c r="L57" s="10">
        <v>34.431899</v>
      </c>
      <c r="M57" s="10">
        <v>46.819405</v>
      </c>
      <c r="N57" s="10">
        <v>72.599345</v>
      </c>
      <c r="O57" s="10">
        <v>2051.0</v>
      </c>
      <c r="P57" s="10">
        <v>354.0</v>
      </c>
      <c r="Q57" s="10">
        <v>82.0</v>
      </c>
      <c r="R57" s="10">
        <v>16.0</v>
      </c>
      <c r="S57" s="10">
        <v>0.0</v>
      </c>
      <c r="T57" s="7">
        <f t="shared" si="25"/>
        <v>0.1725987323</v>
      </c>
      <c r="U57" s="7">
        <f t="shared" si="26"/>
        <v>0.03998049732</v>
      </c>
      <c r="V57" s="7">
        <f t="shared" si="27"/>
        <v>0.007801072647</v>
      </c>
      <c r="W57" s="7">
        <f t="shared" si="28"/>
        <v>0</v>
      </c>
    </row>
    <row r="58" hidden="1">
      <c r="A58" s="37" t="s">
        <v>288</v>
      </c>
      <c r="B58" s="1">
        <v>1445.0</v>
      </c>
      <c r="C58" s="1" t="s">
        <v>318</v>
      </c>
      <c r="D58" s="1" t="s">
        <v>324</v>
      </c>
      <c r="E58" s="1"/>
      <c r="F58" s="1">
        <v>1.0</v>
      </c>
      <c r="G58" s="1"/>
      <c r="H58" s="10">
        <v>27.2716181409991</v>
      </c>
      <c r="I58" s="10">
        <v>18.5738964</v>
      </c>
      <c r="J58" s="10">
        <v>19.50154</v>
      </c>
      <c r="K58" s="10">
        <v>30.5177029999999</v>
      </c>
      <c r="L58" s="10">
        <v>48.0595958</v>
      </c>
      <c r="M58" s="10">
        <v>64.7398384999999</v>
      </c>
      <c r="N58" s="10">
        <v>82.4772799199999</v>
      </c>
      <c r="O58" s="10">
        <v>3383.0</v>
      </c>
      <c r="P58" s="10">
        <v>859.0</v>
      </c>
      <c r="Q58" s="10">
        <v>308.0</v>
      </c>
      <c r="R58" s="10">
        <v>78.0</v>
      </c>
      <c r="S58" s="10">
        <v>0.0</v>
      </c>
      <c r="T58" s="7">
        <f t="shared" si="25"/>
        <v>0.253916642</v>
      </c>
      <c r="U58" s="7">
        <f t="shared" si="26"/>
        <v>0.09104345256</v>
      </c>
      <c r="V58" s="7">
        <f t="shared" si="27"/>
        <v>0.02305645876</v>
      </c>
      <c r="W58" s="7">
        <f t="shared" si="28"/>
        <v>0</v>
      </c>
    </row>
    <row r="59" hidden="1">
      <c r="A59" s="37" t="s">
        <v>297</v>
      </c>
      <c r="B59" s="1">
        <v>1445.0</v>
      </c>
      <c r="C59" s="1" t="s">
        <v>317</v>
      </c>
      <c r="D59" s="1" t="s">
        <v>324</v>
      </c>
      <c r="E59" s="1"/>
      <c r="F59" s="1">
        <v>30.0</v>
      </c>
      <c r="G59" s="1"/>
      <c r="H59" s="10">
        <v>28.4106107530819</v>
      </c>
      <c r="I59" s="10">
        <v>26.1594084</v>
      </c>
      <c r="J59" s="10">
        <v>26.372262</v>
      </c>
      <c r="K59" s="10">
        <v>27.16328875</v>
      </c>
      <c r="L59" s="10">
        <v>31.1359911</v>
      </c>
      <c r="M59" s="10">
        <v>36.7420237499999</v>
      </c>
      <c r="N59" s="10">
        <v>67.4447038799999</v>
      </c>
      <c r="O59" s="10">
        <v>54998.0</v>
      </c>
      <c r="P59" s="10">
        <v>6822.0</v>
      </c>
      <c r="Q59" s="10">
        <v>1243.0</v>
      </c>
      <c r="R59" s="10">
        <v>353.0</v>
      </c>
      <c r="S59" s="10">
        <v>35.0</v>
      </c>
      <c r="T59" s="7">
        <f t="shared" si="25"/>
        <v>0.1240408742</v>
      </c>
      <c r="U59" s="7">
        <f t="shared" si="26"/>
        <v>0.02260082185</v>
      </c>
      <c r="V59" s="7">
        <f t="shared" si="27"/>
        <v>0.006418415215</v>
      </c>
      <c r="W59" s="7">
        <f t="shared" si="28"/>
        <v>0.0006363867777</v>
      </c>
    </row>
    <row r="60" hidden="1">
      <c r="A60" s="37" t="s">
        <v>297</v>
      </c>
      <c r="B60" s="1">
        <v>1445.0</v>
      </c>
      <c r="C60" s="1" t="s">
        <v>318</v>
      </c>
      <c r="D60" s="1" t="s">
        <v>324</v>
      </c>
      <c r="E60" s="1"/>
      <c r="F60" s="1">
        <v>30.0</v>
      </c>
      <c r="G60" s="1"/>
      <c r="H60" s="10">
        <v>22.1293247853523</v>
      </c>
      <c r="I60" s="10">
        <v>18.0194746</v>
      </c>
      <c r="J60" s="10">
        <v>18.562038</v>
      </c>
      <c r="K60" s="10">
        <v>19.3741525</v>
      </c>
      <c r="L60" s="10">
        <v>31.5543322</v>
      </c>
      <c r="M60" s="10">
        <v>43.2688243</v>
      </c>
      <c r="N60" s="10">
        <v>73.69212452</v>
      </c>
      <c r="O60" s="10">
        <v>87427.0</v>
      </c>
      <c r="P60" s="10">
        <v>9493.0</v>
      </c>
      <c r="Q60" s="10">
        <v>3298.0</v>
      </c>
      <c r="R60" s="10">
        <v>778.0</v>
      </c>
      <c r="S60" s="10">
        <v>33.0</v>
      </c>
      <c r="T60" s="7">
        <f t="shared" si="25"/>
        <v>0.108582017</v>
      </c>
      <c r="U60" s="7">
        <f t="shared" si="26"/>
        <v>0.03772290025</v>
      </c>
      <c r="V60" s="7">
        <f t="shared" si="27"/>
        <v>0.008898852757</v>
      </c>
      <c r="W60" s="7">
        <f t="shared" si="28"/>
        <v>0.0003774577648</v>
      </c>
    </row>
    <row r="61">
      <c r="A61" s="37" t="s">
        <v>297</v>
      </c>
      <c r="B61" s="1">
        <v>1445.0</v>
      </c>
      <c r="C61" s="1" t="s">
        <v>263</v>
      </c>
      <c r="D61" s="1" t="s">
        <v>324</v>
      </c>
      <c r="E61" s="1" t="s">
        <v>270</v>
      </c>
      <c r="F61" s="1">
        <v>30.0</v>
      </c>
      <c r="G61" s="1"/>
      <c r="H61" s="10">
        <v>24.5548692168299</v>
      </c>
      <c r="I61" s="10">
        <v>18.100099</v>
      </c>
      <c r="J61" s="10">
        <v>20.236627</v>
      </c>
      <c r="K61" s="10">
        <v>26.45209</v>
      </c>
      <c r="L61" s="10">
        <v>31.2395058</v>
      </c>
      <c r="M61" s="10">
        <v>40.8254973999999</v>
      </c>
      <c r="N61" s="10">
        <v>71.9958852000001</v>
      </c>
      <c r="O61" s="10">
        <v>142425.0</v>
      </c>
      <c r="P61" s="10">
        <v>16315.0</v>
      </c>
      <c r="Q61" s="10">
        <v>4541.0</v>
      </c>
      <c r="R61" s="10">
        <v>1131.0</v>
      </c>
      <c r="S61" s="10">
        <v>68.0</v>
      </c>
      <c r="T61" s="7">
        <f t="shared" si="25"/>
        <v>0.1145515183</v>
      </c>
      <c r="U61" s="7">
        <f t="shared" si="26"/>
        <v>0.03188344743</v>
      </c>
      <c r="V61" s="7">
        <f t="shared" si="27"/>
        <v>0.00794102159</v>
      </c>
      <c r="W61" s="7">
        <f t="shared" si="28"/>
        <v>0.0004774442689</v>
      </c>
      <c r="X61" s="28">
        <f t="shared" ref="X61:AB61" si="47">J61-J$58</f>
        <v>0.735087</v>
      </c>
      <c r="Y61" s="38">
        <f t="shared" si="47"/>
        <v>-4.065613</v>
      </c>
      <c r="Z61" s="28">
        <f t="shared" si="47"/>
        <v>-16.82009</v>
      </c>
      <c r="AA61" s="38">
        <f t="shared" si="47"/>
        <v>-23.9143411</v>
      </c>
      <c r="AB61" s="28">
        <f t="shared" si="47"/>
        <v>-10.48139472</v>
      </c>
      <c r="AC61" s="28">
        <f t="shared" ref="AC61:AC62" si="50">SUMSQ(X61:AB61)/Count(X61:AB61)</f>
        <v>196.348067</v>
      </c>
      <c r="AD61" s="7">
        <f t="shared" ref="AD61:AH61" si="48">abs((J$301-J61)/J$301)</f>
        <v>0.08287747955</v>
      </c>
      <c r="AE61" s="7">
        <f t="shared" si="48"/>
        <v>0.3679538104</v>
      </c>
      <c r="AF61" s="7">
        <f t="shared" si="48"/>
        <v>0.2819321485</v>
      </c>
      <c r="AG61" s="7">
        <f t="shared" si="48"/>
        <v>0.1186790853</v>
      </c>
      <c r="AH61" s="7">
        <f t="shared" si="48"/>
        <v>0.0500244394</v>
      </c>
      <c r="AI61" s="7">
        <f t="shared" ref="AI61:AI62" si="52">SUM(AD61:AH61)/Count(AD61:AH61)</f>
        <v>0.1802933926</v>
      </c>
    </row>
    <row r="62">
      <c r="A62" s="35" t="s">
        <v>96</v>
      </c>
      <c r="B62" s="1">
        <v>1445.0</v>
      </c>
      <c r="C62" s="1" t="s">
        <v>263</v>
      </c>
      <c r="D62" s="1" t="s">
        <v>324</v>
      </c>
      <c r="E62" s="1" t="s">
        <v>270</v>
      </c>
      <c r="F62" s="1">
        <v>5.0</v>
      </c>
      <c r="G62" s="1"/>
      <c r="H62" s="10">
        <v>23.5995826735424</v>
      </c>
      <c r="I62" s="10">
        <v>18.0975206</v>
      </c>
      <c r="J62" s="10">
        <v>19.4314475</v>
      </c>
      <c r="K62" s="10">
        <v>26.31045625</v>
      </c>
      <c r="L62" s="10">
        <v>28.6693201</v>
      </c>
      <c r="M62" s="10">
        <v>35.1813849999999</v>
      </c>
      <c r="N62" s="10">
        <v>62.0921920699999</v>
      </c>
      <c r="O62" s="10">
        <v>23464.0</v>
      </c>
      <c r="P62" s="10">
        <v>2046.0</v>
      </c>
      <c r="Q62" s="10">
        <v>468.0</v>
      </c>
      <c r="R62" s="10">
        <v>79.0</v>
      </c>
      <c r="S62" s="10">
        <v>0.0</v>
      </c>
      <c r="T62" s="7">
        <f t="shared" si="25"/>
        <v>0.0871974088</v>
      </c>
      <c r="U62" s="7">
        <f t="shared" si="26"/>
        <v>0.01994544835</v>
      </c>
      <c r="V62" s="7">
        <f t="shared" si="27"/>
        <v>0.00336685987</v>
      </c>
      <c r="W62" s="7">
        <f t="shared" si="28"/>
        <v>0</v>
      </c>
      <c r="X62" s="28">
        <f t="shared" ref="X62:AB62" si="49">J62-J$58</f>
        <v>-0.0700925</v>
      </c>
      <c r="Y62" s="38">
        <f t="shared" si="49"/>
        <v>-4.20724675</v>
      </c>
      <c r="Z62" s="28">
        <f t="shared" si="49"/>
        <v>-19.3902757</v>
      </c>
      <c r="AA62" s="38">
        <f t="shared" si="49"/>
        <v>-29.5584535</v>
      </c>
      <c r="AB62" s="28">
        <f t="shared" si="49"/>
        <v>-20.38508785</v>
      </c>
      <c r="AC62" s="28">
        <f t="shared" si="50"/>
        <v>336.588522</v>
      </c>
      <c r="AD62" s="7">
        <f t="shared" ref="AD62:AH62" si="51">abs((J$301-J62)/J$301)</f>
        <v>0.03979170505</v>
      </c>
      <c r="AE62" s="7">
        <f t="shared" si="51"/>
        <v>0.3606293068</v>
      </c>
      <c r="AF62" s="7">
        <f t="shared" si="51"/>
        <v>0.1764630128</v>
      </c>
      <c r="AG62" s="7">
        <f t="shared" si="51"/>
        <v>0.03597795255</v>
      </c>
      <c r="AH62" s="7">
        <f t="shared" si="51"/>
        <v>0.09441603519</v>
      </c>
      <c r="AI62" s="7">
        <f t="shared" si="52"/>
        <v>0.1414556025</v>
      </c>
    </row>
    <row r="63" hidden="1">
      <c r="A63" s="35" t="s">
        <v>96</v>
      </c>
      <c r="B63" s="1">
        <v>1445.0</v>
      </c>
      <c r="C63" s="1" t="s">
        <v>317</v>
      </c>
      <c r="D63" s="1" t="s">
        <v>324</v>
      </c>
      <c r="E63" s="1"/>
      <c r="F63" s="1">
        <v>5.0</v>
      </c>
      <c r="G63" s="1"/>
      <c r="H63" s="10">
        <v>27.8224413663902</v>
      </c>
      <c r="I63" s="10">
        <v>26.0992634</v>
      </c>
      <c r="J63" s="10">
        <v>26.305832</v>
      </c>
      <c r="K63" s="10">
        <v>26.956858</v>
      </c>
      <c r="L63" s="10">
        <v>29.985962</v>
      </c>
      <c r="M63" s="10">
        <v>32.8017509999999</v>
      </c>
      <c r="N63" s="10">
        <v>57.8003626799999</v>
      </c>
      <c r="O63" s="10">
        <v>9045.0</v>
      </c>
      <c r="P63" s="10">
        <v>903.0</v>
      </c>
      <c r="Q63" s="10">
        <v>147.0</v>
      </c>
      <c r="R63" s="10">
        <v>26.0</v>
      </c>
      <c r="S63" s="10">
        <v>0.0</v>
      </c>
      <c r="T63" s="7">
        <f t="shared" si="25"/>
        <v>0.09983416252</v>
      </c>
      <c r="U63" s="7">
        <f t="shared" si="26"/>
        <v>0.01625207297</v>
      </c>
      <c r="V63" s="7">
        <f t="shared" si="27"/>
        <v>0.002874516307</v>
      </c>
      <c r="W63" s="7">
        <f t="shared" si="28"/>
        <v>0</v>
      </c>
    </row>
    <row r="64" hidden="1">
      <c r="A64" s="35" t="s">
        <v>96</v>
      </c>
      <c r="B64" s="1">
        <v>1445.0</v>
      </c>
      <c r="C64" s="1" t="s">
        <v>318</v>
      </c>
      <c r="D64" s="1" t="s">
        <v>324</v>
      </c>
      <c r="E64" s="1"/>
      <c r="F64" s="1">
        <v>5.0</v>
      </c>
      <c r="G64" s="1"/>
      <c r="H64" s="10">
        <v>20.9505947494971</v>
      </c>
      <c r="I64" s="10">
        <v>18.0477976</v>
      </c>
      <c r="J64" s="10">
        <v>18.507606</v>
      </c>
      <c r="K64" s="10">
        <v>19.098603</v>
      </c>
      <c r="L64" s="10">
        <v>25.7768766</v>
      </c>
      <c r="M64" s="10">
        <v>36.8040149999999</v>
      </c>
      <c r="N64" s="10">
        <v>64.3188732399999</v>
      </c>
      <c r="O64" s="10">
        <v>14419.0</v>
      </c>
      <c r="P64" s="10">
        <v>1143.0</v>
      </c>
      <c r="Q64" s="10">
        <v>321.0</v>
      </c>
      <c r="R64" s="10">
        <v>53.0</v>
      </c>
      <c r="S64" s="10">
        <v>0.0</v>
      </c>
      <c r="T64" s="7">
        <f t="shared" si="25"/>
        <v>0.0792704071</v>
      </c>
      <c r="U64" s="7">
        <f t="shared" si="26"/>
        <v>0.02226229281</v>
      </c>
      <c r="V64" s="7">
        <f t="shared" si="27"/>
        <v>0.003675705666</v>
      </c>
      <c r="W64" s="7">
        <f t="shared" si="28"/>
        <v>0</v>
      </c>
    </row>
    <row r="65">
      <c r="A65" s="37" t="s">
        <v>66</v>
      </c>
      <c r="B65" s="1">
        <v>1445.0</v>
      </c>
      <c r="C65" s="36" t="s">
        <v>263</v>
      </c>
      <c r="D65" s="1" t="s">
        <v>325</v>
      </c>
      <c r="E65" s="1" t="s">
        <v>268</v>
      </c>
      <c r="F65" s="1">
        <v>15.0</v>
      </c>
      <c r="H65" s="10">
        <v>24.12590407031</v>
      </c>
      <c r="I65" s="10">
        <v>18.030854</v>
      </c>
      <c r="J65" s="10">
        <v>19.38855</v>
      </c>
      <c r="K65" s="10">
        <v>26.404882</v>
      </c>
      <c r="L65" s="10">
        <v>30.104557</v>
      </c>
      <c r="M65" s="10">
        <v>38.3238650999993</v>
      </c>
      <c r="N65" s="10">
        <v>72.025074</v>
      </c>
      <c r="O65" s="10">
        <v>6701547.0</v>
      </c>
      <c r="P65" s="10">
        <v>675760.0</v>
      </c>
      <c r="Q65" s="10">
        <v>190690.0</v>
      </c>
      <c r="R65" s="10">
        <v>54089.0</v>
      </c>
      <c r="S65" s="10">
        <v>8024.0</v>
      </c>
      <c r="AD65" s="7">
        <f t="shared" ref="AD65:AH65" si="53">abs((J$301-J65)/J$301)</f>
        <v>0.03749622682</v>
      </c>
      <c r="AE65" s="7">
        <f t="shared" si="53"/>
        <v>0.3655124772</v>
      </c>
      <c r="AF65" s="7">
        <f t="shared" si="53"/>
        <v>0.2353588332</v>
      </c>
      <c r="AG65" s="7">
        <f t="shared" si="53"/>
        <v>0.05013065574</v>
      </c>
      <c r="AH65" s="7">
        <f t="shared" si="53"/>
        <v>0.05045014364</v>
      </c>
      <c r="AI65" s="7">
        <f>SUM(AD65:AH65)/Count(AD65:AH65)</f>
        <v>0.1477896673</v>
      </c>
    </row>
    <row r="66" hidden="1">
      <c r="A66" s="37" t="s">
        <v>66</v>
      </c>
      <c r="B66" s="1">
        <v>1445.0</v>
      </c>
      <c r="C66" s="1" t="s">
        <v>317</v>
      </c>
      <c r="D66" s="1" t="s">
        <v>325</v>
      </c>
      <c r="E66" s="1"/>
      <c r="F66" s="1">
        <v>15.0</v>
      </c>
      <c r="H66" s="10">
        <v>28.5361588576283</v>
      </c>
      <c r="I66" s="10">
        <v>26.178705</v>
      </c>
      <c r="J66" s="10">
        <v>26.391662</v>
      </c>
      <c r="K66" s="10">
        <v>27.055619</v>
      </c>
      <c r="L66" s="10">
        <v>30.754927</v>
      </c>
      <c r="M66" s="10">
        <v>34.9692853999991</v>
      </c>
      <c r="N66" s="10">
        <v>70.386491</v>
      </c>
      <c r="O66" s="10">
        <v>2491612.0</v>
      </c>
      <c r="P66" s="10">
        <v>287308.0</v>
      </c>
      <c r="Q66" s="10">
        <v>55827.0</v>
      </c>
      <c r="R66" s="10">
        <v>20457.0</v>
      </c>
      <c r="S66" s="10">
        <v>6122.0</v>
      </c>
    </row>
    <row r="67" hidden="1">
      <c r="A67" s="37" t="s">
        <v>66</v>
      </c>
      <c r="B67" s="1">
        <v>1445.0</v>
      </c>
      <c r="C67" s="1" t="s">
        <v>318</v>
      </c>
      <c r="D67" s="1" t="s">
        <v>325</v>
      </c>
      <c r="E67" s="1"/>
      <c r="F67" s="1">
        <v>15.0</v>
      </c>
      <c r="H67" s="10">
        <v>21.5157346137413</v>
      </c>
      <c r="I67" s="10">
        <v>17.94379</v>
      </c>
      <c r="J67" s="10">
        <v>18.254694</v>
      </c>
      <c r="K67" s="10">
        <v>19.071333</v>
      </c>
      <c r="L67" s="10">
        <v>28.587562</v>
      </c>
      <c r="M67" s="10">
        <v>40.004363</v>
      </c>
      <c r="N67" s="10">
        <v>72.457409</v>
      </c>
      <c r="O67" s="10">
        <v>4209935.0</v>
      </c>
      <c r="P67" s="10">
        <v>388452.0</v>
      </c>
      <c r="Q67" s="10">
        <v>134863.0</v>
      </c>
      <c r="R67" s="10">
        <v>33632.0</v>
      </c>
      <c r="S67" s="10">
        <v>1902.0</v>
      </c>
    </row>
    <row r="68" hidden="1">
      <c r="A68" s="35" t="s">
        <v>326</v>
      </c>
      <c r="B68" s="1">
        <v>1445.0</v>
      </c>
      <c r="C68" s="1" t="s">
        <v>317</v>
      </c>
      <c r="D68" s="1" t="s">
        <v>325</v>
      </c>
      <c r="E68" s="1"/>
      <c r="F68" s="1">
        <v>15.0</v>
      </c>
      <c r="G68" s="1"/>
      <c r="H68" s="10">
        <v>28.9556786586864</v>
      </c>
      <c r="I68" s="10">
        <v>26.216467</v>
      </c>
      <c r="J68" s="10">
        <v>26.496447</v>
      </c>
      <c r="K68" s="10">
        <v>27.320779</v>
      </c>
      <c r="L68" s="10">
        <v>31.483853</v>
      </c>
      <c r="M68" s="10">
        <v>40.326153</v>
      </c>
      <c r="N68" s="10">
        <v>74.496343</v>
      </c>
      <c r="O68" s="10">
        <v>2030992.0</v>
      </c>
      <c r="P68" s="10">
        <v>272870.0</v>
      </c>
      <c r="Q68" s="10">
        <v>59464.0</v>
      </c>
      <c r="R68" s="10">
        <v>19631.0</v>
      </c>
      <c r="S68" s="10">
        <v>3671.0</v>
      </c>
      <c r="T68" s="7">
        <f t="shared" ref="T68:T70" si="54">P68/O68</f>
        <v>0.1343530649</v>
      </c>
      <c r="U68" s="7">
        <f t="shared" ref="U68:U70" si="55">Q68/O68</f>
        <v>0.02927830341</v>
      </c>
      <c r="V68" s="7">
        <f t="shared" ref="V68:V70" si="56">R68/O68</f>
        <v>0.009665720003</v>
      </c>
      <c r="W68" s="7">
        <f t="shared" ref="W68:W70" si="57">S68/O68</f>
        <v>0.001807491118</v>
      </c>
    </row>
    <row r="69" hidden="1">
      <c r="A69" s="35" t="s">
        <v>326</v>
      </c>
      <c r="B69" s="1">
        <v>1445.0</v>
      </c>
      <c r="C69" s="1" t="s">
        <v>318</v>
      </c>
      <c r="D69" s="1" t="s">
        <v>325</v>
      </c>
      <c r="E69" s="1"/>
      <c r="F69" s="1">
        <v>15.0</v>
      </c>
      <c r="G69" s="1"/>
      <c r="H69" s="10">
        <v>22.7838091854913</v>
      </c>
      <c r="I69" s="10">
        <v>18.070426</v>
      </c>
      <c r="J69" s="10">
        <v>18.6141</v>
      </c>
      <c r="K69" s="10">
        <v>19.669946</v>
      </c>
      <c r="L69" s="10">
        <v>34.328913</v>
      </c>
      <c r="M69" s="10">
        <v>47.171196</v>
      </c>
      <c r="N69" s="10">
        <v>74.723918</v>
      </c>
      <c r="O69" s="10">
        <v>4359782.0</v>
      </c>
      <c r="P69" s="10">
        <v>563473.0</v>
      </c>
      <c r="Q69" s="10">
        <v>196019.0</v>
      </c>
      <c r="R69" s="10">
        <v>42518.0</v>
      </c>
      <c r="S69" s="10">
        <v>319.0</v>
      </c>
      <c r="T69" s="7">
        <f t="shared" si="54"/>
        <v>0.1292433888</v>
      </c>
      <c r="U69" s="7">
        <f t="shared" si="55"/>
        <v>0.04496073428</v>
      </c>
      <c r="V69" s="7">
        <f t="shared" si="56"/>
        <v>0.009752322479</v>
      </c>
      <c r="W69" s="7">
        <f t="shared" si="57"/>
        <v>0.00007316879605</v>
      </c>
    </row>
    <row r="70" hidden="1">
      <c r="A70" s="35" t="s">
        <v>326</v>
      </c>
      <c r="B70" s="1">
        <v>1445.0</v>
      </c>
      <c r="C70" s="1" t="s">
        <v>263</v>
      </c>
      <c r="D70" s="1" t="s">
        <v>325</v>
      </c>
      <c r="E70" s="1" t="s">
        <v>327</v>
      </c>
      <c r="F70" s="1">
        <v>15.0</v>
      </c>
      <c r="G70" s="1" t="b">
        <v>1</v>
      </c>
      <c r="H70" s="10">
        <v>25.6712558267089</v>
      </c>
      <c r="I70" s="10">
        <v>18.124351</v>
      </c>
      <c r="J70" s="10">
        <v>24.1966975</v>
      </c>
      <c r="K70" s="10">
        <v>26.909396</v>
      </c>
      <c r="L70" s="10">
        <v>34.822653</v>
      </c>
      <c r="M70" s="10">
        <v>47.990731</v>
      </c>
      <c r="N70" s="10">
        <v>76.338042</v>
      </c>
      <c r="O70" s="10">
        <v>5525376.0</v>
      </c>
      <c r="P70" s="10">
        <v>820887.0</v>
      </c>
      <c r="Q70" s="10">
        <v>251550.0</v>
      </c>
      <c r="R70" s="10">
        <v>61735.0</v>
      </c>
      <c r="S70" s="10">
        <v>3990.0</v>
      </c>
      <c r="T70" s="7">
        <f t="shared" si="54"/>
        <v>0.148566722</v>
      </c>
      <c r="U70" s="7">
        <f t="shared" si="55"/>
        <v>0.0455263135</v>
      </c>
      <c r="V70" s="7">
        <f t="shared" si="56"/>
        <v>0.01117299529</v>
      </c>
      <c r="W70" s="7">
        <f t="shared" si="57"/>
        <v>0.0007221228021</v>
      </c>
      <c r="X70" s="28">
        <f t="shared" ref="X70:AB70" si="58">J70-J$58</f>
        <v>4.6951575</v>
      </c>
      <c r="Y70" s="38">
        <f t="shared" si="58"/>
        <v>-3.608307</v>
      </c>
      <c r="Z70" s="28">
        <f t="shared" si="58"/>
        <v>-13.2369428</v>
      </c>
      <c r="AA70" s="38">
        <f t="shared" si="58"/>
        <v>-16.7491075</v>
      </c>
      <c r="AB70" s="28">
        <f t="shared" si="58"/>
        <v>-6.13923792</v>
      </c>
      <c r="AC70" s="28">
        <f>SUMSQ(X70:AB70)/Count(X70:AB70)</f>
        <v>105.7007765</v>
      </c>
      <c r="AD70" s="7">
        <f t="shared" ref="AD70:AH70" si="59">abs((J$301-J70)/J$301)</f>
        <v>0.2947838986</v>
      </c>
      <c r="AE70" s="7">
        <f t="shared" si="59"/>
        <v>0.3916031131</v>
      </c>
      <c r="AF70" s="7">
        <f t="shared" si="59"/>
        <v>0.4289687764</v>
      </c>
      <c r="AG70" s="7">
        <f t="shared" si="59"/>
        <v>0.3150170966</v>
      </c>
      <c r="AH70" s="7">
        <f t="shared" si="59"/>
        <v>0.1133526525</v>
      </c>
      <c r="AI70" s="7">
        <f t="shared" ref="AI70:AI71" si="61">SUM(AD70:AH70)/Count(AD70:AH70)</f>
        <v>0.3087451074</v>
      </c>
    </row>
    <row r="71">
      <c r="A71" s="35" t="s">
        <v>287</v>
      </c>
      <c r="B71" s="1">
        <v>1445.0</v>
      </c>
      <c r="C71" s="36" t="s">
        <v>263</v>
      </c>
      <c r="D71" s="1" t="s">
        <v>325</v>
      </c>
      <c r="E71" s="1" t="s">
        <v>268</v>
      </c>
      <c r="F71" s="1">
        <v>1.0</v>
      </c>
      <c r="H71" s="10">
        <v>23.5279153150487</v>
      </c>
      <c r="I71" s="10">
        <v>18.126828</v>
      </c>
      <c r="J71" s="10">
        <v>19.447421</v>
      </c>
      <c r="K71" s="10">
        <v>26.524813</v>
      </c>
      <c r="L71" s="10">
        <v>28.733157</v>
      </c>
      <c r="M71" s="10">
        <v>34.580515</v>
      </c>
      <c r="N71" s="10">
        <v>57.155136</v>
      </c>
      <c r="O71" s="10">
        <v>6204249.0</v>
      </c>
      <c r="P71" s="10">
        <v>552091.0</v>
      </c>
      <c r="Q71" s="10">
        <v>103565.0</v>
      </c>
      <c r="R71" s="10">
        <v>15623.0</v>
      </c>
      <c r="S71" s="10">
        <v>3443.0</v>
      </c>
      <c r="AD71" s="7">
        <f t="shared" ref="AD71:AH71" si="60">abs((J$301-J71)/J$301)</f>
        <v>0.04064645932</v>
      </c>
      <c r="AE71" s="7">
        <f t="shared" si="60"/>
        <v>0.3717146362</v>
      </c>
      <c r="AF71" s="7">
        <f t="shared" si="60"/>
        <v>0.1790825989</v>
      </c>
      <c r="AG71" s="7">
        <f t="shared" si="60"/>
        <v>0.05244268035</v>
      </c>
      <c r="AH71" s="7">
        <f t="shared" si="60"/>
        <v>0.1664205604</v>
      </c>
      <c r="AI71" s="7">
        <f t="shared" si="61"/>
        <v>0.162061387</v>
      </c>
    </row>
    <row r="72" hidden="1">
      <c r="A72" s="35" t="s">
        <v>287</v>
      </c>
      <c r="B72" s="1">
        <v>1445.0</v>
      </c>
      <c r="C72" s="1" t="s">
        <v>317</v>
      </c>
      <c r="D72" s="1" t="s">
        <v>325</v>
      </c>
      <c r="E72" s="1"/>
      <c r="F72" s="1">
        <v>1.0</v>
      </c>
      <c r="H72" s="10">
        <v>28.1250637020293</v>
      </c>
      <c r="I72" s="10">
        <v>26.296902</v>
      </c>
      <c r="J72" s="10">
        <v>26.527762</v>
      </c>
      <c r="K72" s="10">
        <v>27.204135</v>
      </c>
      <c r="L72" s="10">
        <v>30.479297</v>
      </c>
      <c r="M72" s="10">
        <v>33.651243</v>
      </c>
      <c r="N72" s="10">
        <v>56.668204</v>
      </c>
    </row>
    <row r="73" hidden="1">
      <c r="A73" s="35" t="s">
        <v>287</v>
      </c>
      <c r="B73" s="1">
        <v>1445.0</v>
      </c>
      <c r="C73" s="1" t="s">
        <v>318</v>
      </c>
      <c r="D73" s="1" t="s">
        <v>325</v>
      </c>
      <c r="E73" s="1"/>
      <c r="F73" s="1">
        <v>1.0</v>
      </c>
      <c r="H73" s="10">
        <v>20.7077062674631</v>
      </c>
      <c r="I73" s="10">
        <v>18.080965</v>
      </c>
      <c r="J73" s="10">
        <v>18.295631</v>
      </c>
      <c r="K73" s="10">
        <v>19.107426</v>
      </c>
      <c r="L73" s="10">
        <v>25.496378</v>
      </c>
      <c r="M73" s="10">
        <v>35.513987</v>
      </c>
      <c r="N73" s="10">
        <v>57.604476</v>
      </c>
      <c r="O73" s="10">
        <v>3845285.0</v>
      </c>
      <c r="P73" s="10">
        <v>288595.0</v>
      </c>
      <c r="Q73" s="10">
        <v>67395.0</v>
      </c>
      <c r="R73" s="10">
        <v>5729.0</v>
      </c>
      <c r="S73" s="10">
        <v>97.0</v>
      </c>
    </row>
    <row r="74" hidden="1">
      <c r="A74" s="37" t="s">
        <v>328</v>
      </c>
      <c r="B74" s="1">
        <v>1445.0</v>
      </c>
      <c r="C74" s="1" t="s">
        <v>263</v>
      </c>
      <c r="D74" s="1" t="s">
        <v>325</v>
      </c>
      <c r="E74" s="1" t="s">
        <v>327</v>
      </c>
      <c r="F74" s="1">
        <v>1.0</v>
      </c>
      <c r="G74" s="1" t="b">
        <v>1</v>
      </c>
      <c r="H74" s="10">
        <v>28.1023925146655</v>
      </c>
      <c r="I74" s="10">
        <v>18.673978</v>
      </c>
      <c r="J74" s="10">
        <v>26.244071</v>
      </c>
      <c r="K74" s="10">
        <v>29.702608</v>
      </c>
      <c r="L74" s="10">
        <v>41.635344</v>
      </c>
      <c r="M74" s="10">
        <v>54.13895</v>
      </c>
      <c r="N74" s="10">
        <v>75.913401</v>
      </c>
      <c r="O74" s="10">
        <v>2004863.0</v>
      </c>
      <c r="P74" s="10">
        <v>491338.0</v>
      </c>
      <c r="Q74" s="10">
        <v>125215.0</v>
      </c>
      <c r="R74" s="10">
        <v>22605.0</v>
      </c>
      <c r="S74" s="10">
        <v>1007.0</v>
      </c>
      <c r="T74" s="7">
        <f t="shared" ref="T74:T76" si="64">P74/O74</f>
        <v>0.2450731047</v>
      </c>
      <c r="U74" s="7">
        <f t="shared" ref="U74:U76" si="65">Q74/O74</f>
        <v>0.06245563911</v>
      </c>
      <c r="V74" s="7">
        <f t="shared" ref="V74:V76" si="66">R74/O74</f>
        <v>0.01127508463</v>
      </c>
      <c r="W74" s="7">
        <f t="shared" ref="W74:W76" si="67">S74/O74</f>
        <v>0.0005022787093</v>
      </c>
      <c r="X74" s="28">
        <f t="shared" ref="X74:AB74" si="62">J74-J122</f>
        <v>2.088781</v>
      </c>
      <c r="Y74" s="38">
        <f t="shared" si="62"/>
        <v>0.319237</v>
      </c>
      <c r="Z74" s="28">
        <f t="shared" si="62"/>
        <v>1.441317</v>
      </c>
      <c r="AA74" s="38">
        <f t="shared" si="62"/>
        <v>-0.4110782</v>
      </c>
      <c r="AB74" s="28">
        <f t="shared" si="62"/>
        <v>-4.76419164</v>
      </c>
      <c r="AC74" s="28">
        <f>SUMSQ(X74:AB74)/Count(X74:AB74)</f>
        <v>5.881764058</v>
      </c>
      <c r="AD74" s="7">
        <f t="shared" ref="AD74:AH74" si="63">abs((J$301-J74)/J$301)</f>
        <v>0.4043404297</v>
      </c>
      <c r="AE74" s="7">
        <f t="shared" si="63"/>
        <v>0.5360523796</v>
      </c>
      <c r="AF74" s="7">
        <f t="shared" si="63"/>
        <v>0.7085317012</v>
      </c>
      <c r="AG74" s="7">
        <f t="shared" si="63"/>
        <v>0.4834874018</v>
      </c>
      <c r="AH74" s="7">
        <f t="shared" si="63"/>
        <v>0.1071594732</v>
      </c>
      <c r="AI74" s="7">
        <f>SUM(AD74:AH74)/Count(AD74:AH74)</f>
        <v>0.4479142771</v>
      </c>
    </row>
    <row r="75" hidden="1">
      <c r="A75" s="37" t="s">
        <v>328</v>
      </c>
      <c r="B75" s="1">
        <v>1445.0</v>
      </c>
      <c r="C75" s="1" t="s">
        <v>317</v>
      </c>
      <c r="D75" s="1" t="s">
        <v>325</v>
      </c>
      <c r="E75" s="1"/>
      <c r="F75" s="1">
        <v>1.0</v>
      </c>
      <c r="G75" s="1"/>
      <c r="H75" s="10">
        <v>29.7401802200705</v>
      </c>
      <c r="I75" s="10">
        <v>26.13961</v>
      </c>
      <c r="J75" s="10">
        <v>26.749555</v>
      </c>
      <c r="K75" s="10">
        <v>28.207408</v>
      </c>
      <c r="L75" s="10">
        <v>34.519215</v>
      </c>
      <c r="M75" s="10">
        <v>46.10874</v>
      </c>
      <c r="N75" s="10">
        <v>80.234313</v>
      </c>
      <c r="O75" s="10">
        <v>741744.0</v>
      </c>
      <c r="P75" s="10">
        <v>134222.0</v>
      </c>
      <c r="Q75" s="10">
        <v>30298.0</v>
      </c>
      <c r="R75" s="10">
        <v>9726.0</v>
      </c>
      <c r="S75" s="10">
        <v>924.0</v>
      </c>
      <c r="T75" s="7">
        <f t="shared" si="64"/>
        <v>0.1809546151</v>
      </c>
      <c r="U75" s="7">
        <f t="shared" si="65"/>
        <v>0.04084697685</v>
      </c>
      <c r="V75" s="7">
        <f t="shared" si="66"/>
        <v>0.01311234065</v>
      </c>
      <c r="W75" s="7">
        <f t="shared" si="67"/>
        <v>0.001245712807</v>
      </c>
    </row>
    <row r="76" hidden="1">
      <c r="A76" s="37" t="s">
        <v>328</v>
      </c>
      <c r="B76" s="1">
        <v>1445.0</v>
      </c>
      <c r="C76" s="1" t="s">
        <v>318</v>
      </c>
      <c r="D76" s="1" t="s">
        <v>325</v>
      </c>
      <c r="E76" s="1"/>
      <c r="F76" s="1">
        <v>1.0</v>
      </c>
      <c r="G76" s="1"/>
      <c r="H76" s="10">
        <v>21.4335932881597</v>
      </c>
      <c r="I76" s="10">
        <v>17.965114</v>
      </c>
      <c r="J76" s="10">
        <v>18.304087</v>
      </c>
      <c r="K76" s="10">
        <v>19.123085</v>
      </c>
      <c r="L76" s="10">
        <v>30.538714</v>
      </c>
      <c r="M76" s="10">
        <v>39.613061</v>
      </c>
      <c r="N76" s="10">
        <v>65.078514</v>
      </c>
      <c r="O76" s="10">
        <v>3819083.0</v>
      </c>
      <c r="P76" s="10">
        <v>391753.0</v>
      </c>
      <c r="Q76" s="10">
        <v>101416.0</v>
      </c>
      <c r="R76" s="10">
        <v>13965.0</v>
      </c>
      <c r="S76" s="10">
        <v>84.0</v>
      </c>
      <c r="T76" s="7">
        <f t="shared" si="64"/>
        <v>0.1025777654</v>
      </c>
      <c r="U76" s="7">
        <f t="shared" si="65"/>
        <v>0.02655506571</v>
      </c>
      <c r="V76" s="7">
        <f t="shared" si="66"/>
        <v>0.003656636947</v>
      </c>
      <c r="W76" s="7">
        <f t="shared" si="67"/>
        <v>0.0000219948087</v>
      </c>
    </row>
    <row r="77" hidden="1">
      <c r="A77" s="37" t="s">
        <v>296</v>
      </c>
      <c r="B77" s="1">
        <v>1445.0</v>
      </c>
      <c r="C77" s="1" t="s">
        <v>317</v>
      </c>
      <c r="D77" s="1" t="s">
        <v>325</v>
      </c>
      <c r="E77" s="1"/>
      <c r="F77" s="1">
        <v>30.0</v>
      </c>
      <c r="H77" s="10">
        <v>28.3557045770669</v>
      </c>
      <c r="I77" s="10">
        <v>26.215666</v>
      </c>
      <c r="J77" s="10">
        <v>26.443189</v>
      </c>
      <c r="K77" s="10">
        <v>27.151543</v>
      </c>
      <c r="L77" s="10">
        <v>30.8303474</v>
      </c>
      <c r="M77" s="10">
        <v>34.401222</v>
      </c>
      <c r="N77" s="10">
        <v>66.048083</v>
      </c>
      <c r="O77" s="10">
        <v>2479629.0</v>
      </c>
      <c r="P77" s="10">
        <v>293588.0</v>
      </c>
      <c r="Q77" s="10">
        <v>50868.0</v>
      </c>
      <c r="R77" s="10">
        <v>15532.0</v>
      </c>
      <c r="S77" s="10">
        <v>2397.0</v>
      </c>
    </row>
    <row r="78" hidden="1">
      <c r="A78" s="37" t="s">
        <v>296</v>
      </c>
      <c r="B78" s="1">
        <v>1445.0</v>
      </c>
      <c r="C78" s="1" t="s">
        <v>318</v>
      </c>
      <c r="D78" s="1" t="s">
        <v>325</v>
      </c>
      <c r="E78" s="1"/>
      <c r="F78" s="1">
        <v>30.0</v>
      </c>
      <c r="H78" s="10">
        <v>22.0395433210181</v>
      </c>
      <c r="I78" s="10">
        <v>18.050178</v>
      </c>
      <c r="J78" s="10">
        <v>18.373619</v>
      </c>
      <c r="K78" s="10">
        <v>19.249406</v>
      </c>
      <c r="L78" s="10">
        <v>31.001555</v>
      </c>
      <c r="M78" s="10">
        <v>43.070739</v>
      </c>
      <c r="N78" s="10">
        <v>74.053142</v>
      </c>
      <c r="O78" s="10">
        <v>4431220.0</v>
      </c>
      <c r="P78" s="10">
        <v>469592.0</v>
      </c>
      <c r="Q78" s="10">
        <v>166156.0</v>
      </c>
      <c r="R78" s="10">
        <v>40516.0</v>
      </c>
      <c r="S78" s="10">
        <v>1718.0</v>
      </c>
    </row>
    <row r="79">
      <c r="A79" s="37" t="s">
        <v>296</v>
      </c>
      <c r="B79" s="1">
        <v>1445.0</v>
      </c>
      <c r="C79" s="36" t="s">
        <v>263</v>
      </c>
      <c r="D79" s="1" t="s">
        <v>325</v>
      </c>
      <c r="E79" s="1" t="s">
        <v>268</v>
      </c>
      <c r="F79" s="1">
        <v>30.0</v>
      </c>
      <c r="H79" s="10">
        <v>24.3057969490709</v>
      </c>
      <c r="I79" s="10">
        <v>18.108702</v>
      </c>
      <c r="J79" s="10">
        <v>19.48201</v>
      </c>
      <c r="K79" s="10">
        <v>26.46889</v>
      </c>
      <c r="L79" s="10">
        <v>30.8809784</v>
      </c>
      <c r="M79" s="10">
        <v>40.320077</v>
      </c>
      <c r="N79" s="10">
        <v>72.3314229599996</v>
      </c>
      <c r="O79" s="10">
        <v>6910849.0</v>
      </c>
      <c r="P79" s="10">
        <v>763180.0</v>
      </c>
      <c r="Q79" s="10">
        <v>217024.0</v>
      </c>
      <c r="R79" s="10">
        <v>56048.0</v>
      </c>
      <c r="S79" s="10">
        <v>4115.0</v>
      </c>
      <c r="AD79" s="7">
        <f t="shared" ref="AD79:AH79" si="68">abs((J$301-J79)/J$301)</f>
        <v>0.04249734332</v>
      </c>
      <c r="AE79" s="7">
        <f t="shared" si="68"/>
        <v>0.3688226122</v>
      </c>
      <c r="AF79" s="7">
        <f t="shared" si="68"/>
        <v>0.2672197583</v>
      </c>
      <c r="AG79" s="7">
        <f t="shared" si="68"/>
        <v>0.1048298179</v>
      </c>
      <c r="AH79" s="7">
        <f t="shared" si="68"/>
        <v>0.05491809197</v>
      </c>
      <c r="AI79" s="7">
        <f>SUM(AD79:AH79)/Count(AD79:AH79)</f>
        <v>0.1676575247</v>
      </c>
    </row>
    <row r="80" hidden="1">
      <c r="A80" s="35" t="s">
        <v>329</v>
      </c>
      <c r="B80" s="1">
        <v>1445.0</v>
      </c>
      <c r="C80" s="1" t="s">
        <v>317</v>
      </c>
      <c r="D80" s="1" t="s">
        <v>325</v>
      </c>
      <c r="E80" s="1"/>
      <c r="F80" s="1">
        <v>30.0</v>
      </c>
      <c r="H80" s="10">
        <v>28.6040314888701</v>
      </c>
      <c r="I80" s="10">
        <v>26.221471</v>
      </c>
      <c r="J80" s="10">
        <v>26.499694</v>
      </c>
      <c r="K80" s="10">
        <v>27.515383</v>
      </c>
      <c r="L80" s="10">
        <v>30.946881</v>
      </c>
      <c r="M80" s="10">
        <v>36.513694</v>
      </c>
      <c r="N80" s="10">
        <v>68.08668</v>
      </c>
      <c r="O80" s="10">
        <v>2479957.0</v>
      </c>
      <c r="P80" s="10">
        <v>301782.0</v>
      </c>
      <c r="Q80" s="10">
        <v>57073.0</v>
      </c>
      <c r="R80" s="10">
        <v>17093.0</v>
      </c>
      <c r="S80" s="10">
        <v>3260.0</v>
      </c>
    </row>
    <row r="81" hidden="1">
      <c r="A81" s="35" t="s">
        <v>329</v>
      </c>
      <c r="B81" s="1">
        <v>1445.0</v>
      </c>
      <c r="C81" s="1" t="s">
        <v>318</v>
      </c>
      <c r="D81" s="1" t="s">
        <v>325</v>
      </c>
      <c r="E81" s="1"/>
      <c r="F81" s="1">
        <v>30.0</v>
      </c>
      <c r="H81" s="10">
        <v>21.9292985419104</v>
      </c>
      <c r="I81" s="10">
        <v>17.96909</v>
      </c>
      <c r="J81" s="10">
        <v>18.367912</v>
      </c>
      <c r="K81" s="10">
        <v>19.324167</v>
      </c>
      <c r="L81" s="10">
        <v>31.2882788</v>
      </c>
      <c r="M81" s="10">
        <v>42.777624</v>
      </c>
      <c r="N81" s="10">
        <v>71.084403</v>
      </c>
      <c r="O81" s="10">
        <v>4429470.0</v>
      </c>
      <c r="P81" s="10">
        <v>472998.0</v>
      </c>
      <c r="Q81" s="10">
        <v>157284.0</v>
      </c>
      <c r="R81" s="10">
        <v>29694.0</v>
      </c>
      <c r="S81" s="10">
        <v>337.0</v>
      </c>
    </row>
    <row r="82" hidden="1">
      <c r="A82" s="35" t="s">
        <v>329</v>
      </c>
      <c r="B82" s="1">
        <v>1445.0</v>
      </c>
      <c r="C82" s="36" t="s">
        <v>263</v>
      </c>
      <c r="D82" s="1" t="s">
        <v>325</v>
      </c>
      <c r="E82" s="1" t="s">
        <v>268</v>
      </c>
      <c r="F82" s="1">
        <v>30.0</v>
      </c>
      <c r="G82" s="1" t="b">
        <v>1</v>
      </c>
      <c r="H82" s="10">
        <v>24.3250182875483</v>
      </c>
      <c r="I82" s="10">
        <v>18.018401</v>
      </c>
      <c r="J82" s="10">
        <v>19.586893</v>
      </c>
      <c r="K82" s="10">
        <v>26.625111</v>
      </c>
      <c r="L82" s="10">
        <v>30.987725</v>
      </c>
      <c r="M82" s="10">
        <v>40.731735</v>
      </c>
      <c r="N82" s="10">
        <v>70.3454827600011</v>
      </c>
      <c r="O82" s="10">
        <v>6909427.0</v>
      </c>
      <c r="P82" s="10">
        <v>774780.0</v>
      </c>
      <c r="Q82" s="10">
        <v>214357.0</v>
      </c>
      <c r="R82" s="10">
        <v>46787.0</v>
      </c>
      <c r="S82" s="10">
        <v>3597.0</v>
      </c>
      <c r="AD82" s="7">
        <f t="shared" ref="AD82:AH82" si="69">abs((J$301-J82)/J$301)</f>
        <v>0.04810971334</v>
      </c>
      <c r="AE82" s="7">
        <f t="shared" si="69"/>
        <v>0.3769014866</v>
      </c>
      <c r="AF82" s="7">
        <f t="shared" si="69"/>
        <v>0.27160017</v>
      </c>
      <c r="AG82" s="7">
        <f t="shared" si="69"/>
        <v>0.1161098567</v>
      </c>
      <c r="AH82" s="7">
        <f t="shared" si="69"/>
        <v>0.02595413466</v>
      </c>
      <c r="AI82" s="7">
        <f>SUM(AD82:AH82)/Count(AD82:AH82)</f>
        <v>0.1677350723</v>
      </c>
    </row>
    <row r="83" hidden="1">
      <c r="A83" s="37" t="s">
        <v>330</v>
      </c>
      <c r="B83" s="1">
        <v>1445.0</v>
      </c>
      <c r="C83" s="1" t="s">
        <v>317</v>
      </c>
      <c r="D83" s="1" t="s">
        <v>325</v>
      </c>
      <c r="E83" s="1"/>
      <c r="F83" s="1">
        <v>30.0</v>
      </c>
      <c r="G83" s="1"/>
      <c r="H83" s="10">
        <v>28.494749758117</v>
      </c>
      <c r="I83" s="10">
        <v>26.157776</v>
      </c>
      <c r="J83" s="10">
        <v>26.438846</v>
      </c>
      <c r="K83" s="10">
        <v>27.229058</v>
      </c>
      <c r="L83" s="10">
        <v>30.901513</v>
      </c>
      <c r="M83" s="10">
        <v>35.964734</v>
      </c>
      <c r="N83" s="10">
        <v>68.520018</v>
      </c>
      <c r="O83" s="10">
        <v>2343605.0</v>
      </c>
      <c r="P83" s="10">
        <v>284538.0</v>
      </c>
      <c r="Q83" s="10">
        <v>51590.0</v>
      </c>
      <c r="R83" s="10">
        <v>17112.0</v>
      </c>
      <c r="S83" s="10">
        <v>3035.0</v>
      </c>
      <c r="T83" s="7">
        <f t="shared" ref="T83:T94" si="70">P83/O83</f>
        <v>0.1214103913</v>
      </c>
      <c r="U83" s="7">
        <f t="shared" ref="U83:U94" si="71">Q83/O83</f>
        <v>0.02201309521</v>
      </c>
      <c r="V83" s="7">
        <f t="shared" ref="V83:V94" si="72">R83/O83</f>
        <v>0.007301571724</v>
      </c>
      <c r="W83" s="7">
        <f t="shared" ref="W83:W94" si="73">S83/O83</f>
        <v>0.001295013451</v>
      </c>
    </row>
    <row r="84" hidden="1">
      <c r="A84" s="37" t="s">
        <v>330</v>
      </c>
      <c r="B84" s="1">
        <v>1445.0</v>
      </c>
      <c r="C84" s="1" t="s">
        <v>318</v>
      </c>
      <c r="D84" s="1" t="s">
        <v>325</v>
      </c>
      <c r="E84" s="1"/>
      <c r="F84" s="1">
        <v>30.0</v>
      </c>
      <c r="G84" s="1"/>
      <c r="H84" s="10">
        <v>22.3526710070353</v>
      </c>
      <c r="I84" s="10">
        <v>18.122437</v>
      </c>
      <c r="J84" s="10">
        <v>18.673892</v>
      </c>
      <c r="K84" s="10">
        <v>19.486953</v>
      </c>
      <c r="L84" s="10">
        <v>32.206715</v>
      </c>
      <c r="M84" s="10">
        <v>43.836388</v>
      </c>
      <c r="N84" s="10">
        <v>72.403702</v>
      </c>
      <c r="O84" s="10">
        <v>4648661.0</v>
      </c>
      <c r="P84" s="10">
        <v>530159.0</v>
      </c>
      <c r="Q84" s="10">
        <v>178103.0</v>
      </c>
      <c r="R84" s="10">
        <v>36966.0</v>
      </c>
      <c r="S84" s="10">
        <v>3616.0</v>
      </c>
      <c r="T84" s="7">
        <f t="shared" si="70"/>
        <v>0.1140455284</v>
      </c>
      <c r="U84" s="7">
        <f t="shared" si="71"/>
        <v>0.03831275286</v>
      </c>
      <c r="V84" s="7">
        <f t="shared" si="72"/>
        <v>0.007951967244</v>
      </c>
      <c r="W84" s="7">
        <f t="shared" si="73"/>
        <v>0.0007778583984</v>
      </c>
    </row>
    <row r="85" hidden="1">
      <c r="A85" s="37" t="s">
        <v>330</v>
      </c>
      <c r="B85" s="1">
        <v>1445.0</v>
      </c>
      <c r="C85" s="1" t="s">
        <v>263</v>
      </c>
      <c r="D85" s="1" t="s">
        <v>325</v>
      </c>
      <c r="E85" s="1" t="s">
        <v>327</v>
      </c>
      <c r="F85" s="1">
        <v>30.0</v>
      </c>
      <c r="G85" s="1" t="b">
        <v>1</v>
      </c>
      <c r="H85" s="10">
        <v>24.7579507875037</v>
      </c>
      <c r="I85" s="10">
        <v>18.189997</v>
      </c>
      <c r="J85" s="10">
        <v>19.888457</v>
      </c>
      <c r="K85" s="10">
        <v>26.597278</v>
      </c>
      <c r="L85" s="10">
        <v>31.82041</v>
      </c>
      <c r="M85" s="10">
        <v>42.455642</v>
      </c>
      <c r="N85" s="10">
        <v>72.37025</v>
      </c>
      <c r="O85" s="10">
        <v>6578380.0</v>
      </c>
      <c r="P85" s="10">
        <v>807074.0</v>
      </c>
      <c r="Q85" s="10">
        <v>227482.0</v>
      </c>
      <c r="R85" s="10">
        <v>53715.0</v>
      </c>
      <c r="S85" s="10">
        <v>6651.0</v>
      </c>
      <c r="T85" s="7">
        <f t="shared" si="70"/>
        <v>0.1226858284</v>
      </c>
      <c r="U85" s="7">
        <f t="shared" si="71"/>
        <v>0.0345802462</v>
      </c>
      <c r="V85" s="7">
        <f t="shared" si="72"/>
        <v>0.008165384183</v>
      </c>
      <c r="W85" s="7">
        <f t="shared" si="73"/>
        <v>0.001011039192</v>
      </c>
      <c r="X85" s="28">
        <f t="shared" ref="X85:AB85" si="74">J85-J$58</f>
        <v>0.386917</v>
      </c>
      <c r="Y85" s="38">
        <f t="shared" si="74"/>
        <v>-3.920425</v>
      </c>
      <c r="Z85" s="28">
        <f t="shared" si="74"/>
        <v>-16.2391858</v>
      </c>
      <c r="AA85" s="38">
        <f t="shared" si="74"/>
        <v>-22.2841965</v>
      </c>
      <c r="AB85" s="28">
        <f t="shared" si="74"/>
        <v>-10.10702992</v>
      </c>
      <c r="AC85" s="28">
        <f t="shared" ref="AC85:AC86" si="77">SUMSQ(X85:AB85)/Count(X85:AB85)</f>
        <v>175.593612</v>
      </c>
      <c r="AD85" s="7">
        <f t="shared" ref="AD85:AH85" si="75">abs((J$301-J85)/J$301)</f>
        <v>0.06424663499</v>
      </c>
      <c r="AE85" s="7">
        <f t="shared" si="75"/>
        <v>0.3754621198</v>
      </c>
      <c r="AF85" s="7">
        <f t="shared" si="75"/>
        <v>0.3057699062</v>
      </c>
      <c r="AG85" s="7">
        <f t="shared" si="75"/>
        <v>0.1633474614</v>
      </c>
      <c r="AH85" s="7">
        <f t="shared" si="75"/>
        <v>0.05548436518</v>
      </c>
      <c r="AI85" s="7">
        <f t="shared" ref="AI85:AI86" si="79">SUM(AD85:AH85)/Count(AD85:AH85)</f>
        <v>0.1928620975</v>
      </c>
    </row>
    <row r="86">
      <c r="A86" s="37" t="s">
        <v>64</v>
      </c>
      <c r="B86" s="1">
        <v>1445.0</v>
      </c>
      <c r="C86" s="1" t="s">
        <v>263</v>
      </c>
      <c r="D86" s="1" t="s">
        <v>325</v>
      </c>
      <c r="E86" s="1" t="s">
        <v>268</v>
      </c>
      <c r="F86" s="1">
        <v>5.0</v>
      </c>
      <c r="G86" s="1"/>
      <c r="H86" s="10">
        <v>23.8256600809444</v>
      </c>
      <c r="I86" s="10">
        <v>17.866994</v>
      </c>
      <c r="J86" s="10">
        <v>19.56943</v>
      </c>
      <c r="K86" s="10">
        <v>26.351338</v>
      </c>
      <c r="L86" s="10">
        <v>29.91109</v>
      </c>
      <c r="M86" s="10">
        <v>37.409324</v>
      </c>
      <c r="N86" s="10">
        <v>66.4501909199998</v>
      </c>
      <c r="O86" s="10">
        <v>6523199.0</v>
      </c>
      <c r="P86" s="10">
        <v>646467.0</v>
      </c>
      <c r="Q86" s="10">
        <v>162331.0</v>
      </c>
      <c r="R86" s="10">
        <v>31183.0</v>
      </c>
      <c r="S86" s="10">
        <v>107.0</v>
      </c>
      <c r="T86" s="7">
        <f t="shared" si="70"/>
        <v>0.09910275618</v>
      </c>
      <c r="U86" s="7">
        <f t="shared" si="71"/>
        <v>0.02488518287</v>
      </c>
      <c r="V86" s="7">
        <f t="shared" si="72"/>
        <v>0.004780323274</v>
      </c>
      <c r="W86" s="7">
        <f t="shared" si="73"/>
        <v>0.00001640299491</v>
      </c>
      <c r="X86" s="28">
        <f t="shared" ref="X86:AB86" si="76">J86-J$58</f>
        <v>0.06789</v>
      </c>
      <c r="Y86" s="38">
        <f t="shared" si="76"/>
        <v>-4.166365</v>
      </c>
      <c r="Z86" s="28">
        <f t="shared" si="76"/>
        <v>-18.1485058</v>
      </c>
      <c r="AA86" s="38">
        <f t="shared" si="76"/>
        <v>-27.3305145</v>
      </c>
      <c r="AB86" s="28">
        <f t="shared" si="76"/>
        <v>-16.027089</v>
      </c>
      <c r="AC86" s="28">
        <f t="shared" si="77"/>
        <v>270.1112148</v>
      </c>
      <c r="AD86" s="7">
        <f t="shared" ref="AD86:AH86" si="78">abs((J$301-J86)/J$301)</f>
        <v>0.04717525478</v>
      </c>
      <c r="AE86" s="7">
        <f t="shared" si="78"/>
        <v>0.3627434817</v>
      </c>
      <c r="AF86" s="7">
        <f t="shared" si="78"/>
        <v>0.227419797</v>
      </c>
      <c r="AG86" s="7">
        <f t="shared" si="78"/>
        <v>0.0250708753</v>
      </c>
      <c r="AH86" s="7">
        <f t="shared" si="78"/>
        <v>0.03085677362</v>
      </c>
      <c r="AI86" s="7">
        <f t="shared" si="79"/>
        <v>0.1386532365</v>
      </c>
    </row>
    <row r="87" hidden="1">
      <c r="A87" s="37" t="s">
        <v>64</v>
      </c>
      <c r="B87" s="1">
        <v>1445.0</v>
      </c>
      <c r="C87" s="1" t="s">
        <v>317</v>
      </c>
      <c r="D87" s="1" t="s">
        <v>325</v>
      </c>
      <c r="E87" s="1"/>
      <c r="F87" s="1">
        <v>5.0</v>
      </c>
      <c r="G87" s="1"/>
      <c r="H87" s="10">
        <v>27.8563202854939</v>
      </c>
      <c r="I87" s="10">
        <v>26.139906</v>
      </c>
      <c r="J87" s="10">
        <v>26.332292</v>
      </c>
      <c r="K87" s="10">
        <v>26.998429</v>
      </c>
      <c r="L87" s="10">
        <v>30.288084</v>
      </c>
      <c r="M87" s="10">
        <v>32.739005</v>
      </c>
      <c r="N87" s="10">
        <v>57.841451</v>
      </c>
      <c r="O87" s="10">
        <v>2478235.0</v>
      </c>
      <c r="P87" s="10">
        <v>265517.0</v>
      </c>
      <c r="Q87" s="10">
        <v>38758.0</v>
      </c>
      <c r="R87" s="10">
        <v>8954.0</v>
      </c>
      <c r="S87" s="10">
        <v>12.0</v>
      </c>
      <c r="T87" s="7">
        <f t="shared" si="70"/>
        <v>0.107139557</v>
      </c>
      <c r="U87" s="7">
        <f t="shared" si="71"/>
        <v>0.01563935624</v>
      </c>
      <c r="V87" s="7">
        <f t="shared" si="72"/>
        <v>0.003613055259</v>
      </c>
      <c r="W87" s="7">
        <f t="shared" si="73"/>
        <v>0.000004842155808</v>
      </c>
    </row>
    <row r="88" hidden="1">
      <c r="A88" s="37" t="s">
        <v>64</v>
      </c>
      <c r="B88" s="1">
        <v>1445.0</v>
      </c>
      <c r="C88" s="1" t="s">
        <v>318</v>
      </c>
      <c r="D88" s="1" t="s">
        <v>325</v>
      </c>
      <c r="E88" s="1"/>
      <c r="F88" s="1">
        <v>5.0</v>
      </c>
      <c r="G88" s="1"/>
      <c r="H88" s="10">
        <v>21.3561886117246</v>
      </c>
      <c r="I88" s="10">
        <v>17.83013</v>
      </c>
      <c r="J88" s="10">
        <v>18.165617</v>
      </c>
      <c r="K88" s="10">
        <v>19.05562</v>
      </c>
      <c r="L88" s="10">
        <v>29.053101</v>
      </c>
      <c r="M88" s="10">
        <v>40.291608</v>
      </c>
      <c r="N88" s="10">
        <v>69.459383</v>
      </c>
      <c r="O88" s="10">
        <v>4044964.0</v>
      </c>
      <c r="P88" s="10">
        <v>380950.0</v>
      </c>
      <c r="Q88" s="10">
        <v>123573.0</v>
      </c>
      <c r="R88" s="10">
        <v>22229.0</v>
      </c>
      <c r="S88" s="10">
        <v>95.0</v>
      </c>
      <c r="T88" s="7">
        <f t="shared" si="70"/>
        <v>0.09417883571</v>
      </c>
      <c r="U88" s="7">
        <f t="shared" si="71"/>
        <v>0.03054983926</v>
      </c>
      <c r="V88" s="7">
        <f t="shared" si="72"/>
        <v>0.005495475361</v>
      </c>
      <c r="W88" s="7">
        <f t="shared" si="73"/>
        <v>0.00002348599394</v>
      </c>
    </row>
    <row r="89" hidden="1">
      <c r="A89" s="37" t="s">
        <v>331</v>
      </c>
      <c r="B89" s="1">
        <v>1445.0</v>
      </c>
      <c r="C89" s="1" t="s">
        <v>263</v>
      </c>
      <c r="D89" s="1" t="s">
        <v>325</v>
      </c>
      <c r="E89" s="1" t="s">
        <v>332</v>
      </c>
      <c r="F89" s="1">
        <v>5.0</v>
      </c>
      <c r="G89" s="1" t="b">
        <v>1</v>
      </c>
      <c r="H89" s="10">
        <v>24.3279138063349</v>
      </c>
      <c r="I89" s="10">
        <v>18.046986</v>
      </c>
      <c r="J89" s="10">
        <v>19.707767</v>
      </c>
      <c r="K89" s="10">
        <v>26.49136</v>
      </c>
      <c r="L89" s="10">
        <v>30.87286</v>
      </c>
      <c r="M89" s="10">
        <v>40.68514</v>
      </c>
      <c r="N89" s="10">
        <v>69.37092</v>
      </c>
      <c r="O89" s="10">
        <v>6525735.0</v>
      </c>
      <c r="P89" s="10">
        <v>723771.0</v>
      </c>
      <c r="Q89" s="10">
        <v>197856.0</v>
      </c>
      <c r="R89" s="10">
        <v>39088.0</v>
      </c>
      <c r="S89" s="10">
        <v>3010.0</v>
      </c>
      <c r="T89" s="7">
        <f t="shared" si="70"/>
        <v>0.1109102653</v>
      </c>
      <c r="U89" s="7">
        <f t="shared" si="71"/>
        <v>0.03031934334</v>
      </c>
      <c r="V89" s="7">
        <f t="shared" si="72"/>
        <v>0.005989823369</v>
      </c>
      <c r="W89" s="7">
        <f t="shared" si="73"/>
        <v>0.000461250725</v>
      </c>
      <c r="X89" s="28">
        <f t="shared" ref="X89:AB89" si="80">J89-J$58</f>
        <v>0.206227</v>
      </c>
      <c r="Y89" s="38">
        <f t="shared" si="80"/>
        <v>-4.026343</v>
      </c>
      <c r="Z89" s="28">
        <f t="shared" si="80"/>
        <v>-17.1867358</v>
      </c>
      <c r="AA89" s="38">
        <f t="shared" si="80"/>
        <v>-24.0546985</v>
      </c>
      <c r="AB89" s="28">
        <f t="shared" si="80"/>
        <v>-13.10635992</v>
      </c>
      <c r="AC89" s="28">
        <f>SUMSQ(X89:AB89)/Count(X89:AB89)</f>
        <v>212.4086091</v>
      </c>
      <c r="AD89" s="7">
        <f t="shared" ref="AD89:AH89" si="81">abs((J$301-J89)/J$301)</f>
        <v>0.05457777408</v>
      </c>
      <c r="AE89" s="7">
        <f t="shared" si="81"/>
        <v>0.3699846346</v>
      </c>
      <c r="AF89" s="7">
        <f t="shared" si="81"/>
        <v>0.2668866148</v>
      </c>
      <c r="AG89" s="7">
        <f t="shared" si="81"/>
        <v>0.1148330847</v>
      </c>
      <c r="AH89" s="7">
        <f t="shared" si="81"/>
        <v>0.01174061797</v>
      </c>
      <c r="AI89" s="7">
        <f>SUM(AD89:AH89)/Count(AD89:AH89)</f>
        <v>0.1636045452</v>
      </c>
    </row>
    <row r="90" hidden="1">
      <c r="A90" s="37" t="s">
        <v>331</v>
      </c>
      <c r="B90" s="1">
        <v>1445.0</v>
      </c>
      <c r="C90" s="1" t="s">
        <v>317</v>
      </c>
      <c r="D90" s="1" t="s">
        <v>325</v>
      </c>
      <c r="E90" s="1"/>
      <c r="F90" s="1">
        <v>5.0</v>
      </c>
      <c r="G90" s="1"/>
      <c r="H90" s="10">
        <v>28.3469642239126</v>
      </c>
      <c r="I90" s="10">
        <v>26.207855</v>
      </c>
      <c r="J90" s="10">
        <v>26.435752</v>
      </c>
      <c r="K90" s="10">
        <v>27.1203985</v>
      </c>
      <c r="L90" s="10">
        <v>30.841837</v>
      </c>
      <c r="M90" s="10">
        <v>35.622145</v>
      </c>
      <c r="N90" s="10">
        <v>64.420003</v>
      </c>
      <c r="O90" s="10">
        <v>2479815.0</v>
      </c>
      <c r="P90" s="10">
        <v>294036.0</v>
      </c>
      <c r="Q90" s="10">
        <v>52146.0</v>
      </c>
      <c r="R90" s="10">
        <v>13076.0</v>
      </c>
      <c r="S90" s="10">
        <v>2628.0</v>
      </c>
      <c r="T90" s="7">
        <f t="shared" si="70"/>
        <v>0.1185717483</v>
      </c>
      <c r="U90" s="7">
        <f t="shared" si="71"/>
        <v>0.02102818154</v>
      </c>
      <c r="V90" s="7">
        <f t="shared" si="72"/>
        <v>0.005272973992</v>
      </c>
      <c r="W90" s="7">
        <f t="shared" si="73"/>
        <v>0.001059756474</v>
      </c>
    </row>
    <row r="91" hidden="1">
      <c r="A91" s="37" t="s">
        <v>331</v>
      </c>
      <c r="B91" s="1">
        <v>1445.0</v>
      </c>
      <c r="C91" s="1" t="s">
        <v>318</v>
      </c>
      <c r="D91" s="1" t="s">
        <v>325</v>
      </c>
      <c r="E91" s="1"/>
      <c r="F91" s="1">
        <v>5.0</v>
      </c>
      <c r="G91" s="1"/>
      <c r="H91" s="10">
        <v>21.8645676424795</v>
      </c>
      <c r="I91" s="10">
        <v>17.985143</v>
      </c>
      <c r="J91" s="10">
        <v>18.294156</v>
      </c>
      <c r="K91" s="10">
        <v>19.179779</v>
      </c>
      <c r="L91" s="10">
        <v>31.045156</v>
      </c>
      <c r="M91" s="10">
        <v>43.418834</v>
      </c>
      <c r="N91" s="10">
        <v>70.641842</v>
      </c>
      <c r="O91" s="10">
        <v>4045920.0</v>
      </c>
      <c r="P91" s="10">
        <v>429735.0</v>
      </c>
      <c r="Q91" s="10">
        <v>145710.0</v>
      </c>
      <c r="R91" s="10">
        <v>26012.0</v>
      </c>
      <c r="S91" s="10">
        <v>382.0</v>
      </c>
      <c r="T91" s="7">
        <f t="shared" si="70"/>
        <v>0.1062144086</v>
      </c>
      <c r="U91" s="7">
        <f t="shared" si="71"/>
        <v>0.03601405861</v>
      </c>
      <c r="V91" s="7">
        <f t="shared" si="72"/>
        <v>0.006429192866</v>
      </c>
      <c r="W91" s="7">
        <f t="shared" si="73"/>
        <v>0.00009441610314</v>
      </c>
    </row>
    <row r="92" hidden="1">
      <c r="A92" s="37" t="s">
        <v>333</v>
      </c>
      <c r="B92" s="1">
        <v>1445.0</v>
      </c>
      <c r="C92" s="1" t="s">
        <v>263</v>
      </c>
      <c r="D92" s="1" t="s">
        <v>325</v>
      </c>
      <c r="E92" s="1" t="s">
        <v>327</v>
      </c>
      <c r="F92" s="1">
        <v>5.0</v>
      </c>
      <c r="G92" s="1" t="s">
        <v>334</v>
      </c>
      <c r="H92" s="10">
        <v>23.7590654434857</v>
      </c>
      <c r="I92" s="10">
        <v>18.005211</v>
      </c>
      <c r="J92" s="10">
        <v>19.401781</v>
      </c>
      <c r="K92" s="10">
        <v>26.381134</v>
      </c>
      <c r="L92" s="10">
        <v>29.814072</v>
      </c>
      <c r="M92" s="10">
        <v>36.281731</v>
      </c>
      <c r="N92" s="10">
        <v>65.858523</v>
      </c>
      <c r="O92" s="10">
        <v>4945061.0</v>
      </c>
      <c r="P92" s="10">
        <v>485827.0</v>
      </c>
      <c r="Q92" s="10">
        <v>114546.0</v>
      </c>
      <c r="R92" s="10">
        <v>23269.0</v>
      </c>
      <c r="S92" s="10">
        <v>479.0</v>
      </c>
      <c r="T92" s="7">
        <f t="shared" si="70"/>
        <v>0.09824489526</v>
      </c>
      <c r="U92" s="7">
        <f t="shared" si="71"/>
        <v>0.0231637183</v>
      </c>
      <c r="V92" s="7">
        <f t="shared" si="72"/>
        <v>0.004705503127</v>
      </c>
      <c r="W92" s="7">
        <f t="shared" si="73"/>
        <v>0.00009686432584</v>
      </c>
      <c r="X92" s="28">
        <f t="shared" ref="X92:AB92" si="82">J92-J$58</f>
        <v>-0.099759</v>
      </c>
      <c r="Y92" s="38">
        <f t="shared" si="82"/>
        <v>-4.136569</v>
      </c>
      <c r="Z92" s="28">
        <f t="shared" si="82"/>
        <v>-18.2455238</v>
      </c>
      <c r="AA92" s="38">
        <f t="shared" si="82"/>
        <v>-28.4581075</v>
      </c>
      <c r="AB92" s="28">
        <f t="shared" si="82"/>
        <v>-16.61875692</v>
      </c>
      <c r="AC92" s="28">
        <f>SUMSQ(X92:AB92)/Count(X92:AB92)</f>
        <v>287.2134515</v>
      </c>
      <c r="AD92" s="7">
        <f t="shared" ref="AD92:AH92" si="83">abs((J$301-J92)/J$301)</f>
        <v>0.03820422781</v>
      </c>
      <c r="AE92" s="7">
        <f t="shared" si="83"/>
        <v>0.3642843638</v>
      </c>
      <c r="AF92" s="7">
        <f t="shared" si="83"/>
        <v>0.2234386043</v>
      </c>
      <c r="AG92" s="7">
        <f t="shared" si="83"/>
        <v>0.005826842699</v>
      </c>
      <c r="AH92" s="7">
        <f t="shared" si="83"/>
        <v>0.03948595811</v>
      </c>
      <c r="AI92" s="7">
        <f>SUM(AD92:AH92)/Count(AD92:AH92)</f>
        <v>0.1342479993</v>
      </c>
    </row>
    <row r="93" hidden="1">
      <c r="A93" s="37" t="s">
        <v>333</v>
      </c>
      <c r="B93" s="1">
        <v>1445.0</v>
      </c>
      <c r="C93" s="1" t="s">
        <v>317</v>
      </c>
      <c r="D93" s="1" t="s">
        <v>325</v>
      </c>
      <c r="E93" s="1"/>
      <c r="F93" s="1">
        <v>5.0</v>
      </c>
      <c r="G93" s="1"/>
      <c r="H93" s="10">
        <v>28.0292567946444</v>
      </c>
      <c r="I93" s="10">
        <v>26.185464</v>
      </c>
      <c r="J93" s="10">
        <v>26.3728984999999</v>
      </c>
      <c r="K93" s="10">
        <v>27.119842</v>
      </c>
      <c r="L93" s="10">
        <v>30.676326</v>
      </c>
      <c r="M93" s="10">
        <v>33.295965</v>
      </c>
      <c r="N93" s="10">
        <v>58.2481686000031</v>
      </c>
      <c r="O93" s="10">
        <v>1878118.0</v>
      </c>
      <c r="P93" s="10">
        <v>221866.0</v>
      </c>
      <c r="Q93" s="10">
        <v>32321.0</v>
      </c>
      <c r="R93" s="10">
        <v>8354.0</v>
      </c>
      <c r="S93" s="10">
        <v>237.0</v>
      </c>
      <c r="T93" s="7">
        <f t="shared" si="70"/>
        <v>0.1181320875</v>
      </c>
      <c r="U93" s="7">
        <f t="shared" si="71"/>
        <v>0.01720924883</v>
      </c>
      <c r="V93" s="7">
        <f t="shared" si="72"/>
        <v>0.004448069823</v>
      </c>
      <c r="W93" s="7">
        <f t="shared" si="73"/>
        <v>0.0001261901542</v>
      </c>
    </row>
    <row r="94" hidden="1">
      <c r="A94" s="37" t="s">
        <v>333</v>
      </c>
      <c r="B94" s="1">
        <v>1445.0</v>
      </c>
      <c r="C94" s="1" t="s">
        <v>318</v>
      </c>
      <c r="D94" s="1" t="s">
        <v>325</v>
      </c>
      <c r="E94" s="1"/>
      <c r="F94" s="1">
        <v>5.0</v>
      </c>
      <c r="G94" s="1"/>
      <c r="H94" s="10">
        <v>22.9404745068755</v>
      </c>
      <c r="I94" s="10">
        <v>17.993163</v>
      </c>
      <c r="J94" s="10">
        <v>18.654801</v>
      </c>
      <c r="K94" s="10">
        <v>19.81521</v>
      </c>
      <c r="L94" s="10">
        <v>35.377774</v>
      </c>
      <c r="M94" s="10">
        <v>47.233151</v>
      </c>
      <c r="N94" s="10">
        <v>73.958032</v>
      </c>
      <c r="O94" s="10">
        <v>4271903.0</v>
      </c>
      <c r="P94" s="10">
        <v>587505.0</v>
      </c>
      <c r="Q94" s="10">
        <v>190957.0</v>
      </c>
      <c r="R94" s="10">
        <v>38715.0</v>
      </c>
      <c r="S94" s="10">
        <v>242.0</v>
      </c>
      <c r="T94" s="7">
        <f t="shared" si="70"/>
        <v>0.1375277014</v>
      </c>
      <c r="U94" s="7">
        <f t="shared" si="71"/>
        <v>0.04470068726</v>
      </c>
      <c r="V94" s="7">
        <f t="shared" si="72"/>
        <v>0.009062705778</v>
      </c>
      <c r="W94" s="7">
        <f t="shared" si="73"/>
        <v>0.00005664922635</v>
      </c>
    </row>
    <row r="95">
      <c r="A95" s="35" t="s">
        <v>111</v>
      </c>
      <c r="B95" s="1" t="s">
        <v>9</v>
      </c>
      <c r="C95" s="36" t="s">
        <v>263</v>
      </c>
      <c r="D95" s="1" t="s">
        <v>316</v>
      </c>
      <c r="E95" s="1" t="s">
        <v>272</v>
      </c>
      <c r="F95" s="1">
        <v>15.0</v>
      </c>
      <c r="H95" s="10">
        <v>24.092198837436</v>
      </c>
      <c r="I95" s="10">
        <v>17.923664</v>
      </c>
      <c r="J95" s="10">
        <v>18.98464</v>
      </c>
      <c r="K95" s="10">
        <v>26.6247285</v>
      </c>
      <c r="L95" s="10">
        <v>30.10283</v>
      </c>
      <c r="M95" s="10">
        <v>38.7658336999999</v>
      </c>
      <c r="N95" s="10">
        <v>71.36573358</v>
      </c>
      <c r="O95" s="10">
        <v>79987.0</v>
      </c>
      <c r="P95" s="10">
        <v>8107.0</v>
      </c>
      <c r="Q95" s="10">
        <v>2232.0</v>
      </c>
      <c r="R95" s="10">
        <v>638.0</v>
      </c>
      <c r="S95" s="10">
        <v>129.0</v>
      </c>
      <c r="AD95" s="7">
        <f t="shared" ref="AD95:AH95" si="84">abs((J$283-J95)/J$283)</f>
        <v>0.01947910584</v>
      </c>
      <c r="AE95" s="7">
        <f t="shared" si="84"/>
        <v>0.009531970904</v>
      </c>
      <c r="AF95" s="7">
        <f t="shared" si="84"/>
        <v>0.08373909127</v>
      </c>
      <c r="AG95" s="7">
        <f t="shared" si="84"/>
        <v>0.2811047019</v>
      </c>
      <c r="AH95" s="7">
        <f t="shared" si="84"/>
        <v>0.4180568647</v>
      </c>
      <c r="AI95" s="7">
        <f>SUM(AD95:AH95)/Count(AD95:AH95)</f>
        <v>0.1623823469</v>
      </c>
    </row>
    <row r="96" hidden="1">
      <c r="A96" s="35" t="s">
        <v>111</v>
      </c>
      <c r="B96" s="1" t="s">
        <v>9</v>
      </c>
      <c r="C96" s="1" t="s">
        <v>317</v>
      </c>
      <c r="D96" s="1" t="s">
        <v>316</v>
      </c>
      <c r="E96" s="1"/>
      <c r="F96" s="1">
        <v>15.0</v>
      </c>
      <c r="H96" s="10">
        <v>29.3932238777361</v>
      </c>
      <c r="I96" s="10">
        <v>26.1438635</v>
      </c>
      <c r="J96" s="10">
        <v>26.653925</v>
      </c>
      <c r="K96" s="10">
        <v>27.7331275</v>
      </c>
      <c r="L96" s="10">
        <v>33.208533</v>
      </c>
      <c r="M96" s="10">
        <v>45.07628875</v>
      </c>
      <c r="N96" s="10">
        <v>74.84509975</v>
      </c>
      <c r="O96" s="10">
        <v>33076.0</v>
      </c>
      <c r="P96" s="10">
        <v>5474.0</v>
      </c>
      <c r="Q96" s="10">
        <v>1237.0</v>
      </c>
      <c r="R96" s="10">
        <v>328.0</v>
      </c>
      <c r="S96" s="10">
        <v>9.0</v>
      </c>
    </row>
    <row r="97" hidden="1">
      <c r="A97" s="35" t="s">
        <v>111</v>
      </c>
      <c r="B97" s="1" t="s">
        <v>9</v>
      </c>
      <c r="C97" s="1" t="s">
        <v>318</v>
      </c>
      <c r="D97" s="1" t="s">
        <v>316</v>
      </c>
      <c r="E97" s="1"/>
      <c r="F97" s="1">
        <v>15.0</v>
      </c>
      <c r="H97" s="10">
        <v>20.3545529924751</v>
      </c>
      <c r="I97" s="10">
        <v>17.870079</v>
      </c>
      <c r="J97" s="10">
        <v>18.146278</v>
      </c>
      <c r="K97" s="10">
        <v>18.5307885</v>
      </c>
      <c r="L97" s="10">
        <v>19.770629</v>
      </c>
      <c r="M97" s="10">
        <v>32.0812855</v>
      </c>
      <c r="N97" s="10">
        <v>67.2980886</v>
      </c>
      <c r="O97" s="10">
        <v>46911.0</v>
      </c>
      <c r="P97" s="10">
        <v>2633.0</v>
      </c>
      <c r="Q97" s="10">
        <v>995.0</v>
      </c>
      <c r="R97" s="10">
        <v>310.0</v>
      </c>
      <c r="S97" s="10">
        <v>120.0</v>
      </c>
    </row>
    <row r="98">
      <c r="A98" s="37" t="s">
        <v>271</v>
      </c>
      <c r="B98" s="1" t="s">
        <v>9</v>
      </c>
      <c r="C98" s="36" t="s">
        <v>263</v>
      </c>
      <c r="D98" s="1" t="s">
        <v>316</v>
      </c>
      <c r="E98" s="1" t="s">
        <v>272</v>
      </c>
      <c r="F98" s="1">
        <v>1.0</v>
      </c>
      <c r="H98" s="10">
        <v>23.5643720522875</v>
      </c>
      <c r="I98" s="10">
        <v>17.9944126</v>
      </c>
      <c r="J98" s="10">
        <v>18.963729</v>
      </c>
      <c r="K98" s="10">
        <v>26.537667</v>
      </c>
      <c r="L98" s="10">
        <v>29.7647374</v>
      </c>
      <c r="M98" s="10">
        <v>35.9381551999999</v>
      </c>
      <c r="N98" s="10">
        <v>61.2352995999998</v>
      </c>
      <c r="O98" s="10">
        <v>5049.0</v>
      </c>
      <c r="P98" s="10">
        <v>486.0</v>
      </c>
      <c r="Q98" s="10">
        <v>104.0</v>
      </c>
      <c r="R98" s="10">
        <v>20.0</v>
      </c>
      <c r="S98" s="10">
        <v>0.0</v>
      </c>
      <c r="T98" s="7">
        <f>P98/O98</f>
        <v>0.09625668449</v>
      </c>
      <c r="U98" s="7">
        <f>Q98/O98</f>
        <v>0.02059813825</v>
      </c>
      <c r="V98" s="7">
        <f>R98/O98</f>
        <v>0.003961180432</v>
      </c>
      <c r="W98" s="7">
        <f>S98/O98</f>
        <v>0</v>
      </c>
      <c r="AD98" s="7">
        <f t="shared" ref="AD98:AH98" si="85">abs((J$283-J98)/J$283)</f>
        <v>0.0183561808</v>
      </c>
      <c r="AE98" s="7">
        <f t="shared" si="85"/>
        <v>0.01277075068</v>
      </c>
      <c r="AF98" s="7">
        <f t="shared" si="85"/>
        <v>0.07156733974</v>
      </c>
      <c r="AG98" s="7">
        <f t="shared" si="85"/>
        <v>0.1876576668</v>
      </c>
      <c r="AH98" s="7">
        <f t="shared" si="85"/>
        <v>0.2167623396</v>
      </c>
      <c r="AI98" s="7">
        <f>SUM(AD98:AH98)/Count(AD98:AH98)</f>
        <v>0.1014228555</v>
      </c>
    </row>
    <row r="99" hidden="1">
      <c r="A99" s="37" t="s">
        <v>271</v>
      </c>
      <c r="B99" s="1" t="s">
        <v>9</v>
      </c>
      <c r="C99" s="1" t="s">
        <v>317</v>
      </c>
      <c r="D99" s="1" t="s">
        <v>316</v>
      </c>
      <c r="E99" s="1"/>
      <c r="F99" s="1">
        <v>1.0</v>
      </c>
      <c r="H99" s="10">
        <v>29.0507640101498</v>
      </c>
      <c r="I99" s="10">
        <v>26.1491904</v>
      </c>
      <c r="J99" s="10">
        <v>26.64482</v>
      </c>
      <c r="K99" s="10">
        <v>27.877339</v>
      </c>
      <c r="L99" s="10">
        <v>33.4168974</v>
      </c>
      <c r="M99" s="10">
        <v>42.6815522</v>
      </c>
      <c r="N99" s="10">
        <v>66.5843038799999</v>
      </c>
      <c r="O99" s="10">
        <v>2069.0</v>
      </c>
      <c r="P99" s="10">
        <v>347.0</v>
      </c>
      <c r="Q99" s="10">
        <v>61.0</v>
      </c>
      <c r="R99" s="10">
        <v>13.0</v>
      </c>
      <c r="S99" s="10">
        <v>0.0</v>
      </c>
    </row>
    <row r="100" hidden="1">
      <c r="A100" s="37" t="s">
        <v>271</v>
      </c>
      <c r="B100" s="1" t="s">
        <v>9</v>
      </c>
      <c r="C100" s="1" t="s">
        <v>318</v>
      </c>
      <c r="D100" s="1" t="s">
        <v>316</v>
      </c>
      <c r="E100" s="1"/>
      <c r="F100" s="1">
        <v>1.0</v>
      </c>
      <c r="H100" s="10">
        <v>19.7551958909395</v>
      </c>
      <c r="I100" s="10">
        <v>17.9258437</v>
      </c>
      <c r="J100" s="10">
        <v>18.1760195</v>
      </c>
      <c r="K100" s="10">
        <v>18.5775115</v>
      </c>
      <c r="L100" s="10">
        <v>19.5305433</v>
      </c>
      <c r="M100" s="10">
        <v>28.4173189999999</v>
      </c>
      <c r="N100" s="10">
        <v>57.07986489</v>
      </c>
      <c r="O100" s="10">
        <v>2980.0</v>
      </c>
      <c r="P100" s="10">
        <v>139.0</v>
      </c>
      <c r="Q100" s="10">
        <v>43.0</v>
      </c>
      <c r="R100" s="10">
        <v>7.0</v>
      </c>
      <c r="S100" s="10">
        <v>0.0</v>
      </c>
    </row>
    <row r="101">
      <c r="A101" s="35" t="s">
        <v>282</v>
      </c>
      <c r="B101" s="1" t="s">
        <v>9</v>
      </c>
      <c r="C101" s="36" t="s">
        <v>263</v>
      </c>
      <c r="D101" s="1" t="s">
        <v>316</v>
      </c>
      <c r="E101" s="1" t="s">
        <v>272</v>
      </c>
      <c r="F101" s="1">
        <v>30.0</v>
      </c>
      <c r="H101" s="10">
        <v>23.925818660059</v>
      </c>
      <c r="I101" s="10">
        <v>17.9160104</v>
      </c>
      <c r="J101" s="10">
        <v>18.949328</v>
      </c>
      <c r="K101" s="10">
        <v>26.470376</v>
      </c>
      <c r="L101" s="10">
        <v>29.5790126</v>
      </c>
      <c r="M101" s="10">
        <v>37.6129442</v>
      </c>
      <c r="N101" s="10">
        <v>71.55802952</v>
      </c>
      <c r="O101" s="10">
        <v>160269.0</v>
      </c>
      <c r="P101" s="10">
        <v>15257.0</v>
      </c>
      <c r="Q101" s="10">
        <v>4200.0</v>
      </c>
      <c r="R101" s="10">
        <v>1292.0</v>
      </c>
      <c r="S101" s="10">
        <v>205.0</v>
      </c>
      <c r="AD101" s="7">
        <f t="shared" ref="AD101:AH101" si="86">abs((J$283-J101)/J$283)</f>
        <v>0.01758284412</v>
      </c>
      <c r="AE101" s="7">
        <f t="shared" si="86"/>
        <v>0.01527404698</v>
      </c>
      <c r="AF101" s="7">
        <f t="shared" si="86"/>
        <v>0.06488101735</v>
      </c>
      <c r="AG101" s="7">
        <f t="shared" si="86"/>
        <v>0.2430048594</v>
      </c>
      <c r="AH101" s="7">
        <f t="shared" si="86"/>
        <v>0.4218778382</v>
      </c>
      <c r="AI101" s="7">
        <f>SUM(AD101:AH101)/Count(AD101:AH101)</f>
        <v>0.1525241212</v>
      </c>
    </row>
    <row r="102" hidden="1">
      <c r="A102" s="35" t="s">
        <v>282</v>
      </c>
      <c r="B102" s="1" t="s">
        <v>9</v>
      </c>
      <c r="C102" s="1" t="s">
        <v>317</v>
      </c>
      <c r="D102" s="1" t="s">
        <v>316</v>
      </c>
      <c r="E102" s="1"/>
      <c r="F102" s="1">
        <v>30.0</v>
      </c>
      <c r="H102" s="10">
        <v>29.2539264257754</v>
      </c>
      <c r="I102" s="10">
        <v>26.1236809999999</v>
      </c>
      <c r="J102" s="10">
        <v>26.522889</v>
      </c>
      <c r="K102" s="10">
        <v>27.45882</v>
      </c>
      <c r="L102" s="10">
        <v>32.8732842</v>
      </c>
      <c r="M102" s="10">
        <v>44.2873242999999</v>
      </c>
      <c r="N102" s="10">
        <v>76.5342647399998</v>
      </c>
      <c r="O102" s="10">
        <v>66319.0</v>
      </c>
      <c r="P102" s="10">
        <v>10323.0</v>
      </c>
      <c r="Q102" s="10">
        <v>2406.0</v>
      </c>
      <c r="R102" s="10">
        <v>731.0</v>
      </c>
      <c r="S102" s="10">
        <v>51.0</v>
      </c>
    </row>
    <row r="103" hidden="1">
      <c r="A103" s="35" t="s">
        <v>282</v>
      </c>
      <c r="B103" s="1" t="s">
        <v>9</v>
      </c>
      <c r="C103" s="1" t="s">
        <v>318</v>
      </c>
      <c r="D103" s="1" t="s">
        <v>316</v>
      </c>
      <c r="E103" s="1"/>
      <c r="F103" s="1">
        <v>30.0</v>
      </c>
      <c r="H103" s="10">
        <v>20.1647246854497</v>
      </c>
      <c r="I103" s="10">
        <v>17.8677435999999</v>
      </c>
      <c r="J103" s="10">
        <v>18.139391</v>
      </c>
      <c r="K103" s="10">
        <v>18.5144367499999</v>
      </c>
      <c r="L103" s="10">
        <v>19.5944773</v>
      </c>
      <c r="M103" s="10">
        <v>30.89047725</v>
      </c>
      <c r="N103" s="10">
        <v>66.3463535699999</v>
      </c>
      <c r="O103" s="10">
        <v>93950.0</v>
      </c>
      <c r="P103" s="10">
        <v>4934.0</v>
      </c>
      <c r="Q103" s="10">
        <v>1794.0</v>
      </c>
      <c r="R103" s="10">
        <v>561.0</v>
      </c>
      <c r="S103" s="10">
        <v>154.0</v>
      </c>
    </row>
    <row r="104">
      <c r="A104" s="37" t="s">
        <v>103</v>
      </c>
      <c r="B104" s="1" t="s">
        <v>9</v>
      </c>
      <c r="C104" s="1" t="s">
        <v>263</v>
      </c>
      <c r="D104" s="1" t="s">
        <v>316</v>
      </c>
      <c r="E104" s="1" t="s">
        <v>272</v>
      </c>
      <c r="F104" s="1">
        <v>5.0</v>
      </c>
      <c r="H104" s="10">
        <v>24.7165982450501</v>
      </c>
      <c r="I104" s="10">
        <v>17.9380932</v>
      </c>
      <c r="J104" s="10">
        <v>19.219377</v>
      </c>
      <c r="K104" s="10">
        <v>26.579681</v>
      </c>
      <c r="L104" s="10">
        <v>30.5209036</v>
      </c>
      <c r="M104" s="10">
        <v>40.1167875</v>
      </c>
      <c r="N104" s="10">
        <v>79.78964222</v>
      </c>
      <c r="O104" s="10">
        <v>26415.0</v>
      </c>
      <c r="P104" s="10">
        <v>2798.0</v>
      </c>
      <c r="Q104" s="10">
        <v>863.0</v>
      </c>
      <c r="R104" s="10">
        <v>324.0</v>
      </c>
      <c r="S104" s="10">
        <v>127.0</v>
      </c>
      <c r="T104" s="7">
        <f t="shared" ref="T104:T106" si="89">P104/O104</f>
        <v>0.105924664</v>
      </c>
      <c r="U104" s="7">
        <f t="shared" ref="U104:U106" si="90">Q104/O104</f>
        <v>0.03267083097</v>
      </c>
      <c r="V104" s="7">
        <f t="shared" ref="V104:V106" si="91">R104/O104</f>
        <v>0.01226575809</v>
      </c>
      <c r="W104" s="7">
        <f t="shared" ref="W104:W106" si="92">S104/O104</f>
        <v>0.004807874314</v>
      </c>
      <c r="X104" s="28">
        <f t="shared" ref="X104:AB104" si="87">J104-J$115</f>
        <v>0.9320665</v>
      </c>
      <c r="Y104" s="38">
        <f t="shared" si="87"/>
        <v>7.58367125</v>
      </c>
      <c r="Z104" s="28">
        <f t="shared" si="87"/>
        <v>7.07431</v>
      </c>
      <c r="AA104" s="38">
        <f t="shared" si="87"/>
        <v>4.5174314</v>
      </c>
      <c r="AB104" s="28">
        <f t="shared" si="87"/>
        <v>13.72599236</v>
      </c>
      <c r="AC104" s="28">
        <f>SUMSQ(X104:AB104)/Count(X104:AB104)</f>
        <v>63.44734646</v>
      </c>
      <c r="AD104" s="7">
        <f t="shared" ref="AD104:AH104" si="88">abs((J$283-J104)/J$283)</f>
        <v>0.03208453143</v>
      </c>
      <c r="AE104" s="7">
        <f t="shared" si="88"/>
        <v>0.0112077855</v>
      </c>
      <c r="AF104" s="7">
        <f t="shared" si="88"/>
        <v>0.09879025766</v>
      </c>
      <c r="AG104" s="7">
        <f t="shared" si="88"/>
        <v>0.3257500275</v>
      </c>
      <c r="AH104" s="7">
        <f t="shared" si="88"/>
        <v>0.5854422592</v>
      </c>
      <c r="AI104" s="7">
        <f>SUM(AD104:AH104)/Count(AD104:AH104)</f>
        <v>0.2106549723</v>
      </c>
    </row>
    <row r="105" hidden="1">
      <c r="A105" s="37" t="s">
        <v>103</v>
      </c>
      <c r="B105" s="1" t="s">
        <v>9</v>
      </c>
      <c r="C105" s="1" t="s">
        <v>317</v>
      </c>
      <c r="D105" s="1" t="s">
        <v>316</v>
      </c>
      <c r="E105" s="1"/>
      <c r="F105" s="1">
        <v>5.0</v>
      </c>
      <c r="H105" s="10">
        <v>29.2090837054455</v>
      </c>
      <c r="I105" s="10">
        <v>26.1134058</v>
      </c>
      <c r="J105" s="10">
        <v>26.5318355</v>
      </c>
      <c r="K105" s="10">
        <v>27.51993625</v>
      </c>
      <c r="L105" s="10">
        <v>32.693903</v>
      </c>
      <c r="M105" s="10">
        <v>43.5882741</v>
      </c>
      <c r="N105" s="10">
        <v>76.46786434</v>
      </c>
      <c r="O105" s="10">
        <v>10908.0</v>
      </c>
      <c r="P105" s="10">
        <v>1709.0</v>
      </c>
      <c r="Q105" s="10">
        <v>390.0</v>
      </c>
      <c r="R105" s="10">
        <v>118.0</v>
      </c>
      <c r="S105" s="10">
        <v>1.0</v>
      </c>
      <c r="T105" s="7">
        <f t="shared" si="89"/>
        <v>0.1566740007</v>
      </c>
      <c r="U105" s="7">
        <f t="shared" si="90"/>
        <v>0.03575357536</v>
      </c>
      <c r="V105" s="7">
        <f t="shared" si="91"/>
        <v>0.01081774844</v>
      </c>
      <c r="W105" s="7">
        <f t="shared" si="92"/>
        <v>0.00009167583425</v>
      </c>
    </row>
    <row r="106" hidden="1">
      <c r="A106" s="37" t="s">
        <v>103</v>
      </c>
      <c r="B106" s="1" t="s">
        <v>9</v>
      </c>
      <c r="C106" s="1" t="s">
        <v>318</v>
      </c>
      <c r="D106" s="1" t="s">
        <v>316</v>
      </c>
      <c r="E106" s="1"/>
      <c r="F106" s="1">
        <v>5.0</v>
      </c>
      <c r="H106" s="10">
        <v>21.5564749844586</v>
      </c>
      <c r="I106" s="10">
        <v>17.8845854</v>
      </c>
      <c r="J106" s="10">
        <v>18.162477</v>
      </c>
      <c r="K106" s="10">
        <v>18.6453199999999</v>
      </c>
      <c r="L106" s="10">
        <v>22.5912379999999</v>
      </c>
      <c r="M106" s="10">
        <v>36.6314573999999</v>
      </c>
      <c r="N106" s="10">
        <v>85.6945227200001</v>
      </c>
      <c r="O106" s="10">
        <v>15507.0</v>
      </c>
      <c r="P106" s="10">
        <v>1089.0</v>
      </c>
      <c r="Q106" s="10">
        <v>473.0</v>
      </c>
      <c r="R106" s="10">
        <v>206.0</v>
      </c>
      <c r="S106" s="10">
        <v>126.0</v>
      </c>
      <c r="T106" s="7">
        <f t="shared" si="89"/>
        <v>0.07022634939</v>
      </c>
      <c r="U106" s="7">
        <f t="shared" si="90"/>
        <v>0.03050235378</v>
      </c>
      <c r="V106" s="7">
        <f t="shared" si="91"/>
        <v>0.01328432321</v>
      </c>
      <c r="W106" s="7">
        <f t="shared" si="92"/>
        <v>0.008125362739</v>
      </c>
    </row>
    <row r="107">
      <c r="A107" s="35" t="s">
        <v>220</v>
      </c>
      <c r="B107" s="1" t="s">
        <v>9</v>
      </c>
      <c r="C107" s="36" t="s">
        <v>263</v>
      </c>
      <c r="D107" s="1" t="s">
        <v>319</v>
      </c>
      <c r="E107" s="1" t="s">
        <v>264</v>
      </c>
      <c r="F107" s="1">
        <v>15.0</v>
      </c>
      <c r="H107" s="10">
        <v>28.5666692338539</v>
      </c>
      <c r="I107" s="10">
        <v>17.9392294</v>
      </c>
      <c r="J107" s="10">
        <v>20.227746</v>
      </c>
      <c r="K107" s="10">
        <v>27.044794</v>
      </c>
      <c r="L107" s="10">
        <v>36.3563193</v>
      </c>
      <c r="M107" s="10">
        <v>60.0406192</v>
      </c>
      <c r="N107" s="10">
        <v>186.709799790001</v>
      </c>
      <c r="O107" s="10">
        <v>76830.0</v>
      </c>
      <c r="P107" s="10">
        <v>11604.0</v>
      </c>
      <c r="Q107" s="10">
        <v>4854.0</v>
      </c>
      <c r="R107" s="10">
        <v>2659.0</v>
      </c>
      <c r="S107" s="10">
        <v>1773.0</v>
      </c>
      <c r="AD107" s="7">
        <f t="shared" ref="AD107:AH107" si="93">abs((J$283-J107)/J$283)</f>
        <v>0.08623415589</v>
      </c>
      <c r="AE107" s="7">
        <f t="shared" si="93"/>
        <v>0.006094909493</v>
      </c>
      <c r="AF107" s="7">
        <f t="shared" si="93"/>
        <v>0.3088724362</v>
      </c>
      <c r="AG107" s="7">
        <f t="shared" si="93"/>
        <v>0.9841781337</v>
      </c>
      <c r="AH107" s="7">
        <f t="shared" si="93"/>
        <v>2.709975362</v>
      </c>
      <c r="AI107" s="7">
        <f>SUM(AD107:AH107)/Count(AD107:AH107)</f>
        <v>0.8190709995</v>
      </c>
    </row>
    <row r="108" hidden="1">
      <c r="A108" s="35" t="s">
        <v>220</v>
      </c>
      <c r="B108" s="1" t="s">
        <v>9</v>
      </c>
      <c r="C108" s="1" t="s">
        <v>317</v>
      </c>
      <c r="D108" s="1" t="s">
        <v>319</v>
      </c>
      <c r="E108" s="1"/>
      <c r="F108" s="1">
        <v>15.0</v>
      </c>
      <c r="H108" s="10">
        <v>38.7895441467535</v>
      </c>
      <c r="I108" s="10">
        <v>26.1510976</v>
      </c>
      <c r="J108" s="10">
        <v>26.931739</v>
      </c>
      <c r="K108" s="10">
        <v>30.11979525</v>
      </c>
      <c r="L108" s="10">
        <v>57.6554959</v>
      </c>
      <c r="M108" s="10">
        <v>103.267201599999</v>
      </c>
      <c r="N108" s="10">
        <v>234.97964203</v>
      </c>
      <c r="O108" s="10">
        <v>32374.0</v>
      </c>
      <c r="P108" s="10">
        <v>8211.0</v>
      </c>
      <c r="Q108" s="10">
        <v>3745.0</v>
      </c>
      <c r="R108" s="10">
        <v>2374.0</v>
      </c>
      <c r="S108" s="10">
        <v>1666.0</v>
      </c>
    </row>
    <row r="109" hidden="1">
      <c r="A109" s="35" t="s">
        <v>220</v>
      </c>
      <c r="B109" s="1" t="s">
        <v>9</v>
      </c>
      <c r="C109" s="1" t="s">
        <v>318</v>
      </c>
      <c r="D109" s="1" t="s">
        <v>319</v>
      </c>
      <c r="E109" s="1"/>
      <c r="F109" s="1">
        <v>15.0</v>
      </c>
      <c r="H109" s="10">
        <v>21.1221093897336</v>
      </c>
      <c r="I109" s="10">
        <v>17.8842985</v>
      </c>
      <c r="J109" s="10">
        <v>18.246059</v>
      </c>
      <c r="K109" s="10">
        <v>19.01293925</v>
      </c>
      <c r="L109" s="10">
        <v>25.1066939999999</v>
      </c>
      <c r="M109" s="10">
        <v>36.779831</v>
      </c>
      <c r="N109" s="10">
        <v>68.6386326499998</v>
      </c>
      <c r="O109" s="10">
        <v>44456.0</v>
      </c>
      <c r="P109" s="10">
        <v>3393.0</v>
      </c>
      <c r="Q109" s="10">
        <v>1109.0</v>
      </c>
      <c r="R109" s="10">
        <v>285.0</v>
      </c>
      <c r="S109" s="10">
        <v>107.0</v>
      </c>
    </row>
    <row r="110">
      <c r="A110" s="37" t="s">
        <v>262</v>
      </c>
      <c r="B110" s="1" t="s">
        <v>9</v>
      </c>
      <c r="C110" s="36" t="s">
        <v>263</v>
      </c>
      <c r="D110" s="1" t="s">
        <v>319</v>
      </c>
      <c r="E110" s="1" t="s">
        <v>264</v>
      </c>
      <c r="F110" s="1">
        <v>1.0</v>
      </c>
      <c r="H110" s="10">
        <v>27.9227258547794</v>
      </c>
      <c r="I110" s="10">
        <v>18.8211007</v>
      </c>
      <c r="J110" s="10">
        <v>26.387811</v>
      </c>
      <c r="K110" s="10">
        <v>28.8120595</v>
      </c>
      <c r="L110" s="10">
        <v>42.3077468</v>
      </c>
      <c r="M110" s="10">
        <v>57.5265509</v>
      </c>
      <c r="N110" s="10">
        <v>81.8063578899999</v>
      </c>
      <c r="O110" s="10">
        <v>5440.0</v>
      </c>
      <c r="P110" s="10">
        <v>1194.0</v>
      </c>
      <c r="Q110" s="10">
        <v>378.0</v>
      </c>
      <c r="R110" s="10">
        <v>110.0</v>
      </c>
      <c r="S110" s="10">
        <v>7.0</v>
      </c>
      <c r="T110" s="7">
        <f>P110/O110</f>
        <v>0.2194852941</v>
      </c>
      <c r="U110" s="7">
        <f>Q110/O110</f>
        <v>0.06948529412</v>
      </c>
      <c r="V110" s="7">
        <f>R110/O110</f>
        <v>0.02022058824</v>
      </c>
      <c r="W110" s="7">
        <f>S110/O110</f>
        <v>0.001286764706</v>
      </c>
      <c r="AD110" s="7">
        <f t="shared" ref="AD110:AH110" si="94">abs((J$283-J110)/J$283)</f>
        <v>0.4170309241</v>
      </c>
      <c r="AE110" s="7">
        <f t="shared" si="94"/>
        <v>0.0718390532</v>
      </c>
      <c r="AF110" s="7">
        <f t="shared" si="94"/>
        <v>0.523131183</v>
      </c>
      <c r="AG110" s="7">
        <f t="shared" si="94"/>
        <v>0.9010950574</v>
      </c>
      <c r="AH110" s="7">
        <f t="shared" si="94"/>
        <v>0.6255149574</v>
      </c>
      <c r="AI110" s="7">
        <f>SUM(AD110:AH110)/Count(AD110:AH110)</f>
        <v>0.507722235</v>
      </c>
    </row>
    <row r="111" hidden="1">
      <c r="A111" s="37" t="s">
        <v>262</v>
      </c>
      <c r="B111" s="1" t="s">
        <v>9</v>
      </c>
      <c r="C111" s="1" t="s">
        <v>317</v>
      </c>
      <c r="D111" s="1" t="s">
        <v>319</v>
      </c>
      <c r="E111" s="1"/>
      <c r="F111" s="1">
        <v>1.0</v>
      </c>
      <c r="H111" s="10">
        <v>32.7132861024917</v>
      </c>
      <c r="I111" s="10">
        <v>26.5904474</v>
      </c>
      <c r="J111" s="10">
        <v>27.989807</v>
      </c>
      <c r="K111" s="10">
        <v>31.164559</v>
      </c>
      <c r="L111" s="10">
        <v>46.4574314</v>
      </c>
      <c r="M111" s="10">
        <v>61.3187845999999</v>
      </c>
      <c r="N111" s="10">
        <v>87.7601211999997</v>
      </c>
      <c r="O111" s="10">
        <v>2127.0</v>
      </c>
      <c r="P111" s="10">
        <v>632.0</v>
      </c>
      <c r="Q111" s="10">
        <v>178.0</v>
      </c>
      <c r="R111" s="10">
        <v>46.0</v>
      </c>
      <c r="S111" s="10">
        <v>7.0</v>
      </c>
    </row>
    <row r="112" hidden="1">
      <c r="A112" s="37" t="s">
        <v>262</v>
      </c>
      <c r="B112" s="1" t="s">
        <v>9</v>
      </c>
      <c r="C112" s="1" t="s">
        <v>318</v>
      </c>
      <c r="D112" s="1" t="s">
        <v>319</v>
      </c>
      <c r="E112" s="1"/>
      <c r="F112" s="1">
        <v>1.0</v>
      </c>
      <c r="H112" s="10">
        <v>24.8471080923634</v>
      </c>
      <c r="I112" s="10">
        <v>18.7338014</v>
      </c>
      <c r="J112" s="10">
        <v>19.423876</v>
      </c>
      <c r="K112" s="10">
        <v>22.719572</v>
      </c>
      <c r="L112" s="10">
        <v>38.9248558</v>
      </c>
      <c r="M112" s="10">
        <v>54.7819063999999</v>
      </c>
      <c r="N112" s="10">
        <v>80.05187328</v>
      </c>
      <c r="O112" s="10">
        <v>3313.0</v>
      </c>
      <c r="P112" s="10">
        <v>562.0</v>
      </c>
      <c r="Q112" s="10">
        <v>200.0</v>
      </c>
      <c r="R112" s="10">
        <v>64.0</v>
      </c>
      <c r="S112" s="10">
        <v>0.0</v>
      </c>
    </row>
    <row r="113">
      <c r="A113" s="35" t="s">
        <v>278</v>
      </c>
      <c r="B113" s="1" t="s">
        <v>9</v>
      </c>
      <c r="C113" s="36" t="s">
        <v>263</v>
      </c>
      <c r="D113" s="1" t="s">
        <v>319</v>
      </c>
      <c r="E113" s="1" t="s">
        <v>264</v>
      </c>
      <c r="F113" s="1">
        <v>30.0</v>
      </c>
      <c r="H113" s="10">
        <v>24.8296496930394</v>
      </c>
      <c r="I113" s="10">
        <v>18.0732664</v>
      </c>
      <c r="J113" s="10">
        <v>19.966777</v>
      </c>
      <c r="K113" s="10">
        <v>26.8538805</v>
      </c>
      <c r="L113" s="10">
        <v>31.4287202</v>
      </c>
      <c r="M113" s="10">
        <v>42.1309779999999</v>
      </c>
      <c r="N113" s="10">
        <v>74.0358115399997</v>
      </c>
      <c r="O113" s="10">
        <v>76847.0</v>
      </c>
      <c r="P113" s="10">
        <v>9137.0</v>
      </c>
      <c r="Q113" s="10">
        <v>2609.0</v>
      </c>
      <c r="R113" s="10">
        <v>717.0</v>
      </c>
      <c r="S113" s="10">
        <v>116.0</v>
      </c>
      <c r="AD113" s="7">
        <f t="shared" ref="AD113:AH113" si="95">abs((J$283-J113)/J$283)</f>
        <v>0.07222006646</v>
      </c>
      <c r="AE113" s="7">
        <f t="shared" si="95"/>
        <v>0.001007274406</v>
      </c>
      <c r="AF113" s="7">
        <f t="shared" si="95"/>
        <v>0.1314727774</v>
      </c>
      <c r="AG113" s="7">
        <f t="shared" si="95"/>
        <v>0.3923135107</v>
      </c>
      <c r="AH113" s="7">
        <f t="shared" si="95"/>
        <v>0.4711120522</v>
      </c>
      <c r="AI113" s="7">
        <f>SUM(AD113:AH113)/Count(AD113:AH113)</f>
        <v>0.2136251362</v>
      </c>
    </row>
    <row r="114" hidden="1">
      <c r="A114" s="35" t="s">
        <v>278</v>
      </c>
      <c r="B114" s="1" t="s">
        <v>9</v>
      </c>
      <c r="C114" s="1" t="s">
        <v>317</v>
      </c>
      <c r="D114" s="1" t="s">
        <v>319</v>
      </c>
      <c r="E114" s="1"/>
      <c r="F114" s="1">
        <v>30.0</v>
      </c>
      <c r="H114" s="10">
        <v>30.4161541153525</v>
      </c>
      <c r="I114" s="10">
        <v>26.2257244</v>
      </c>
      <c r="J114" s="10">
        <v>26.806018</v>
      </c>
      <c r="K114" s="10">
        <v>28.21839</v>
      </c>
      <c r="L114" s="10">
        <v>35.7599992</v>
      </c>
      <c r="M114" s="10">
        <v>48.7731403</v>
      </c>
      <c r="N114" s="10">
        <v>83.2778243800001</v>
      </c>
      <c r="O114" s="10">
        <v>32379.0</v>
      </c>
      <c r="P114" s="10">
        <v>5980.0</v>
      </c>
      <c r="Q114" s="10">
        <v>1516.0</v>
      </c>
      <c r="R114" s="10">
        <v>536.0</v>
      </c>
      <c r="S114" s="10">
        <v>116.0</v>
      </c>
    </row>
    <row r="115" hidden="1">
      <c r="A115" s="35" t="s">
        <v>278</v>
      </c>
      <c r="B115" s="1" t="s">
        <v>9</v>
      </c>
      <c r="C115" s="1" t="s">
        <v>318</v>
      </c>
      <c r="D115" s="1" t="s">
        <v>319</v>
      </c>
      <c r="E115" s="1"/>
      <c r="F115" s="1">
        <v>30.0</v>
      </c>
      <c r="H115" s="10">
        <v>20.7618835085904</v>
      </c>
      <c r="I115" s="10">
        <v>18.0023037</v>
      </c>
      <c r="J115" s="10">
        <v>18.2873104999999</v>
      </c>
      <c r="K115" s="10">
        <v>18.99600975</v>
      </c>
      <c r="L115" s="10">
        <v>23.4465936</v>
      </c>
      <c r="M115" s="10">
        <v>35.5993561</v>
      </c>
      <c r="N115" s="10">
        <v>66.06364986</v>
      </c>
      <c r="O115" s="10">
        <v>44468.0</v>
      </c>
      <c r="P115" s="10">
        <v>3157.0</v>
      </c>
      <c r="Q115" s="10">
        <v>1093.0</v>
      </c>
      <c r="R115" s="10">
        <v>181.0</v>
      </c>
      <c r="S115" s="10">
        <v>0.0</v>
      </c>
    </row>
    <row r="116">
      <c r="A116" s="37" t="s">
        <v>92</v>
      </c>
      <c r="B116" s="1" t="s">
        <v>9</v>
      </c>
      <c r="C116" s="1" t="s">
        <v>263</v>
      </c>
      <c r="D116" s="1" t="s">
        <v>319</v>
      </c>
      <c r="E116" s="1" t="s">
        <v>264</v>
      </c>
      <c r="F116" s="1">
        <v>5.0</v>
      </c>
      <c r="H116" s="10">
        <v>25.6361909406078</v>
      </c>
      <c r="I116" s="10">
        <v>18.1777717</v>
      </c>
      <c r="J116" s="10">
        <v>20.960602</v>
      </c>
      <c r="K116" s="10">
        <v>27.56421225</v>
      </c>
      <c r="L116" s="10">
        <v>34.8146705</v>
      </c>
      <c r="M116" s="10">
        <v>46.9543579</v>
      </c>
      <c r="N116" s="10">
        <v>76.09871571</v>
      </c>
      <c r="O116" s="10">
        <v>27310.0</v>
      </c>
      <c r="P116" s="10">
        <v>4214.0</v>
      </c>
      <c r="Q116" s="10">
        <v>1153.0</v>
      </c>
      <c r="R116" s="10">
        <v>305.0</v>
      </c>
      <c r="S116" s="10">
        <v>0.0</v>
      </c>
      <c r="T116" s="7">
        <f t="shared" ref="T116:T118" si="98">P116/O116</f>
        <v>0.1543024533</v>
      </c>
      <c r="U116" s="7">
        <f t="shared" ref="U116:U118" si="99">Q116/O116</f>
        <v>0.04221896741</v>
      </c>
      <c r="V116" s="7">
        <f t="shared" ref="V116:V118" si="100">R116/O116</f>
        <v>0.0111680703</v>
      </c>
      <c r="W116" s="7">
        <f t="shared" ref="W116:W118" si="101">S116/O116</f>
        <v>0</v>
      </c>
      <c r="X116" s="28">
        <f t="shared" ref="X116:AB116" si="96">J116-J$115</f>
        <v>2.6732915</v>
      </c>
      <c r="Y116" s="38">
        <f t="shared" si="96"/>
        <v>8.5682025</v>
      </c>
      <c r="Z116" s="28">
        <f t="shared" si="96"/>
        <v>11.3680769</v>
      </c>
      <c r="AA116" s="38">
        <f t="shared" si="96"/>
        <v>11.3550018</v>
      </c>
      <c r="AB116" s="28">
        <f t="shared" si="96"/>
        <v>10.03506585</v>
      </c>
      <c r="AC116" s="28">
        <f>SUMSQ(X116:AB116)/Count(X116:AB116)</f>
        <v>87.88647328</v>
      </c>
      <c r="AD116" s="7">
        <f t="shared" ref="AD116:AH116" si="97">abs((J$283-J116)/J$283)</f>
        <v>0.1255886751</v>
      </c>
      <c r="AE116" s="7">
        <f t="shared" si="97"/>
        <v>0.02541781716</v>
      </c>
      <c r="AF116" s="7">
        <f t="shared" si="97"/>
        <v>0.2533711738</v>
      </c>
      <c r="AG116" s="7">
        <f t="shared" si="97"/>
        <v>0.5517130148</v>
      </c>
      <c r="AH116" s="7">
        <f t="shared" si="97"/>
        <v>0.5121025286</v>
      </c>
      <c r="AI116" s="7">
        <f>SUM(AD116:AH116)/Count(AD116:AH116)</f>
        <v>0.2936386419</v>
      </c>
    </row>
    <row r="117" hidden="1">
      <c r="A117" s="37" t="s">
        <v>92</v>
      </c>
      <c r="B117" s="1" t="s">
        <v>9</v>
      </c>
      <c r="C117" s="1" t="s">
        <v>317</v>
      </c>
      <c r="D117" s="1" t="s">
        <v>319</v>
      </c>
      <c r="E117" s="1"/>
      <c r="F117" s="1">
        <v>5.0</v>
      </c>
      <c r="H117" s="10">
        <v>31.2438728917986</v>
      </c>
      <c r="I117" s="10">
        <v>26.2409072</v>
      </c>
      <c r="J117" s="10">
        <v>27.33857</v>
      </c>
      <c r="K117" s="10">
        <v>29.8337885</v>
      </c>
      <c r="L117" s="10">
        <v>41.8615154</v>
      </c>
      <c r="M117" s="10">
        <v>52.7864711999999</v>
      </c>
      <c r="N117" s="10">
        <v>81.9029458399999</v>
      </c>
      <c r="O117" s="10">
        <v>11303.0</v>
      </c>
      <c r="P117" s="10">
        <v>2762.0</v>
      </c>
      <c r="Q117" s="10">
        <v>659.0</v>
      </c>
      <c r="R117" s="10">
        <v>195.0</v>
      </c>
      <c r="S117" s="10">
        <v>0.0</v>
      </c>
      <c r="T117" s="7">
        <f t="shared" si="98"/>
        <v>0.2443599045</v>
      </c>
      <c r="U117" s="7">
        <f t="shared" si="99"/>
        <v>0.05830310537</v>
      </c>
      <c r="V117" s="7">
        <f t="shared" si="100"/>
        <v>0.01725205698</v>
      </c>
      <c r="W117" s="7">
        <f t="shared" si="101"/>
        <v>0</v>
      </c>
    </row>
    <row r="118" hidden="1">
      <c r="A118" s="37" t="s">
        <v>92</v>
      </c>
      <c r="B118" s="1" t="s">
        <v>9</v>
      </c>
      <c r="C118" s="1" t="s">
        <v>318</v>
      </c>
      <c r="D118" s="1" t="s">
        <v>319</v>
      </c>
      <c r="E118" s="1"/>
      <c r="F118" s="1">
        <v>5.0</v>
      </c>
      <c r="H118" s="10">
        <v>21.6764465104017</v>
      </c>
      <c r="I118" s="10">
        <v>18.1045148</v>
      </c>
      <c r="J118" s="10">
        <v>18.778544</v>
      </c>
      <c r="K118" s="10">
        <v>19.5622419999999</v>
      </c>
      <c r="L118" s="10">
        <v>28.3106023999999</v>
      </c>
      <c r="M118" s="10">
        <v>39.9051170999999</v>
      </c>
      <c r="N118" s="10">
        <v>69.9656268400002</v>
      </c>
      <c r="O118" s="10">
        <v>16007.0</v>
      </c>
      <c r="P118" s="10">
        <v>1452.0</v>
      </c>
      <c r="Q118" s="10">
        <v>494.0</v>
      </c>
      <c r="R118" s="10">
        <v>110.0</v>
      </c>
      <c r="S118" s="10">
        <v>0.0</v>
      </c>
      <c r="T118" s="7">
        <f t="shared" si="98"/>
        <v>0.09071031424</v>
      </c>
      <c r="U118" s="7">
        <f t="shared" si="99"/>
        <v>0.03086149809</v>
      </c>
      <c r="V118" s="7">
        <f t="shared" si="100"/>
        <v>0.006871993503</v>
      </c>
      <c r="W118" s="7">
        <f t="shared" si="101"/>
        <v>0</v>
      </c>
    </row>
    <row r="119">
      <c r="A119" s="35" t="s">
        <v>46</v>
      </c>
      <c r="B119" s="1" t="s">
        <v>9</v>
      </c>
      <c r="C119" s="36" t="s">
        <v>263</v>
      </c>
      <c r="D119" s="1" t="s">
        <v>321</v>
      </c>
      <c r="E119" s="1" t="s">
        <v>266</v>
      </c>
      <c r="F119" s="1">
        <v>15.0</v>
      </c>
      <c r="H119" s="10">
        <v>25.2567703212379</v>
      </c>
      <c r="I119" s="10">
        <v>18.1753808</v>
      </c>
      <c r="J119" s="10">
        <v>20.43857</v>
      </c>
      <c r="K119" s="10">
        <v>27.30215675</v>
      </c>
      <c r="L119" s="10">
        <v>32.8619698</v>
      </c>
      <c r="M119" s="10">
        <v>44.3477250499999</v>
      </c>
      <c r="N119" s="10">
        <v>75.5642384500001</v>
      </c>
      <c r="O119" s="10">
        <v>79452.0</v>
      </c>
      <c r="P119" s="10">
        <v>11134.0</v>
      </c>
      <c r="Q119" s="10">
        <v>2978.0</v>
      </c>
      <c r="R119" s="10">
        <v>847.0</v>
      </c>
      <c r="S119" s="10">
        <v>75.0</v>
      </c>
      <c r="AD119" s="7">
        <f t="shared" ref="AD119:AH119" si="102">abs((J$283-J119)/J$283)</f>
        <v>0.09755544842</v>
      </c>
      <c r="AE119" s="7">
        <f t="shared" si="102"/>
        <v>0.0156690757</v>
      </c>
      <c r="AF119" s="7">
        <f t="shared" si="102"/>
        <v>0.1830715347</v>
      </c>
      <c r="AG119" s="7">
        <f t="shared" si="102"/>
        <v>0.4655709334</v>
      </c>
      <c r="AH119" s="7">
        <f t="shared" si="102"/>
        <v>0.5014823177</v>
      </c>
      <c r="AI119" s="7">
        <f>SUM(AD119:AH119)/Count(AD119:AH119)</f>
        <v>0.252669862</v>
      </c>
    </row>
    <row r="120" hidden="1">
      <c r="A120" s="35" t="s">
        <v>46</v>
      </c>
      <c r="B120" s="1" t="s">
        <v>9</v>
      </c>
      <c r="C120" s="1" t="s">
        <v>317</v>
      </c>
      <c r="D120" s="1" t="s">
        <v>321</v>
      </c>
      <c r="E120" s="1"/>
      <c r="F120" s="1">
        <v>15.0</v>
      </c>
      <c r="H120" s="10">
        <v>31.144379296654</v>
      </c>
      <c r="I120" s="10">
        <v>26.2582372</v>
      </c>
      <c r="J120" s="10">
        <v>27.215273</v>
      </c>
      <c r="K120" s="10">
        <v>29.48254075</v>
      </c>
      <c r="L120" s="10">
        <v>39.8806059</v>
      </c>
      <c r="M120" s="10">
        <v>52.5575993999999</v>
      </c>
      <c r="N120" s="10">
        <v>83.3517016599999</v>
      </c>
      <c r="O120" s="10">
        <v>33234.0</v>
      </c>
      <c r="P120" s="10">
        <v>7754.0</v>
      </c>
      <c r="Q120" s="10">
        <v>1905.0</v>
      </c>
      <c r="R120" s="10">
        <v>592.0</v>
      </c>
      <c r="S120" s="10">
        <v>70.0</v>
      </c>
    </row>
    <row r="121" hidden="1">
      <c r="A121" s="35" t="s">
        <v>46</v>
      </c>
      <c r="B121" s="1" t="s">
        <v>9</v>
      </c>
      <c r="C121" s="1" t="s">
        <v>318</v>
      </c>
      <c r="D121" s="1" t="s">
        <v>321</v>
      </c>
      <c r="E121" s="1"/>
      <c r="F121" s="1">
        <v>15.0</v>
      </c>
      <c r="H121" s="10">
        <v>21.0231644384871</v>
      </c>
      <c r="I121" s="10">
        <v>18.1240246</v>
      </c>
      <c r="J121" s="10">
        <v>18.606608</v>
      </c>
      <c r="K121" s="10">
        <v>19.351019</v>
      </c>
      <c r="L121" s="10">
        <v>24.2671321</v>
      </c>
      <c r="M121" s="10">
        <v>35.73925735</v>
      </c>
      <c r="N121" s="10">
        <v>67.24081293</v>
      </c>
      <c r="O121" s="10">
        <v>46218.0</v>
      </c>
      <c r="P121" s="10">
        <v>3380.0</v>
      </c>
      <c r="Q121" s="10">
        <v>1073.0</v>
      </c>
      <c r="R121" s="10">
        <v>255.0</v>
      </c>
      <c r="S121" s="10">
        <v>5.0</v>
      </c>
    </row>
    <row r="122">
      <c r="A122" s="35" t="s">
        <v>265</v>
      </c>
      <c r="B122" s="1" t="s">
        <v>9</v>
      </c>
      <c r="C122" s="36" t="s">
        <v>263</v>
      </c>
      <c r="D122" s="1" t="s">
        <v>321</v>
      </c>
      <c r="E122" s="1" t="s">
        <v>266</v>
      </c>
      <c r="F122" s="1">
        <v>1.0</v>
      </c>
      <c r="H122" s="10">
        <v>27.7504001268069</v>
      </c>
      <c r="I122" s="10">
        <v>19.2669892</v>
      </c>
      <c r="J122" s="10">
        <v>24.15529</v>
      </c>
      <c r="K122" s="10">
        <v>29.383371</v>
      </c>
      <c r="L122" s="10">
        <v>40.194027</v>
      </c>
      <c r="M122" s="10">
        <v>54.5500282</v>
      </c>
      <c r="N122" s="10">
        <v>80.6775926399998</v>
      </c>
      <c r="O122" s="10">
        <v>5465.0</v>
      </c>
      <c r="P122" s="10">
        <v>1214.0</v>
      </c>
      <c r="Q122" s="10">
        <v>331.0</v>
      </c>
      <c r="R122" s="10">
        <v>97.0</v>
      </c>
      <c r="S122" s="10">
        <v>0.0</v>
      </c>
      <c r="T122" s="7">
        <f>P122/O122</f>
        <v>0.2221408966</v>
      </c>
      <c r="U122" s="7">
        <f>Q122/O122</f>
        <v>0.06056724611</v>
      </c>
      <c r="V122" s="7">
        <f>R122/O122</f>
        <v>0.01774931382</v>
      </c>
      <c r="W122" s="7">
        <f>S122/O122</f>
        <v>0</v>
      </c>
      <c r="AD122" s="7">
        <f t="shared" ref="AD122:AH122" si="103">abs((J$283-J122)/J$283)</f>
        <v>0.2971440833</v>
      </c>
      <c r="AE122" s="7">
        <f t="shared" si="103"/>
        <v>0.09309244459</v>
      </c>
      <c r="AF122" s="7">
        <f t="shared" si="103"/>
        <v>0.4470346574</v>
      </c>
      <c r="AG122" s="7">
        <f t="shared" si="103"/>
        <v>0.8027291289</v>
      </c>
      <c r="AH122" s="7">
        <f t="shared" si="103"/>
        <v>0.6030860797</v>
      </c>
      <c r="AI122" s="7">
        <f>SUM(AD122:AH122)/Count(AD122:AH122)</f>
        <v>0.4486172788</v>
      </c>
    </row>
    <row r="123" hidden="1">
      <c r="A123" s="35" t="s">
        <v>265</v>
      </c>
      <c r="B123" s="1" t="s">
        <v>9</v>
      </c>
      <c r="C123" s="1" t="s">
        <v>317</v>
      </c>
      <c r="D123" s="1" t="s">
        <v>321</v>
      </c>
      <c r="E123" s="1"/>
      <c r="F123" s="1">
        <v>1.0</v>
      </c>
      <c r="H123" s="10">
        <v>33.9350329570438</v>
      </c>
      <c r="I123" s="10">
        <v>27.661436</v>
      </c>
      <c r="J123" s="10">
        <v>28.847131</v>
      </c>
      <c r="K123" s="10">
        <v>32.873275</v>
      </c>
      <c r="L123" s="10">
        <v>47.2015108</v>
      </c>
      <c r="M123" s="10">
        <v>62.2937719999999</v>
      </c>
      <c r="N123" s="10">
        <v>84.7857712</v>
      </c>
      <c r="O123" s="10">
        <v>2165.0</v>
      </c>
      <c r="P123" s="10">
        <v>792.0</v>
      </c>
      <c r="Q123" s="10">
        <v>192.0</v>
      </c>
      <c r="R123" s="10">
        <v>63.0</v>
      </c>
      <c r="S123" s="10">
        <v>0.0</v>
      </c>
    </row>
    <row r="124" hidden="1">
      <c r="A124" s="35" t="s">
        <v>265</v>
      </c>
      <c r="B124" s="1" t="s">
        <v>9</v>
      </c>
      <c r="C124" s="1" t="s">
        <v>318</v>
      </c>
      <c r="D124" s="1" t="s">
        <v>321</v>
      </c>
      <c r="E124" s="1"/>
      <c r="F124" s="1">
        <v>1.0</v>
      </c>
      <c r="H124" s="10">
        <v>23.6929061639393</v>
      </c>
      <c r="I124" s="10">
        <v>19.0505009999999</v>
      </c>
      <c r="J124" s="10">
        <v>20.09774</v>
      </c>
      <c r="K124" s="10">
        <v>20.671698</v>
      </c>
      <c r="L124" s="10">
        <v>33.5828651999999</v>
      </c>
      <c r="M124" s="10">
        <v>44.5636553499999</v>
      </c>
      <c r="N124" s="10">
        <v>75.1195342799999</v>
      </c>
      <c r="O124" s="10">
        <v>3300.0</v>
      </c>
      <c r="P124" s="10">
        <v>422.0</v>
      </c>
      <c r="Q124" s="10">
        <v>139.0</v>
      </c>
      <c r="R124" s="10">
        <v>34.0</v>
      </c>
      <c r="S124" s="10">
        <v>0.0</v>
      </c>
    </row>
    <row r="125">
      <c r="A125" s="37" t="s">
        <v>279</v>
      </c>
      <c r="B125" s="1" t="s">
        <v>9</v>
      </c>
      <c r="C125" s="36" t="s">
        <v>263</v>
      </c>
      <c r="D125" s="1" t="s">
        <v>321</v>
      </c>
      <c r="E125" s="1" t="s">
        <v>266</v>
      </c>
      <c r="F125" s="1">
        <v>30.0</v>
      </c>
      <c r="H125" s="10">
        <v>25.3672272142592</v>
      </c>
      <c r="I125" s="10">
        <v>18.133217</v>
      </c>
      <c r="J125" s="10">
        <v>20.31426</v>
      </c>
      <c r="K125" s="10">
        <v>27.203238</v>
      </c>
      <c r="L125" s="10">
        <v>32.5989608</v>
      </c>
      <c r="M125" s="10">
        <v>44.9733383</v>
      </c>
      <c r="N125" s="10">
        <v>77.6406491799999</v>
      </c>
      <c r="O125" s="10">
        <v>158999.0</v>
      </c>
      <c r="P125" s="10">
        <v>21314.0</v>
      </c>
      <c r="Q125" s="10">
        <v>6231.0</v>
      </c>
      <c r="R125" s="10">
        <v>1902.0</v>
      </c>
      <c r="S125" s="10">
        <v>379.0</v>
      </c>
      <c r="AD125" s="7">
        <f t="shared" ref="AD125:AH125" si="104">abs((J$283-J125)/J$283)</f>
        <v>0.09087997563</v>
      </c>
      <c r="AE125" s="7">
        <f t="shared" si="104"/>
        <v>0.01198919369</v>
      </c>
      <c r="AF125" s="7">
        <f t="shared" si="104"/>
        <v>0.1736028856</v>
      </c>
      <c r="AG125" s="7">
        <f t="shared" si="104"/>
        <v>0.4862457391</v>
      </c>
      <c r="AH125" s="7">
        <f t="shared" si="104"/>
        <v>0.5427411732</v>
      </c>
      <c r="AI125" s="7">
        <f>SUM(AD125:AH125)/Count(AD125:AH125)</f>
        <v>0.2610917934</v>
      </c>
    </row>
    <row r="126" hidden="1">
      <c r="A126" s="37" t="s">
        <v>279</v>
      </c>
      <c r="B126" s="1" t="s">
        <v>9</v>
      </c>
      <c r="C126" s="1" t="s">
        <v>317</v>
      </c>
      <c r="D126" s="1" t="s">
        <v>321</v>
      </c>
      <c r="E126" s="1"/>
      <c r="F126" s="1">
        <v>30.0</v>
      </c>
      <c r="H126" s="10">
        <v>31.631568848722</v>
      </c>
      <c r="I126" s="10">
        <v>26.2615411</v>
      </c>
      <c r="J126" s="10">
        <v>27.143811</v>
      </c>
      <c r="K126" s="10">
        <v>29.2341905</v>
      </c>
      <c r="L126" s="10">
        <v>40.9482299</v>
      </c>
      <c r="M126" s="10">
        <v>54.7314779999999</v>
      </c>
      <c r="N126" s="10">
        <v>87.3243937199999</v>
      </c>
      <c r="O126" s="10">
        <v>66434.0</v>
      </c>
      <c r="P126" s="10">
        <v>14885.0</v>
      </c>
      <c r="Q126" s="10">
        <v>4128.0</v>
      </c>
      <c r="R126" s="10">
        <v>1432.0</v>
      </c>
      <c r="S126" s="10">
        <v>378.0</v>
      </c>
    </row>
    <row r="127" hidden="1">
      <c r="A127" s="37" t="s">
        <v>279</v>
      </c>
      <c r="B127" s="1" t="s">
        <v>9</v>
      </c>
      <c r="C127" s="1" t="s">
        <v>318</v>
      </c>
      <c r="D127" s="1" t="s">
        <v>321</v>
      </c>
      <c r="E127" s="1"/>
      <c r="F127" s="1">
        <v>30.0</v>
      </c>
      <c r="H127" s="10">
        <v>20.871302489537</v>
      </c>
      <c r="I127" s="10">
        <v>18.0710982</v>
      </c>
      <c r="J127" s="10">
        <v>18.493419</v>
      </c>
      <c r="K127" s="10">
        <v>19.303686</v>
      </c>
      <c r="L127" s="10">
        <v>22.7883276</v>
      </c>
      <c r="M127" s="10">
        <v>35.2026502</v>
      </c>
      <c r="N127" s="10">
        <v>66.29754656</v>
      </c>
      <c r="O127" s="10">
        <v>92565.0</v>
      </c>
      <c r="P127" s="10">
        <v>6429.0</v>
      </c>
      <c r="Q127" s="10">
        <v>2103.0</v>
      </c>
      <c r="R127" s="10">
        <v>470.0</v>
      </c>
      <c r="S127" s="10">
        <v>1.0</v>
      </c>
    </row>
    <row r="128">
      <c r="A128" s="37" t="s">
        <v>65</v>
      </c>
      <c r="B128" s="1" t="s">
        <v>9</v>
      </c>
      <c r="C128" s="1" t="s">
        <v>263</v>
      </c>
      <c r="D128" s="1" t="s">
        <v>321</v>
      </c>
      <c r="E128" s="1" t="s">
        <v>266</v>
      </c>
      <c r="F128" s="1">
        <v>5.0</v>
      </c>
      <c r="H128" s="10">
        <v>25.4237572092018</v>
      </c>
      <c r="I128" s="10">
        <v>18.190815</v>
      </c>
      <c r="J128" s="10">
        <v>20.523578</v>
      </c>
      <c r="K128" s="10">
        <v>27.359893</v>
      </c>
      <c r="L128" s="10">
        <v>33.5894638</v>
      </c>
      <c r="M128" s="10">
        <v>44.8871869999999</v>
      </c>
      <c r="N128" s="10">
        <v>78.07958496</v>
      </c>
      <c r="O128" s="10">
        <v>26625.0</v>
      </c>
      <c r="P128" s="10">
        <v>3907.0</v>
      </c>
      <c r="Q128" s="10">
        <v>1048.0</v>
      </c>
      <c r="R128" s="10">
        <v>324.0</v>
      </c>
      <c r="S128" s="10">
        <v>45.0</v>
      </c>
      <c r="T128" s="7">
        <f t="shared" ref="T128:T154" si="107">P128/O128</f>
        <v>0.146741784</v>
      </c>
      <c r="U128" s="7">
        <f t="shared" ref="U128:U154" si="108">Q128/O128</f>
        <v>0.03936150235</v>
      </c>
      <c r="V128" s="7">
        <f t="shared" ref="V128:V154" si="109">R128/O128</f>
        <v>0.01216901408</v>
      </c>
      <c r="W128" s="7">
        <f t="shared" ref="W128:W154" si="110">S128/O128</f>
        <v>0.001690140845</v>
      </c>
      <c r="X128" s="28">
        <f t="shared" ref="X128:AB128" si="105">J128-J$115</f>
        <v>2.2362675</v>
      </c>
      <c r="Y128" s="38">
        <f t="shared" si="105"/>
        <v>8.36388325</v>
      </c>
      <c r="Z128" s="28">
        <f t="shared" si="105"/>
        <v>10.1428702</v>
      </c>
      <c r="AA128" s="38">
        <f t="shared" si="105"/>
        <v>9.2878309</v>
      </c>
      <c r="AB128" s="28">
        <f t="shared" si="105"/>
        <v>12.0159351</v>
      </c>
      <c r="AC128" s="28">
        <f>SUMSQ(X128:AB128)/Count(X128:AB128)</f>
        <v>81.69595008</v>
      </c>
      <c r="AD128" s="7">
        <f t="shared" ref="AD128:AH128" si="106">abs((J$283-J128)/J$283)</f>
        <v>0.1021203957</v>
      </c>
      <c r="AE128" s="7">
        <f t="shared" si="106"/>
        <v>0.01781692519</v>
      </c>
      <c r="AF128" s="7">
        <f t="shared" si="106"/>
        <v>0.209262218</v>
      </c>
      <c r="AG128" s="7">
        <f t="shared" si="106"/>
        <v>0.4833986744</v>
      </c>
      <c r="AH128" s="7">
        <f t="shared" si="106"/>
        <v>0.5514629485</v>
      </c>
      <c r="AI128" s="7">
        <f>SUM(AD128:AH128)/Count(AD128:AH128)</f>
        <v>0.2728122324</v>
      </c>
    </row>
    <row r="129" hidden="1">
      <c r="A129" s="37" t="s">
        <v>65</v>
      </c>
      <c r="B129" s="1" t="s">
        <v>9</v>
      </c>
      <c r="C129" s="1" t="s">
        <v>317</v>
      </c>
      <c r="D129" s="1" t="s">
        <v>321</v>
      </c>
      <c r="E129" s="1"/>
      <c r="F129" s="1">
        <v>5.0</v>
      </c>
      <c r="H129" s="10">
        <v>31.3070771844818</v>
      </c>
      <c r="I129" s="10">
        <v>26.2543157</v>
      </c>
      <c r="J129" s="10">
        <v>27.229942</v>
      </c>
      <c r="K129" s="10">
        <v>29.814799</v>
      </c>
      <c r="L129" s="10">
        <v>40.2393146</v>
      </c>
      <c r="M129" s="10">
        <v>52.6386496499999</v>
      </c>
      <c r="N129" s="10">
        <v>86.50900242</v>
      </c>
      <c r="O129" s="10">
        <v>11058.0</v>
      </c>
      <c r="P129" s="10">
        <v>2705.0</v>
      </c>
      <c r="Q129" s="10">
        <v>633.0</v>
      </c>
      <c r="R129" s="10">
        <v>236.0</v>
      </c>
      <c r="S129" s="10">
        <v>45.0</v>
      </c>
      <c r="T129" s="7">
        <f t="shared" si="107"/>
        <v>0.2446192802</v>
      </c>
      <c r="U129" s="7">
        <f t="shared" si="108"/>
        <v>0.05724362453</v>
      </c>
      <c r="V129" s="7">
        <f t="shared" si="109"/>
        <v>0.02134201483</v>
      </c>
      <c r="W129" s="7">
        <f t="shared" si="110"/>
        <v>0.00406945198</v>
      </c>
    </row>
    <row r="130" hidden="1">
      <c r="A130" s="37" t="s">
        <v>65</v>
      </c>
      <c r="B130" s="1" t="s">
        <v>9</v>
      </c>
      <c r="C130" s="1" t="s">
        <v>318</v>
      </c>
      <c r="D130" s="1" t="s">
        <v>321</v>
      </c>
      <c r="E130" s="1"/>
      <c r="F130" s="1">
        <v>5.0</v>
      </c>
      <c r="H130" s="10">
        <v>21.2445478376694</v>
      </c>
      <c r="I130" s="10">
        <v>18.129294</v>
      </c>
      <c r="J130" s="10">
        <v>18.704949</v>
      </c>
      <c r="K130" s="10">
        <v>19.443368</v>
      </c>
      <c r="L130" s="10">
        <v>25.2342087999999</v>
      </c>
      <c r="M130" s="10">
        <v>37.0727827</v>
      </c>
      <c r="N130" s="10">
        <v>68.8789099</v>
      </c>
      <c r="O130" s="10">
        <v>15567.0</v>
      </c>
      <c r="P130" s="10">
        <v>1202.0</v>
      </c>
      <c r="Q130" s="10">
        <v>415.0</v>
      </c>
      <c r="R130" s="10">
        <v>88.0</v>
      </c>
      <c r="S130" s="10">
        <v>0.0</v>
      </c>
      <c r="T130" s="7">
        <f t="shared" si="107"/>
        <v>0.07721462067</v>
      </c>
      <c r="U130" s="7">
        <f t="shared" si="108"/>
        <v>0.02665895805</v>
      </c>
      <c r="V130" s="7">
        <f t="shared" si="109"/>
        <v>0.005652983876</v>
      </c>
      <c r="W130" s="7">
        <f t="shared" si="110"/>
        <v>0</v>
      </c>
    </row>
    <row r="131" hidden="1">
      <c r="A131" s="37" t="s">
        <v>273</v>
      </c>
      <c r="B131" s="2" t="s">
        <v>9</v>
      </c>
      <c r="C131" s="1" t="s">
        <v>317</v>
      </c>
      <c r="D131" s="1" t="s">
        <v>322</v>
      </c>
      <c r="E131" s="1"/>
      <c r="F131" s="1">
        <v>1.0</v>
      </c>
      <c r="G131" s="1"/>
      <c r="H131" s="10">
        <v>32.591406738764</v>
      </c>
      <c r="I131" s="10">
        <v>26.322947</v>
      </c>
      <c r="J131" s="10">
        <v>27.654711</v>
      </c>
      <c r="K131" s="10">
        <v>30.873186</v>
      </c>
      <c r="L131" s="10">
        <v>48.1461785</v>
      </c>
      <c r="M131" s="10">
        <v>61.90068175</v>
      </c>
      <c r="N131" s="10">
        <v>86.35062645</v>
      </c>
      <c r="O131" s="10">
        <v>2136.0</v>
      </c>
      <c r="P131" s="10">
        <v>597.0</v>
      </c>
      <c r="Q131" s="10">
        <v>194.0</v>
      </c>
      <c r="R131" s="10">
        <v>53.0</v>
      </c>
      <c r="S131" s="10">
        <v>3.0</v>
      </c>
      <c r="T131" s="7">
        <f t="shared" si="107"/>
        <v>0.279494382</v>
      </c>
      <c r="U131" s="7">
        <f t="shared" si="108"/>
        <v>0.09082397004</v>
      </c>
      <c r="V131" s="7">
        <f t="shared" si="109"/>
        <v>0.02481273408</v>
      </c>
      <c r="W131" s="7">
        <f t="shared" si="110"/>
        <v>0.001404494382</v>
      </c>
      <c r="X131" s="28">
        <f t="shared" ref="X131:AB131" si="111">J131-J185</f>
        <v>0.945199</v>
      </c>
      <c r="Y131" s="38">
        <f t="shared" si="111"/>
        <v>3.086881</v>
      </c>
      <c r="Z131" s="28">
        <f t="shared" si="111"/>
        <v>16.1879525</v>
      </c>
      <c r="AA131" s="38">
        <f t="shared" si="111"/>
        <v>23.15876675</v>
      </c>
      <c r="AB131" s="28">
        <f t="shared" si="111"/>
        <v>20.19314545</v>
      </c>
      <c r="AC131" s="28">
        <f t="shared" ref="AC131:AC133" si="112">SUMSQ(X131:AB131)/Count(X131:AB131)</f>
        <v>243.3127284</v>
      </c>
    </row>
    <row r="132" hidden="1">
      <c r="A132" s="37" t="s">
        <v>273</v>
      </c>
      <c r="B132" s="2" t="s">
        <v>9</v>
      </c>
      <c r="C132" s="1" t="s">
        <v>318</v>
      </c>
      <c r="D132" s="1" t="s">
        <v>322</v>
      </c>
      <c r="E132" s="1"/>
      <c r="F132" s="1">
        <v>1.0</v>
      </c>
      <c r="G132" s="1"/>
      <c r="H132" s="10">
        <v>24.1500930219219</v>
      </c>
      <c r="I132" s="10">
        <v>18.6676626</v>
      </c>
      <c r="J132" s="10">
        <v>19.302176</v>
      </c>
      <c r="K132" s="10">
        <v>21.571874</v>
      </c>
      <c r="L132" s="10">
        <v>38.0716082999999</v>
      </c>
      <c r="M132" s="10">
        <v>50.1563951499999</v>
      </c>
      <c r="N132" s="10">
        <v>71.78828389</v>
      </c>
      <c r="O132" s="10">
        <v>3330.0</v>
      </c>
      <c r="P132" s="10">
        <v>544.0</v>
      </c>
      <c r="Q132" s="10">
        <v>169.0</v>
      </c>
      <c r="R132" s="10">
        <v>26.0</v>
      </c>
      <c r="S132" s="10">
        <v>0.0</v>
      </c>
      <c r="T132" s="7">
        <f t="shared" si="107"/>
        <v>0.1633633634</v>
      </c>
      <c r="U132" s="7">
        <f t="shared" si="108"/>
        <v>0.05075075075</v>
      </c>
      <c r="V132" s="7">
        <f t="shared" si="109"/>
        <v>0.007807807808</v>
      </c>
      <c r="W132" s="7">
        <f t="shared" si="110"/>
        <v>0</v>
      </c>
      <c r="AC132" s="28" t="str">
        <f t="shared" si="112"/>
        <v>#DIV/0!</v>
      </c>
    </row>
    <row r="133">
      <c r="A133" s="37" t="s">
        <v>273</v>
      </c>
      <c r="B133" s="2" t="s">
        <v>9</v>
      </c>
      <c r="C133" s="1" t="s">
        <v>263</v>
      </c>
      <c r="D133" s="1" t="s">
        <v>322</v>
      </c>
      <c r="E133" s="1" t="s">
        <v>274</v>
      </c>
      <c r="F133" s="1">
        <v>1.0</v>
      </c>
      <c r="G133" s="1"/>
      <c r="H133" s="10">
        <v>27.454589526637</v>
      </c>
      <c r="I133" s="10">
        <v>18.746919</v>
      </c>
      <c r="J133" s="10">
        <v>26.1600505</v>
      </c>
      <c r="K133" s="10">
        <v>28.50969675</v>
      </c>
      <c r="L133" s="10">
        <v>41.9227845</v>
      </c>
      <c r="M133" s="10">
        <v>55.81324775</v>
      </c>
      <c r="N133" s="10">
        <v>79.2423452499999</v>
      </c>
      <c r="O133" s="10">
        <v>5406.0</v>
      </c>
      <c r="P133" s="10">
        <v>1120.0</v>
      </c>
      <c r="Q133" s="10">
        <v>363.0</v>
      </c>
      <c r="R133" s="10">
        <v>79.0</v>
      </c>
      <c r="S133" s="10">
        <v>3.0</v>
      </c>
      <c r="T133" s="7">
        <f t="shared" si="107"/>
        <v>0.2071772105</v>
      </c>
      <c r="U133" s="7">
        <f t="shared" si="108"/>
        <v>0.06714761376</v>
      </c>
      <c r="V133" s="7">
        <f t="shared" si="109"/>
        <v>0.01461339253</v>
      </c>
      <c r="W133" s="7">
        <f t="shared" si="110"/>
        <v>0.0005549389567</v>
      </c>
      <c r="X133" s="28">
        <f t="shared" ref="X133:AB133" si="113">J133-J$115</f>
        <v>7.87274</v>
      </c>
      <c r="Y133" s="38">
        <f t="shared" si="113"/>
        <v>9.513687</v>
      </c>
      <c r="Z133" s="28">
        <f t="shared" si="113"/>
        <v>18.4761909</v>
      </c>
      <c r="AA133" s="38">
        <f t="shared" si="113"/>
        <v>20.21389165</v>
      </c>
      <c r="AB133" s="28">
        <f t="shared" si="113"/>
        <v>13.17869539</v>
      </c>
      <c r="AC133" s="28">
        <f t="shared" si="112"/>
        <v>215.2278667</v>
      </c>
      <c r="AD133" s="7">
        <f t="shared" ref="AD133:AH133" si="114">abs((J$283-J133)/J$283)</f>
        <v>0.404800138</v>
      </c>
      <c r="AE133" s="7">
        <f t="shared" si="114"/>
        <v>0.06059083946</v>
      </c>
      <c r="AF133" s="7">
        <f t="shared" si="114"/>
        <v>0.5092720644</v>
      </c>
      <c r="AG133" s="7">
        <f t="shared" si="114"/>
        <v>0.8444750776</v>
      </c>
      <c r="AH133" s="7">
        <f t="shared" si="114"/>
        <v>0.5745673171</v>
      </c>
      <c r="AI133" s="7">
        <f>SUM(AD133:AH133)/Count(AD133:AH133)</f>
        <v>0.4787410873</v>
      </c>
    </row>
    <row r="134" hidden="1">
      <c r="A134" s="37" t="s">
        <v>119</v>
      </c>
      <c r="B134" s="2" t="s">
        <v>9</v>
      </c>
      <c r="C134" s="1" t="s">
        <v>317</v>
      </c>
      <c r="D134" s="1" t="s">
        <v>322</v>
      </c>
      <c r="E134" s="1"/>
      <c r="F134" s="1">
        <v>15.0</v>
      </c>
      <c r="G134" s="1"/>
      <c r="H134" s="10">
        <v>30.7610685430238</v>
      </c>
      <c r="I134" s="10">
        <v>26.2477245</v>
      </c>
      <c r="J134" s="10">
        <v>27.1237004999999</v>
      </c>
      <c r="K134" s="10">
        <v>29.3804579999999</v>
      </c>
      <c r="L134" s="10">
        <v>39.2965845</v>
      </c>
      <c r="M134" s="10">
        <v>51.85525975</v>
      </c>
      <c r="N134" s="10">
        <v>78.88474365</v>
      </c>
      <c r="O134" s="10">
        <v>33586.0</v>
      </c>
      <c r="P134" s="10">
        <v>7602.0</v>
      </c>
      <c r="Q134" s="10">
        <v>1864.0</v>
      </c>
      <c r="R134" s="10">
        <v>455.0</v>
      </c>
      <c r="S134" s="10">
        <v>13.0</v>
      </c>
      <c r="T134" s="7">
        <f t="shared" si="107"/>
        <v>0.2263443101</v>
      </c>
      <c r="U134" s="7">
        <f t="shared" si="108"/>
        <v>0.05549931519</v>
      </c>
      <c r="V134" s="7">
        <f t="shared" si="109"/>
        <v>0.01354731138</v>
      </c>
      <c r="W134" s="7">
        <f t="shared" si="110"/>
        <v>0.0003870660394</v>
      </c>
    </row>
    <row r="135" hidden="1">
      <c r="A135" s="37" t="s">
        <v>119</v>
      </c>
      <c r="B135" s="2" t="s">
        <v>9</v>
      </c>
      <c r="C135" s="1" t="s">
        <v>318</v>
      </c>
      <c r="D135" s="1" t="s">
        <v>322</v>
      </c>
      <c r="E135" s="1"/>
      <c r="F135" s="1">
        <v>15.0</v>
      </c>
      <c r="G135" s="1"/>
      <c r="H135" s="10">
        <v>23.0179050723833</v>
      </c>
      <c r="I135" s="10">
        <v>18.108151</v>
      </c>
      <c r="J135" s="10">
        <v>18.719972</v>
      </c>
      <c r="K135" s="10">
        <v>19.50781</v>
      </c>
      <c r="L135" s="10">
        <v>30.9101366</v>
      </c>
      <c r="M135" s="10">
        <v>45.5666918999999</v>
      </c>
      <c r="N135" s="10">
        <v>85.83679484</v>
      </c>
      <c r="O135" s="10">
        <v>47207.0</v>
      </c>
      <c r="P135" s="10">
        <v>4946.0</v>
      </c>
      <c r="Q135" s="10">
        <v>2034.0</v>
      </c>
      <c r="R135" s="10">
        <v>717.0</v>
      </c>
      <c r="S135" s="10">
        <v>374.0</v>
      </c>
      <c r="T135" s="7">
        <f t="shared" si="107"/>
        <v>0.1047725973</v>
      </c>
      <c r="U135" s="7">
        <f t="shared" si="108"/>
        <v>0.04308683034</v>
      </c>
      <c r="V135" s="7">
        <f t="shared" si="109"/>
        <v>0.01518842545</v>
      </c>
      <c r="W135" s="7">
        <f t="shared" si="110"/>
        <v>0.007922553859</v>
      </c>
    </row>
    <row r="136">
      <c r="A136" s="37" t="s">
        <v>119</v>
      </c>
      <c r="B136" s="2" t="s">
        <v>9</v>
      </c>
      <c r="C136" s="1" t="s">
        <v>263</v>
      </c>
      <c r="D136" s="1" t="s">
        <v>322</v>
      </c>
      <c r="E136" s="1" t="s">
        <v>274</v>
      </c>
      <c r="F136" s="1">
        <v>15.0</v>
      </c>
      <c r="G136" s="1"/>
      <c r="H136" s="10">
        <v>26.2410650398835</v>
      </c>
      <c r="I136" s="10">
        <v>18.1629742</v>
      </c>
      <c r="J136" s="10">
        <v>22.661798</v>
      </c>
      <c r="K136" s="10">
        <v>27.470266</v>
      </c>
      <c r="L136" s="10">
        <v>34.9402716</v>
      </c>
      <c r="M136" s="10">
        <v>49.1306893</v>
      </c>
      <c r="N136" s="10">
        <v>81.29010156</v>
      </c>
      <c r="O136" s="10">
        <v>80735.0</v>
      </c>
      <c r="P136" s="10">
        <v>12548.0</v>
      </c>
      <c r="Q136" s="10">
        <v>3898.0</v>
      </c>
      <c r="R136" s="10">
        <v>1172.0</v>
      </c>
      <c r="S136" s="10">
        <v>387.0</v>
      </c>
      <c r="T136" s="7">
        <f t="shared" si="107"/>
        <v>0.1554220598</v>
      </c>
      <c r="U136" s="7">
        <f t="shared" si="108"/>
        <v>0.0482814145</v>
      </c>
      <c r="V136" s="7">
        <f t="shared" si="109"/>
        <v>0.01451662848</v>
      </c>
      <c r="W136" s="7">
        <f t="shared" si="110"/>
        <v>0.004793460085</v>
      </c>
      <c r="X136" s="28">
        <f t="shared" ref="X136:AB136" si="115">J136-J$115</f>
        <v>4.3744875</v>
      </c>
      <c r="Y136" s="38">
        <f t="shared" si="115"/>
        <v>8.47425625</v>
      </c>
      <c r="Z136" s="28">
        <f t="shared" si="115"/>
        <v>11.493678</v>
      </c>
      <c r="AA136" s="38">
        <f t="shared" si="115"/>
        <v>13.5313332</v>
      </c>
      <c r="AB136" s="28">
        <f t="shared" si="115"/>
        <v>15.2264517</v>
      </c>
      <c r="AC136" s="28">
        <f>SUMSQ(X136:AB136)/Count(X136:AB136)</f>
        <v>127.5991207</v>
      </c>
      <c r="AD136" s="7">
        <f t="shared" ref="AD136:AH136" si="116">abs((J$283-J136)/J$283)</f>
        <v>0.2169432532</v>
      </c>
      <c r="AE136" s="7">
        <f t="shared" si="116"/>
        <v>0.0219229174</v>
      </c>
      <c r="AF136" s="7">
        <f t="shared" si="116"/>
        <v>0.2578929686</v>
      </c>
      <c r="AG136" s="7">
        <f t="shared" si="116"/>
        <v>0.623634811</v>
      </c>
      <c r="AH136" s="7">
        <f t="shared" si="116"/>
        <v>0.6152568013</v>
      </c>
      <c r="AI136" s="7">
        <f>SUM(AD136:AH136)/Count(AD136:AH136)</f>
        <v>0.3471301503</v>
      </c>
    </row>
    <row r="137" hidden="1">
      <c r="A137" s="35" t="s">
        <v>283</v>
      </c>
      <c r="B137" s="2" t="s">
        <v>9</v>
      </c>
      <c r="C137" s="1" t="s">
        <v>317</v>
      </c>
      <c r="D137" s="1" t="s">
        <v>322</v>
      </c>
      <c r="E137" s="1"/>
      <c r="F137" s="1">
        <v>30.0</v>
      </c>
      <c r="G137" s="1"/>
      <c r="H137" s="10">
        <v>31.6908799961254</v>
      </c>
      <c r="I137" s="10">
        <v>26.3915465999999</v>
      </c>
      <c r="J137" s="10">
        <v>27.536735</v>
      </c>
      <c r="K137" s="10">
        <v>30.0871675</v>
      </c>
      <c r="L137" s="10">
        <v>42.5239602</v>
      </c>
      <c r="M137" s="10">
        <v>55.7544692999999</v>
      </c>
      <c r="N137" s="10">
        <v>84.1757420199999</v>
      </c>
      <c r="O137" s="10">
        <v>66847.0</v>
      </c>
      <c r="P137" s="10">
        <v>16908.0</v>
      </c>
      <c r="Q137" s="10">
        <v>4429.0</v>
      </c>
      <c r="R137" s="10">
        <v>1374.0</v>
      </c>
      <c r="S137" s="10">
        <v>101.0</v>
      </c>
      <c r="T137" s="7">
        <f t="shared" si="107"/>
        <v>0.2529358086</v>
      </c>
      <c r="U137" s="7">
        <f t="shared" si="108"/>
        <v>0.06625577812</v>
      </c>
      <c r="V137" s="7">
        <f t="shared" si="109"/>
        <v>0.02055440035</v>
      </c>
      <c r="W137" s="7">
        <f t="shared" si="110"/>
        <v>0.00151091298</v>
      </c>
    </row>
    <row r="138" hidden="1">
      <c r="A138" s="35" t="s">
        <v>283</v>
      </c>
      <c r="B138" s="2" t="s">
        <v>9</v>
      </c>
      <c r="C138" s="1" t="s">
        <v>318</v>
      </c>
      <c r="D138" s="1" t="s">
        <v>322</v>
      </c>
      <c r="E138" s="1"/>
      <c r="F138" s="1">
        <v>30.0</v>
      </c>
      <c r="G138" s="1"/>
      <c r="H138" s="10">
        <v>21.7278582539966</v>
      </c>
      <c r="I138" s="10">
        <v>18.1143178</v>
      </c>
      <c r="J138" s="10">
        <v>18.831311</v>
      </c>
      <c r="K138" s="10">
        <v>19.58060675</v>
      </c>
      <c r="L138" s="10">
        <v>27.6432217999999</v>
      </c>
      <c r="M138" s="10">
        <v>39.3894156499999</v>
      </c>
      <c r="N138" s="10">
        <v>72.3809676</v>
      </c>
      <c r="O138" s="10">
        <v>95454.0</v>
      </c>
      <c r="P138" s="10">
        <v>8425.0</v>
      </c>
      <c r="Q138" s="10">
        <v>2902.0</v>
      </c>
      <c r="R138" s="10">
        <v>787.0</v>
      </c>
      <c r="S138" s="10">
        <v>98.0</v>
      </c>
      <c r="T138" s="7">
        <f t="shared" si="107"/>
        <v>0.08826240912</v>
      </c>
      <c r="U138" s="7">
        <f t="shared" si="108"/>
        <v>0.03040207849</v>
      </c>
      <c r="V138" s="7">
        <f t="shared" si="109"/>
        <v>0.008244809018</v>
      </c>
      <c r="W138" s="7">
        <f t="shared" si="110"/>
        <v>0.001026672533</v>
      </c>
    </row>
    <row r="139">
      <c r="A139" s="35" t="s">
        <v>283</v>
      </c>
      <c r="B139" s="2" t="s">
        <v>9</v>
      </c>
      <c r="C139" s="1" t="s">
        <v>263</v>
      </c>
      <c r="D139" s="1" t="s">
        <v>322</v>
      </c>
      <c r="E139" s="1" t="s">
        <v>274</v>
      </c>
      <c r="F139" s="1">
        <v>30.0</v>
      </c>
      <c r="G139" s="1"/>
      <c r="H139" s="10">
        <v>25.8338105016271</v>
      </c>
      <c r="I139" s="10">
        <v>18.1834338</v>
      </c>
      <c r="J139" s="10">
        <v>20.6351354999999</v>
      </c>
      <c r="K139" s="10">
        <v>27.69631425</v>
      </c>
      <c r="L139" s="10">
        <v>34.9107816999999</v>
      </c>
      <c r="M139" s="10">
        <v>48.0820956999999</v>
      </c>
      <c r="N139" s="10">
        <v>78.8974843599999</v>
      </c>
      <c r="O139" s="10">
        <v>162242.0</v>
      </c>
      <c r="P139" s="10">
        <v>25333.0</v>
      </c>
      <c r="Q139" s="10">
        <v>7331.0</v>
      </c>
      <c r="R139" s="10">
        <v>2161.0</v>
      </c>
      <c r="S139" s="10">
        <v>199.0</v>
      </c>
      <c r="T139" s="7">
        <f t="shared" si="107"/>
        <v>0.1561432921</v>
      </c>
      <c r="U139" s="7">
        <f t="shared" si="108"/>
        <v>0.04518558696</v>
      </c>
      <c r="V139" s="7">
        <f t="shared" si="109"/>
        <v>0.01331960898</v>
      </c>
      <c r="W139" s="7">
        <f t="shared" si="110"/>
        <v>0.001226562789</v>
      </c>
      <c r="X139" s="28">
        <f t="shared" ref="X139:AB139" si="117">J139-J$115</f>
        <v>2.347825</v>
      </c>
      <c r="Y139" s="38">
        <f t="shared" si="117"/>
        <v>8.7003045</v>
      </c>
      <c r="Z139" s="28">
        <f t="shared" si="117"/>
        <v>11.4641881</v>
      </c>
      <c r="AA139" s="38">
        <f t="shared" si="117"/>
        <v>12.4827396</v>
      </c>
      <c r="AB139" s="28">
        <f t="shared" si="117"/>
        <v>12.8338345</v>
      </c>
      <c r="AC139" s="28">
        <f>SUMSQ(X139:AB139)/Count(X139:AB139)</f>
        <v>106.6322571</v>
      </c>
      <c r="AD139" s="7">
        <f t="shared" ref="AD139:AH139" si="118">abs((J$283-J139)/J$283)</f>
        <v>0.1081110565</v>
      </c>
      <c r="AE139" s="7">
        <f t="shared" si="118"/>
        <v>0.03033215112</v>
      </c>
      <c r="AF139" s="7">
        <f t="shared" si="118"/>
        <v>0.2568312958</v>
      </c>
      <c r="AG139" s="7">
        <f t="shared" si="118"/>
        <v>0.5889816625</v>
      </c>
      <c r="AH139" s="7">
        <f t="shared" si="118"/>
        <v>0.5677148358</v>
      </c>
      <c r="AI139" s="7">
        <f>SUM(AD139:AH139)/Count(AD139:AH139)</f>
        <v>0.3103942003</v>
      </c>
    </row>
    <row r="140" hidden="1">
      <c r="A140" s="37" t="s">
        <v>156</v>
      </c>
      <c r="B140" s="2" t="s">
        <v>9</v>
      </c>
      <c r="C140" s="1" t="s">
        <v>317</v>
      </c>
      <c r="D140" s="1" t="s">
        <v>322</v>
      </c>
      <c r="E140" s="1"/>
      <c r="F140" s="1">
        <v>5.0</v>
      </c>
      <c r="G140" s="1"/>
      <c r="H140" s="10">
        <v>31.6459135056637</v>
      </c>
      <c r="I140" s="10">
        <v>26.3731572</v>
      </c>
      <c r="J140" s="10">
        <v>27.522517</v>
      </c>
      <c r="K140" s="10">
        <v>30.33681375</v>
      </c>
      <c r="L140" s="10">
        <v>42.3158273</v>
      </c>
      <c r="M140" s="10">
        <v>56.1830546999999</v>
      </c>
      <c r="N140" s="10">
        <v>81.79745537</v>
      </c>
      <c r="O140" s="10">
        <v>11300.0</v>
      </c>
      <c r="P140" s="10">
        <v>2976.0</v>
      </c>
      <c r="Q140" s="10">
        <v>763.0</v>
      </c>
      <c r="R140" s="10">
        <v>208.0</v>
      </c>
      <c r="S140" s="10">
        <v>1.0</v>
      </c>
      <c r="T140" s="7">
        <f t="shared" si="107"/>
        <v>0.2633628319</v>
      </c>
      <c r="U140" s="7">
        <f t="shared" si="108"/>
        <v>0.06752212389</v>
      </c>
      <c r="V140" s="7">
        <f t="shared" si="109"/>
        <v>0.01840707965</v>
      </c>
      <c r="W140" s="7">
        <f t="shared" si="110"/>
        <v>0.00008849557522</v>
      </c>
    </row>
    <row r="141" hidden="1">
      <c r="A141" s="37" t="s">
        <v>156</v>
      </c>
      <c r="B141" s="2" t="s">
        <v>9</v>
      </c>
      <c r="C141" s="1" t="s">
        <v>318</v>
      </c>
      <c r="D141" s="1" t="s">
        <v>322</v>
      </c>
      <c r="E141" s="1"/>
      <c r="F141" s="1">
        <v>5.0</v>
      </c>
      <c r="G141" s="1"/>
      <c r="H141" s="10">
        <v>23.4211523581921</v>
      </c>
      <c r="I141" s="10">
        <v>18.0604805999999</v>
      </c>
      <c r="J141" s="10">
        <v>18.792795</v>
      </c>
      <c r="K141" s="10">
        <v>19.700458</v>
      </c>
      <c r="L141" s="10">
        <v>32.4270981999999</v>
      </c>
      <c r="M141" s="10">
        <v>48.4789671999999</v>
      </c>
      <c r="N141" s="10">
        <v>88.5203032399999</v>
      </c>
      <c r="O141" s="10">
        <v>15997.0</v>
      </c>
      <c r="P141" s="10">
        <v>1807.0</v>
      </c>
      <c r="Q141" s="10">
        <v>751.0</v>
      </c>
      <c r="R141" s="10">
        <v>288.0</v>
      </c>
      <c r="S141" s="10">
        <v>126.0</v>
      </c>
      <c r="T141" s="7">
        <f t="shared" si="107"/>
        <v>0.1129586798</v>
      </c>
      <c r="U141" s="7">
        <f t="shared" si="108"/>
        <v>0.04694630243</v>
      </c>
      <c r="V141" s="7">
        <f t="shared" si="109"/>
        <v>0.01800337563</v>
      </c>
      <c r="W141" s="7">
        <f t="shared" si="110"/>
        <v>0.007876476839</v>
      </c>
    </row>
    <row r="142">
      <c r="A142" s="37" t="s">
        <v>156</v>
      </c>
      <c r="B142" s="2" t="s">
        <v>9</v>
      </c>
      <c r="C142" s="1" t="s">
        <v>263</v>
      </c>
      <c r="D142" s="1" t="s">
        <v>322</v>
      </c>
      <c r="E142" s="1" t="s">
        <v>274</v>
      </c>
      <c r="F142" s="1">
        <v>5.0</v>
      </c>
      <c r="G142" s="1"/>
      <c r="H142" s="10">
        <v>26.8387762513767</v>
      </c>
      <c r="I142" s="10">
        <v>18.1480821</v>
      </c>
      <c r="J142" s="10">
        <v>24.3693175</v>
      </c>
      <c r="K142" s="10">
        <v>27.931765</v>
      </c>
      <c r="L142" s="10">
        <v>37.4391372</v>
      </c>
      <c r="M142" s="10">
        <v>52.3014314499999</v>
      </c>
      <c r="N142" s="10">
        <v>84.02606078</v>
      </c>
      <c r="O142" s="10">
        <v>27238.0</v>
      </c>
      <c r="P142" s="10">
        <v>4781.0</v>
      </c>
      <c r="Q142" s="10">
        <v>1514.0</v>
      </c>
      <c r="R142" s="10">
        <v>496.0</v>
      </c>
      <c r="S142" s="10">
        <v>127.0</v>
      </c>
      <c r="T142" s="7">
        <f t="shared" si="107"/>
        <v>0.1755268375</v>
      </c>
      <c r="U142" s="7">
        <f t="shared" si="108"/>
        <v>0.05558411043</v>
      </c>
      <c r="V142" s="7">
        <f t="shared" si="109"/>
        <v>0.01820985388</v>
      </c>
      <c r="W142" s="7">
        <f t="shared" si="110"/>
        <v>0.004662603715</v>
      </c>
      <c r="X142" s="28">
        <f t="shared" ref="X142:AB142" si="119">J142-J$115</f>
        <v>6.082007</v>
      </c>
      <c r="Y142" s="38">
        <f t="shared" si="119"/>
        <v>8.93575525</v>
      </c>
      <c r="Z142" s="28">
        <f t="shared" si="119"/>
        <v>13.9925436</v>
      </c>
      <c r="AA142" s="38">
        <f t="shared" si="119"/>
        <v>16.70207535</v>
      </c>
      <c r="AB142" s="28">
        <f t="shared" si="119"/>
        <v>17.96241092</v>
      </c>
      <c r="AC142" s="28">
        <f>SUMSQ(X142:AB142)/Count(X142:AB142)</f>
        <v>182.8474669</v>
      </c>
      <c r="AD142" s="7">
        <f t="shared" ref="AD142:AH142" si="120">abs((J$283-J142)/J$283)</f>
        <v>0.3086374045</v>
      </c>
      <c r="AE142" s="7">
        <f t="shared" si="120"/>
        <v>0.03909116777</v>
      </c>
      <c r="AF142" s="7">
        <f t="shared" si="120"/>
        <v>0.3478552192</v>
      </c>
      <c r="AG142" s="7">
        <f t="shared" si="120"/>
        <v>0.7284191607</v>
      </c>
      <c r="AH142" s="7">
        <f t="shared" si="120"/>
        <v>0.6696210677</v>
      </c>
      <c r="AI142" s="7">
        <f>SUM(AD142:AH142)/Count(AD142:AH142)</f>
        <v>0.418724804</v>
      </c>
    </row>
    <row r="143" hidden="1">
      <c r="A143" s="37" t="s">
        <v>43</v>
      </c>
      <c r="B143" s="2" t="s">
        <v>9</v>
      </c>
      <c r="C143" s="1" t="s">
        <v>317</v>
      </c>
      <c r="D143" s="1" t="s">
        <v>324</v>
      </c>
      <c r="E143" s="1"/>
      <c r="F143" s="1">
        <v>15.0</v>
      </c>
      <c r="G143" s="1"/>
      <c r="H143" s="10">
        <v>30.8166384224326</v>
      </c>
      <c r="I143" s="10">
        <v>26.2542742</v>
      </c>
      <c r="J143" s="10">
        <v>27.149852</v>
      </c>
      <c r="K143" s="10">
        <v>29.435062</v>
      </c>
      <c r="L143" s="10">
        <v>39.0925176</v>
      </c>
      <c r="M143" s="10">
        <v>50.8044585999999</v>
      </c>
      <c r="N143" s="10">
        <v>81.76454792</v>
      </c>
      <c r="O143" s="10">
        <v>32417.0</v>
      </c>
      <c r="P143" s="10">
        <v>7438.0</v>
      </c>
      <c r="Q143" s="10">
        <v>1706.0</v>
      </c>
      <c r="R143" s="10">
        <v>518.0</v>
      </c>
      <c r="S143" s="10">
        <v>31.0</v>
      </c>
      <c r="T143" s="7">
        <f t="shared" si="107"/>
        <v>0.2294475121</v>
      </c>
      <c r="U143" s="7">
        <f t="shared" si="108"/>
        <v>0.05262670821</v>
      </c>
      <c r="V143" s="7">
        <f t="shared" si="109"/>
        <v>0.01597927014</v>
      </c>
      <c r="W143" s="7">
        <f t="shared" si="110"/>
        <v>0.0009562883672</v>
      </c>
    </row>
    <row r="144" hidden="1">
      <c r="A144" s="37" t="s">
        <v>43</v>
      </c>
      <c r="B144" s="2" t="s">
        <v>9</v>
      </c>
      <c r="C144" s="1" t="s">
        <v>318</v>
      </c>
      <c r="D144" s="1" t="s">
        <v>324</v>
      </c>
      <c r="E144" s="1"/>
      <c r="F144" s="1">
        <v>15.0</v>
      </c>
      <c r="G144" s="1"/>
      <c r="H144" s="10">
        <v>21.1595941775648</v>
      </c>
      <c r="I144" s="10">
        <v>18.1013678</v>
      </c>
      <c r="J144" s="10">
        <v>18.764615</v>
      </c>
      <c r="K144" s="10">
        <v>19.4201254999999</v>
      </c>
      <c r="L144" s="10">
        <v>24.4346338</v>
      </c>
      <c r="M144" s="10">
        <v>36.6733863</v>
      </c>
      <c r="N144" s="10">
        <v>68.8643240399998</v>
      </c>
      <c r="O144" s="10">
        <v>46552.0</v>
      </c>
      <c r="P144" s="10">
        <v>3514.0</v>
      </c>
      <c r="Q144" s="10">
        <v>1189.0</v>
      </c>
      <c r="R144" s="10">
        <v>261.0</v>
      </c>
      <c r="S144" s="10">
        <v>0.0</v>
      </c>
      <c r="T144" s="7">
        <f t="shared" si="107"/>
        <v>0.0754854786</v>
      </c>
      <c r="U144" s="7">
        <f t="shared" si="108"/>
        <v>0.02554133013</v>
      </c>
      <c r="V144" s="7">
        <f t="shared" si="109"/>
        <v>0.005606633442</v>
      </c>
      <c r="W144" s="7">
        <f t="shared" si="110"/>
        <v>0</v>
      </c>
    </row>
    <row r="145">
      <c r="A145" s="37" t="s">
        <v>43</v>
      </c>
      <c r="B145" s="2" t="s">
        <v>9</v>
      </c>
      <c r="C145" s="1" t="s">
        <v>263</v>
      </c>
      <c r="D145" s="1" t="s">
        <v>324</v>
      </c>
      <c r="E145" s="1" t="s">
        <v>270</v>
      </c>
      <c r="F145" s="1">
        <v>15.0</v>
      </c>
      <c r="G145" s="1"/>
      <c r="H145" s="10">
        <v>25.1263682728954</v>
      </c>
      <c r="I145" s="10">
        <v>18.1613772</v>
      </c>
      <c r="J145" s="10">
        <v>20.253858</v>
      </c>
      <c r="K145" s="10">
        <v>27.218832</v>
      </c>
      <c r="L145" s="10">
        <v>32.7509738</v>
      </c>
      <c r="M145" s="10">
        <v>43.9427239999999</v>
      </c>
      <c r="N145" s="10">
        <v>74.8960458400002</v>
      </c>
      <c r="O145" s="10">
        <v>78913.0</v>
      </c>
      <c r="P145" s="10">
        <v>10945.0</v>
      </c>
      <c r="Q145" s="10">
        <v>2895.0</v>
      </c>
      <c r="R145" s="10">
        <v>779.0</v>
      </c>
      <c r="S145" s="10">
        <v>31.0</v>
      </c>
      <c r="T145" s="7">
        <f t="shared" si="107"/>
        <v>0.1386970461</v>
      </c>
      <c r="U145" s="7">
        <f t="shared" si="108"/>
        <v>0.03668597063</v>
      </c>
      <c r="V145" s="7">
        <f t="shared" si="109"/>
        <v>0.009871630783</v>
      </c>
      <c r="W145" s="7">
        <f t="shared" si="110"/>
        <v>0.000392837682</v>
      </c>
      <c r="X145" s="28">
        <f t="shared" ref="X145:AB145" si="121">J145-J$115</f>
        <v>1.9665475</v>
      </c>
      <c r="Y145" s="38">
        <f t="shared" si="121"/>
        <v>8.22282225</v>
      </c>
      <c r="Z145" s="28">
        <f t="shared" si="121"/>
        <v>9.3043802</v>
      </c>
      <c r="AA145" s="38">
        <f t="shared" si="121"/>
        <v>8.3433679</v>
      </c>
      <c r="AB145" s="28">
        <f t="shared" si="121"/>
        <v>8.83239598</v>
      </c>
      <c r="AC145" s="28">
        <f>SUMSQ(X145:AB145)/Count(X145:AB145)</f>
        <v>61.13532248</v>
      </c>
      <c r="AD145" s="7">
        <f t="shared" ref="AD145:AH145" si="122">abs((J$283-J145)/J$283)</f>
        <v>0.0876363757</v>
      </c>
      <c r="AE145" s="7">
        <f t="shared" si="122"/>
        <v>0.01256930696</v>
      </c>
      <c r="AF145" s="7">
        <f t="shared" si="122"/>
        <v>0.1790755415</v>
      </c>
      <c r="AG145" s="7">
        <f t="shared" si="122"/>
        <v>0.4521867572</v>
      </c>
      <c r="AH145" s="7">
        <f t="shared" si="122"/>
        <v>0.4882051457</v>
      </c>
      <c r="AI145" s="7">
        <f>SUM(AD145:AH145)/Count(AD145:AH145)</f>
        <v>0.2439346254</v>
      </c>
    </row>
    <row r="146" hidden="1">
      <c r="A146" s="37" t="s">
        <v>269</v>
      </c>
      <c r="B146" s="2" t="s">
        <v>9</v>
      </c>
      <c r="C146" s="1" t="s">
        <v>317</v>
      </c>
      <c r="D146" s="1" t="s">
        <v>324</v>
      </c>
      <c r="E146" s="1"/>
      <c r="F146" s="1">
        <v>1.0</v>
      </c>
      <c r="G146" s="1"/>
      <c r="H146" s="10">
        <v>31.6354486175373</v>
      </c>
      <c r="I146" s="10">
        <v>26.3055114</v>
      </c>
      <c r="J146" s="10">
        <v>27.4362429999999</v>
      </c>
      <c r="K146" s="10">
        <v>30.180345</v>
      </c>
      <c r="L146" s="10">
        <v>42.1745894</v>
      </c>
      <c r="M146" s="10">
        <v>56.0486139</v>
      </c>
      <c r="N146" s="10">
        <v>84.66831188</v>
      </c>
      <c r="O146" s="10">
        <v>2144.0</v>
      </c>
      <c r="P146" s="10">
        <v>547.0</v>
      </c>
      <c r="Q146" s="10">
        <v>138.0</v>
      </c>
      <c r="R146" s="10">
        <v>48.0</v>
      </c>
      <c r="S146" s="10">
        <v>2.0</v>
      </c>
      <c r="T146" s="7">
        <f t="shared" si="107"/>
        <v>0.255130597</v>
      </c>
      <c r="U146" s="7">
        <f t="shared" si="108"/>
        <v>0.06436567164</v>
      </c>
      <c r="V146" s="7">
        <f t="shared" si="109"/>
        <v>0.0223880597</v>
      </c>
      <c r="W146" s="7">
        <f t="shared" si="110"/>
        <v>0.0009328358209</v>
      </c>
    </row>
    <row r="147" hidden="1">
      <c r="A147" s="37" t="s">
        <v>269</v>
      </c>
      <c r="B147" s="2" t="s">
        <v>9</v>
      </c>
      <c r="C147" s="1" t="s">
        <v>318</v>
      </c>
      <c r="D147" s="1" t="s">
        <v>324</v>
      </c>
      <c r="E147" s="1"/>
      <c r="F147" s="1">
        <v>1.0</v>
      </c>
      <c r="G147" s="1"/>
      <c r="H147" s="10">
        <v>22.0733762465625</v>
      </c>
      <c r="I147" s="10">
        <v>18.2109342</v>
      </c>
      <c r="J147" s="10">
        <v>18.838981</v>
      </c>
      <c r="K147" s="10">
        <v>19.70291275</v>
      </c>
      <c r="L147" s="10">
        <v>28.6414396</v>
      </c>
      <c r="M147" s="10">
        <v>41.7027520499999</v>
      </c>
      <c r="N147" s="10">
        <v>76.4468786099998</v>
      </c>
      <c r="O147" s="10">
        <v>3200.0</v>
      </c>
      <c r="P147" s="10">
        <v>297.0</v>
      </c>
      <c r="Q147" s="10">
        <v>112.0</v>
      </c>
      <c r="R147" s="10">
        <v>35.0</v>
      </c>
      <c r="S147" s="10">
        <v>0.0</v>
      </c>
      <c r="T147" s="7">
        <f t="shared" si="107"/>
        <v>0.0928125</v>
      </c>
      <c r="U147" s="7">
        <f t="shared" si="108"/>
        <v>0.035</v>
      </c>
      <c r="V147" s="7">
        <f t="shared" si="109"/>
        <v>0.0109375</v>
      </c>
      <c r="W147" s="7">
        <f t="shared" si="110"/>
        <v>0</v>
      </c>
    </row>
    <row r="148">
      <c r="A148" s="37" t="s">
        <v>269</v>
      </c>
      <c r="B148" s="2" t="s">
        <v>9</v>
      </c>
      <c r="C148" s="1" t="s">
        <v>263</v>
      </c>
      <c r="D148" s="1" t="s">
        <v>324</v>
      </c>
      <c r="E148" s="1" t="s">
        <v>270</v>
      </c>
      <c r="F148" s="1">
        <v>1.0</v>
      </c>
      <c r="G148" s="1"/>
      <c r="H148" s="10">
        <v>25.9630076716474</v>
      </c>
      <c r="I148" s="10">
        <v>18.401432</v>
      </c>
      <c r="J148" s="10">
        <v>20.457724</v>
      </c>
      <c r="K148" s="10">
        <v>27.6698</v>
      </c>
      <c r="L148" s="10">
        <v>35.2352608</v>
      </c>
      <c r="M148" s="10">
        <v>49.2123954</v>
      </c>
      <c r="N148" s="10">
        <v>80.40235872</v>
      </c>
      <c r="O148" s="10">
        <v>5287.0</v>
      </c>
      <c r="P148" s="10">
        <v>838.0</v>
      </c>
      <c r="Q148" s="10">
        <v>250.0</v>
      </c>
      <c r="R148" s="10">
        <v>83.0</v>
      </c>
      <c r="S148" s="10">
        <v>2.0</v>
      </c>
      <c r="T148" s="7">
        <f t="shared" si="107"/>
        <v>0.158501986</v>
      </c>
      <c r="U148" s="7">
        <f t="shared" si="108"/>
        <v>0.04728579535</v>
      </c>
      <c r="V148" s="7">
        <f t="shared" si="109"/>
        <v>0.01569888406</v>
      </c>
      <c r="W148" s="7">
        <f t="shared" si="110"/>
        <v>0.0003782863628</v>
      </c>
      <c r="X148" s="28">
        <f t="shared" ref="X148:AB148" si="123">J148-J$115</f>
        <v>2.1704135</v>
      </c>
      <c r="Y148" s="38">
        <f t="shared" si="123"/>
        <v>8.67379025</v>
      </c>
      <c r="Z148" s="28">
        <f t="shared" si="123"/>
        <v>11.7886672</v>
      </c>
      <c r="AA148" s="38">
        <f t="shared" si="123"/>
        <v>13.6130393</v>
      </c>
      <c r="AB148" s="28">
        <f t="shared" si="123"/>
        <v>14.33870886</v>
      </c>
      <c r="AC148" s="28">
        <f>SUMSQ(X148:AB148)/Count(X148:AB148)</f>
        <v>121.9662834</v>
      </c>
      <c r="AD148" s="7">
        <f t="shared" ref="AD148:AH148" si="124">abs((J$283-J148)/J$283)</f>
        <v>0.09858402219</v>
      </c>
      <c r="AE148" s="7">
        <f t="shared" si="124"/>
        <v>0.02934579301</v>
      </c>
      <c r="AF148" s="7">
        <f t="shared" si="124"/>
        <v>0.2685129445</v>
      </c>
      <c r="AG148" s="7">
        <f t="shared" si="124"/>
        <v>0.6263349739</v>
      </c>
      <c r="AH148" s="7">
        <f t="shared" si="124"/>
        <v>0.5976171056</v>
      </c>
      <c r="AI148" s="7">
        <f>SUM(AD148:AH148)/Count(AD148:AH148)</f>
        <v>0.3240789678</v>
      </c>
    </row>
    <row r="149" hidden="1">
      <c r="A149" s="37" t="s">
        <v>281</v>
      </c>
      <c r="B149" s="2" t="s">
        <v>9</v>
      </c>
      <c r="C149" s="1" t="s">
        <v>317</v>
      </c>
      <c r="D149" s="1" t="s">
        <v>324</v>
      </c>
      <c r="E149" s="1"/>
      <c r="F149" s="1">
        <v>30.0</v>
      </c>
      <c r="G149" s="1"/>
      <c r="H149" s="10">
        <v>30.9347077704715</v>
      </c>
      <c r="I149" s="10">
        <v>26.2171774</v>
      </c>
      <c r="J149" s="10">
        <v>27.0694235</v>
      </c>
      <c r="K149" s="10">
        <v>29.5278275</v>
      </c>
      <c r="L149" s="10">
        <v>39.7974205</v>
      </c>
      <c r="M149" s="10">
        <v>51.3998143499999</v>
      </c>
      <c r="N149" s="10">
        <v>81.6046217199999</v>
      </c>
      <c r="O149" s="10">
        <v>65652.0</v>
      </c>
      <c r="P149" s="10">
        <v>15313.0</v>
      </c>
      <c r="Q149" s="10">
        <v>3550.0</v>
      </c>
      <c r="R149" s="10">
        <v>1040.0</v>
      </c>
      <c r="S149" s="10">
        <v>131.0</v>
      </c>
      <c r="T149" s="7">
        <f t="shared" si="107"/>
        <v>0.2332449887</v>
      </c>
      <c r="U149" s="7">
        <f t="shared" si="108"/>
        <v>0.05407299092</v>
      </c>
      <c r="V149" s="7">
        <f t="shared" si="109"/>
        <v>0.01584110157</v>
      </c>
      <c r="W149" s="7">
        <f t="shared" si="110"/>
        <v>0.001995369524</v>
      </c>
    </row>
    <row r="150" hidden="1">
      <c r="A150" s="37" t="s">
        <v>281</v>
      </c>
      <c r="B150" s="2" t="s">
        <v>9</v>
      </c>
      <c r="C150" s="1" t="s">
        <v>318</v>
      </c>
      <c r="D150" s="1" t="s">
        <v>324</v>
      </c>
      <c r="E150" s="1"/>
      <c r="F150" s="1">
        <v>30.0</v>
      </c>
      <c r="G150" s="1"/>
      <c r="H150" s="10">
        <v>21.2645613927605</v>
      </c>
      <c r="I150" s="10">
        <v>18.084336</v>
      </c>
      <c r="J150" s="10">
        <v>18.6706769999999</v>
      </c>
      <c r="K150" s="10">
        <v>19.3522475</v>
      </c>
      <c r="L150" s="10">
        <v>26.3207909</v>
      </c>
      <c r="M150" s="10">
        <v>37.5254233499999</v>
      </c>
      <c r="N150" s="10">
        <v>68.1862683799998</v>
      </c>
      <c r="O150" s="10">
        <v>93958.0</v>
      </c>
      <c r="P150" s="10">
        <v>7565.0</v>
      </c>
      <c r="Q150" s="10">
        <v>2519.0</v>
      </c>
      <c r="R150" s="10">
        <v>530.0</v>
      </c>
      <c r="S150" s="10">
        <v>3.0</v>
      </c>
      <c r="T150" s="7">
        <f t="shared" si="107"/>
        <v>0.08051469806</v>
      </c>
      <c r="U150" s="7">
        <f t="shared" si="108"/>
        <v>0.02680985121</v>
      </c>
      <c r="V150" s="7">
        <f t="shared" si="109"/>
        <v>0.005640818238</v>
      </c>
      <c r="W150" s="7">
        <f t="shared" si="110"/>
        <v>0.00003192915984</v>
      </c>
    </row>
    <row r="151">
      <c r="A151" s="37" t="s">
        <v>281</v>
      </c>
      <c r="B151" s="2" t="s">
        <v>9</v>
      </c>
      <c r="C151" s="1" t="s">
        <v>263</v>
      </c>
      <c r="D151" s="1" t="s">
        <v>324</v>
      </c>
      <c r="E151" s="1" t="s">
        <v>270</v>
      </c>
      <c r="F151" s="1">
        <v>30.0</v>
      </c>
      <c r="G151" s="1"/>
      <c r="H151" s="10">
        <v>25.2434196194039</v>
      </c>
      <c r="I151" s="10">
        <v>18.1382064</v>
      </c>
      <c r="J151" s="10">
        <v>20.317906</v>
      </c>
      <c r="K151" s="10">
        <v>27.184459</v>
      </c>
      <c r="L151" s="10">
        <v>33.281569</v>
      </c>
      <c r="M151" s="10">
        <v>44.7281507999999</v>
      </c>
      <c r="N151" s="10">
        <v>74.79724044</v>
      </c>
      <c r="O151" s="10">
        <v>159555.0</v>
      </c>
      <c r="P151" s="10">
        <v>22871.0</v>
      </c>
      <c r="Q151" s="10">
        <v>6069.0</v>
      </c>
      <c r="R151" s="10">
        <v>1570.0</v>
      </c>
      <c r="S151" s="10">
        <v>134.0</v>
      </c>
      <c r="T151" s="7">
        <f t="shared" si="107"/>
        <v>0.1433424211</v>
      </c>
      <c r="U151" s="7">
        <f t="shared" si="108"/>
        <v>0.03803704052</v>
      </c>
      <c r="V151" s="7">
        <f t="shared" si="109"/>
        <v>0.00983986713</v>
      </c>
      <c r="W151" s="7">
        <f t="shared" si="110"/>
        <v>0.0008398357933</v>
      </c>
      <c r="X151" s="28">
        <f t="shared" ref="X151:AB151" si="125">J151-J$115</f>
        <v>2.0305955</v>
      </c>
      <c r="Y151" s="38">
        <f t="shared" si="125"/>
        <v>8.18844925</v>
      </c>
      <c r="Z151" s="28">
        <f t="shared" si="125"/>
        <v>9.8349754</v>
      </c>
      <c r="AA151" s="38">
        <f t="shared" si="125"/>
        <v>9.1287947</v>
      </c>
      <c r="AB151" s="28">
        <f t="shared" si="125"/>
        <v>8.73359058</v>
      </c>
      <c r="AC151" s="28">
        <f>SUMSQ(X151:AB151)/Count(X151:AB151)</f>
        <v>65.50225148</v>
      </c>
      <c r="AD151" s="7">
        <f t="shared" ref="AD151:AH151" si="126">abs((J$283-J151)/J$283)</f>
        <v>0.09107576659</v>
      </c>
      <c r="AE151" s="7">
        <f t="shared" si="126"/>
        <v>0.01129059505</v>
      </c>
      <c r="AF151" s="7">
        <f t="shared" si="126"/>
        <v>0.1981776246</v>
      </c>
      <c r="AG151" s="7">
        <f t="shared" si="126"/>
        <v>0.4781429633</v>
      </c>
      <c r="AH151" s="7">
        <f t="shared" si="126"/>
        <v>0.4862418551</v>
      </c>
      <c r="AI151" s="7">
        <f>SUM(AD151:AH151)/Count(AD151:AH151)</f>
        <v>0.2529857609</v>
      </c>
    </row>
    <row r="152" hidden="1">
      <c r="A152" s="37" t="s">
        <v>49</v>
      </c>
      <c r="B152" s="2" t="s">
        <v>9</v>
      </c>
      <c r="C152" s="1" t="s">
        <v>317</v>
      </c>
      <c r="D152" s="1" t="s">
        <v>324</v>
      </c>
      <c r="E152" s="1"/>
      <c r="F152" s="1">
        <v>5.0</v>
      </c>
      <c r="G152" s="1"/>
      <c r="H152" s="10">
        <v>30.7508793481238</v>
      </c>
      <c r="I152" s="10">
        <v>26.3138912</v>
      </c>
      <c r="J152" s="10">
        <v>27.213353</v>
      </c>
      <c r="K152" s="10">
        <v>29.3438555</v>
      </c>
      <c r="L152" s="10">
        <v>38.4709417999999</v>
      </c>
      <c r="M152" s="10">
        <v>51.1071538999999</v>
      </c>
      <c r="N152" s="10">
        <v>79.57295656</v>
      </c>
      <c r="O152" s="10">
        <v>10367.0</v>
      </c>
      <c r="P152" s="10">
        <v>2315.0</v>
      </c>
      <c r="Q152" s="10">
        <v>548.0</v>
      </c>
      <c r="R152" s="10">
        <v>162.0</v>
      </c>
      <c r="S152" s="10">
        <v>3.0</v>
      </c>
      <c r="T152" s="7">
        <f t="shared" si="107"/>
        <v>0.2233047169</v>
      </c>
      <c r="U152" s="7">
        <f t="shared" si="108"/>
        <v>0.05286003665</v>
      </c>
      <c r="V152" s="7">
        <f t="shared" si="109"/>
        <v>0.01562650719</v>
      </c>
      <c r="W152" s="7">
        <f t="shared" si="110"/>
        <v>0.0002893797627</v>
      </c>
    </row>
    <row r="153" hidden="1">
      <c r="A153" s="37" t="s">
        <v>49</v>
      </c>
      <c r="B153" s="2" t="s">
        <v>9</v>
      </c>
      <c r="C153" s="1" t="s">
        <v>318</v>
      </c>
      <c r="D153" s="1" t="s">
        <v>324</v>
      </c>
      <c r="E153" s="1"/>
      <c r="F153" s="1">
        <v>5.0</v>
      </c>
      <c r="G153" s="1"/>
      <c r="H153" s="10">
        <v>21.5122552342755</v>
      </c>
      <c r="I153" s="10">
        <v>18.1273952</v>
      </c>
      <c r="J153" s="10">
        <v>18.855566</v>
      </c>
      <c r="K153" s="10">
        <v>19.536755</v>
      </c>
      <c r="L153" s="10">
        <v>26.1641331999999</v>
      </c>
      <c r="M153" s="10">
        <v>39.0976779999999</v>
      </c>
      <c r="N153" s="10">
        <v>69.3978703799997</v>
      </c>
      <c r="O153" s="10">
        <v>15247.0</v>
      </c>
      <c r="P153" s="10">
        <v>1256.0</v>
      </c>
      <c r="Q153" s="10">
        <v>456.0</v>
      </c>
      <c r="R153" s="10">
        <v>90.0</v>
      </c>
      <c r="S153" s="10">
        <v>0.0</v>
      </c>
      <c r="T153" s="7">
        <f t="shared" si="107"/>
        <v>0.08237686102</v>
      </c>
      <c r="U153" s="7">
        <f t="shared" si="108"/>
        <v>0.02990752279</v>
      </c>
      <c r="V153" s="7">
        <f t="shared" si="109"/>
        <v>0.005902800551</v>
      </c>
      <c r="W153" s="7">
        <f t="shared" si="110"/>
        <v>0</v>
      </c>
    </row>
    <row r="154">
      <c r="A154" s="37" t="s">
        <v>49</v>
      </c>
      <c r="B154" s="2" t="s">
        <v>9</v>
      </c>
      <c r="C154" s="1" t="s">
        <v>263</v>
      </c>
      <c r="D154" s="1" t="s">
        <v>324</v>
      </c>
      <c r="E154" s="1" t="s">
        <v>270</v>
      </c>
      <c r="F154" s="1">
        <v>5.0</v>
      </c>
      <c r="G154" s="1"/>
      <c r="H154" s="10">
        <v>25.2651423701385</v>
      </c>
      <c r="I154" s="10">
        <v>18.1861339</v>
      </c>
      <c r="J154" s="10">
        <v>20.345226</v>
      </c>
      <c r="K154" s="10">
        <v>27.3199495</v>
      </c>
      <c r="L154" s="10">
        <v>32.9399064</v>
      </c>
      <c r="M154" s="10">
        <v>44.8859545499999</v>
      </c>
      <c r="N154" s="10">
        <v>74.90128953</v>
      </c>
      <c r="O154" s="10">
        <v>25558.0</v>
      </c>
      <c r="P154" s="10">
        <v>3571.0</v>
      </c>
      <c r="Q154" s="10">
        <v>1004.0</v>
      </c>
      <c r="R154" s="10">
        <v>252.0</v>
      </c>
      <c r="S154" s="10">
        <v>3.0</v>
      </c>
      <c r="T154" s="7">
        <f t="shared" si="107"/>
        <v>0.139721418</v>
      </c>
      <c r="U154" s="7">
        <f t="shared" si="108"/>
        <v>0.039283199</v>
      </c>
      <c r="V154" s="7">
        <f t="shared" si="109"/>
        <v>0.009859926442</v>
      </c>
      <c r="W154" s="7">
        <f t="shared" si="110"/>
        <v>0.0001173800767</v>
      </c>
      <c r="X154" s="28">
        <f t="shared" ref="X154:AB154" si="127">J154-J$115</f>
        <v>2.0579155</v>
      </c>
      <c r="Y154" s="38">
        <f t="shared" si="127"/>
        <v>8.32393975</v>
      </c>
      <c r="Z154" s="28">
        <f t="shared" si="127"/>
        <v>9.4933128</v>
      </c>
      <c r="AA154" s="38">
        <f t="shared" si="127"/>
        <v>9.28659845</v>
      </c>
      <c r="AB154" s="28">
        <f t="shared" si="127"/>
        <v>8.83763967</v>
      </c>
      <c r="AC154" s="28">
        <f>SUMSQ(X154:AB154)/Count(X154:AB154)</f>
        <v>65.59815256</v>
      </c>
      <c r="AD154" s="7">
        <f t="shared" ref="AD154:AH154" si="128">abs((J$283-J154)/J$283)</f>
        <v>0.09254285626</v>
      </c>
      <c r="AE154" s="7">
        <f t="shared" si="128"/>
        <v>0.01633098479</v>
      </c>
      <c r="AF154" s="7">
        <f t="shared" si="128"/>
        <v>0.1858773487</v>
      </c>
      <c r="AG154" s="7">
        <f t="shared" si="128"/>
        <v>0.4833579453</v>
      </c>
      <c r="AH154" s="7">
        <f t="shared" si="128"/>
        <v>0.4883093393</v>
      </c>
      <c r="AI154" s="7">
        <f t="shared" ref="AI154:AI155" si="130">SUM(AD154:AH154)/Count(AD154:AH154)</f>
        <v>0.2532836949</v>
      </c>
    </row>
    <row r="155" hidden="1">
      <c r="A155" s="37" t="s">
        <v>335</v>
      </c>
      <c r="B155" s="1" t="s">
        <v>9</v>
      </c>
      <c r="C155" s="36" t="s">
        <v>263</v>
      </c>
      <c r="D155" s="1" t="s">
        <v>325</v>
      </c>
      <c r="E155" s="1" t="s">
        <v>268</v>
      </c>
      <c r="F155" s="1">
        <v>15.0</v>
      </c>
      <c r="G155" s="1" t="b">
        <v>1</v>
      </c>
      <c r="H155" s="10">
        <v>26.7837922753829</v>
      </c>
      <c r="I155" s="10">
        <v>18.199305</v>
      </c>
      <c r="J155" s="10">
        <v>21.634411</v>
      </c>
      <c r="K155" s="10">
        <v>27.906567</v>
      </c>
      <c r="L155" s="10">
        <v>37.735669</v>
      </c>
      <c r="M155" s="10">
        <v>51.990828</v>
      </c>
      <c r="N155" s="10">
        <v>84.926939</v>
      </c>
      <c r="O155" s="10">
        <v>8165178.0</v>
      </c>
      <c r="P155" s="10">
        <v>1444153.0</v>
      </c>
      <c r="Q155" s="10">
        <v>444031.0</v>
      </c>
      <c r="R155" s="10">
        <v>146459.0</v>
      </c>
      <c r="S155" s="10">
        <v>42975.0</v>
      </c>
      <c r="AD155" s="7">
        <f t="shared" ref="AD155:AH155" si="129">abs((J$283-J155)/J$283)</f>
        <v>0.1617723582</v>
      </c>
      <c r="AE155" s="7">
        <f t="shared" si="129"/>
        <v>0.03815377555</v>
      </c>
      <c r="AF155" s="7">
        <f t="shared" si="129"/>
        <v>0.3585307305</v>
      </c>
      <c r="AG155" s="7">
        <f t="shared" si="129"/>
        <v>0.7181545668</v>
      </c>
      <c r="AH155" s="7">
        <f t="shared" si="129"/>
        <v>0.6875217671</v>
      </c>
      <c r="AI155" s="7">
        <f t="shared" si="130"/>
        <v>0.3928266396</v>
      </c>
    </row>
    <row r="156" hidden="1">
      <c r="A156" s="37" t="s">
        <v>335</v>
      </c>
      <c r="B156" s="1" t="s">
        <v>9</v>
      </c>
      <c r="C156" s="1" t="s">
        <v>317</v>
      </c>
      <c r="D156" s="1" t="s">
        <v>325</v>
      </c>
      <c r="E156" s="1"/>
      <c r="F156" s="1">
        <v>15.0</v>
      </c>
      <c r="H156" s="10">
        <v>31.7439569369319</v>
      </c>
      <c r="I156" s="10">
        <v>26.289287</v>
      </c>
      <c r="J156" s="10">
        <v>27.485582</v>
      </c>
      <c r="K156" s="10">
        <v>30.497567</v>
      </c>
      <c r="L156" s="10">
        <v>42.79701</v>
      </c>
      <c r="M156" s="10">
        <v>55.5187379999995</v>
      </c>
      <c r="N156" s="10">
        <v>83.788526</v>
      </c>
      <c r="O156" s="10">
        <v>3234630.0</v>
      </c>
      <c r="P156" s="10">
        <v>866505.0</v>
      </c>
      <c r="Q156" s="10">
        <v>214110.0</v>
      </c>
      <c r="R156" s="10">
        <v>62039.0</v>
      </c>
      <c r="S156" s="10">
        <v>4848.0</v>
      </c>
    </row>
    <row r="157" hidden="1">
      <c r="A157" s="37" t="s">
        <v>335</v>
      </c>
      <c r="B157" s="1" t="s">
        <v>9</v>
      </c>
      <c r="C157" s="1" t="s">
        <v>318</v>
      </c>
      <c r="D157" s="1" t="s">
        <v>325</v>
      </c>
      <c r="E157" s="1"/>
      <c r="F157" s="1">
        <v>15.0</v>
      </c>
      <c r="H157" s="10">
        <v>23.5297326010453</v>
      </c>
      <c r="I157" s="10">
        <v>18.105693</v>
      </c>
      <c r="J157" s="10">
        <v>18.901451</v>
      </c>
      <c r="K157" s="10">
        <v>19.823836</v>
      </c>
      <c r="L157" s="10">
        <v>32.942891</v>
      </c>
      <c r="M157" s="10">
        <v>48.084955</v>
      </c>
      <c r="N157" s="10">
        <v>86.752174</v>
      </c>
      <c r="O157" s="10">
        <v>4930548.0</v>
      </c>
      <c r="P157" s="10">
        <v>577648.0</v>
      </c>
      <c r="Q157" s="10">
        <v>229921.0</v>
      </c>
      <c r="R157" s="10">
        <v>84420.0</v>
      </c>
      <c r="S157" s="10">
        <v>38127.0</v>
      </c>
    </row>
    <row r="158" hidden="1">
      <c r="A158" s="37" t="s">
        <v>132</v>
      </c>
      <c r="B158" s="1" t="s">
        <v>9</v>
      </c>
      <c r="C158" s="1" t="s">
        <v>317</v>
      </c>
      <c r="D158" s="1" t="s">
        <v>325</v>
      </c>
      <c r="E158" s="1" t="s">
        <v>268</v>
      </c>
      <c r="F158" s="1">
        <v>15.0</v>
      </c>
      <c r="H158" s="10">
        <v>31.5608687491471</v>
      </c>
      <c r="I158" s="10">
        <v>26.232906</v>
      </c>
      <c r="J158" s="10">
        <v>27.273341</v>
      </c>
      <c r="K158" s="10">
        <v>29.997584</v>
      </c>
      <c r="L158" s="10">
        <v>41.816958</v>
      </c>
      <c r="M158" s="10">
        <v>55.415425</v>
      </c>
      <c r="N158" s="10">
        <v>84.963902</v>
      </c>
      <c r="O158" s="10">
        <v>3235681.0</v>
      </c>
      <c r="P158" s="10">
        <v>808682.0</v>
      </c>
      <c r="Q158" s="10">
        <v>208588.0</v>
      </c>
      <c r="R158" s="10">
        <v>64341.0</v>
      </c>
      <c r="S158" s="10">
        <v>8502.0</v>
      </c>
    </row>
    <row r="159" hidden="1">
      <c r="A159" s="37" t="s">
        <v>132</v>
      </c>
      <c r="B159" s="1" t="s">
        <v>9</v>
      </c>
      <c r="C159" s="1" t="s">
        <v>318</v>
      </c>
      <c r="D159" s="1" t="s">
        <v>325</v>
      </c>
      <c r="E159" s="1" t="s">
        <v>268</v>
      </c>
      <c r="F159" s="1">
        <v>15.0</v>
      </c>
      <c r="H159" s="10">
        <v>22.6559501351881</v>
      </c>
      <c r="I159" s="10">
        <v>18.07313</v>
      </c>
      <c r="J159" s="10">
        <v>18.842187</v>
      </c>
      <c r="K159" s="10">
        <v>19.670002</v>
      </c>
      <c r="L159" s="10">
        <v>30.90877</v>
      </c>
      <c r="M159" s="10">
        <v>43.51044</v>
      </c>
      <c r="N159" s="10">
        <v>77.710037</v>
      </c>
      <c r="O159" s="10">
        <v>4926573.0</v>
      </c>
      <c r="P159" s="10">
        <v>518952.0</v>
      </c>
      <c r="Q159" s="10">
        <v>191711.0</v>
      </c>
      <c r="R159" s="10">
        <v>58624.0</v>
      </c>
      <c r="S159" s="10">
        <v>18396.0</v>
      </c>
    </row>
    <row r="160">
      <c r="A160" s="37" t="s">
        <v>132</v>
      </c>
      <c r="B160" s="1" t="s">
        <v>9</v>
      </c>
      <c r="C160" s="1" t="s">
        <v>263</v>
      </c>
      <c r="D160" s="1" t="s">
        <v>325</v>
      </c>
      <c r="E160" s="1" t="s">
        <v>268</v>
      </c>
      <c r="F160" s="1">
        <v>15.0</v>
      </c>
      <c r="H160" s="10">
        <v>26.1860382659585</v>
      </c>
      <c r="I160" s="10">
        <v>18.158722</v>
      </c>
      <c r="J160" s="10">
        <v>20.632261</v>
      </c>
      <c r="K160" s="10">
        <v>27.54389</v>
      </c>
      <c r="L160" s="10">
        <v>35.952141</v>
      </c>
      <c r="M160" s="10">
        <v>49.56671</v>
      </c>
      <c r="N160" s="10">
        <v>81.281341</v>
      </c>
      <c r="O160" s="10">
        <v>8162254.0</v>
      </c>
      <c r="P160" s="10">
        <v>1327634.0</v>
      </c>
      <c r="Q160" s="10">
        <v>400299.0</v>
      </c>
      <c r="R160" s="10">
        <v>122965.0</v>
      </c>
      <c r="S160" s="10">
        <v>26898.0</v>
      </c>
      <c r="AD160" s="7">
        <f t="shared" ref="AD160:AI160" si="131">abs((J$283-J160)/J$283)</f>
        <v>0.1079566953</v>
      </c>
      <c r="AE160" s="7">
        <f t="shared" si="131"/>
        <v>0.02466180799</v>
      </c>
      <c r="AF160" s="7">
        <f t="shared" si="131"/>
        <v>0.2943215178</v>
      </c>
      <c r="AG160" s="7">
        <f t="shared" si="131"/>
        <v>0.6380441017</v>
      </c>
      <c r="AH160" s="7">
        <f t="shared" si="131"/>
        <v>0.6150827266</v>
      </c>
      <c r="AI160" s="7">
        <f t="shared" si="131"/>
        <v>0.1940343442</v>
      </c>
    </row>
    <row r="161" hidden="1">
      <c r="A161" s="37" t="s">
        <v>336</v>
      </c>
      <c r="B161" s="2" t="s">
        <v>9</v>
      </c>
      <c r="C161" s="1" t="s">
        <v>317</v>
      </c>
      <c r="D161" s="1" t="s">
        <v>325</v>
      </c>
      <c r="E161" s="1"/>
      <c r="F161" s="1">
        <v>15.0</v>
      </c>
      <c r="G161" s="1"/>
      <c r="H161" s="10">
        <v>29.4943423329087</v>
      </c>
      <c r="I161" s="10">
        <v>26.202874</v>
      </c>
      <c r="J161" s="10">
        <v>26.74351</v>
      </c>
      <c r="K161" s="10">
        <v>27.971218</v>
      </c>
      <c r="L161" s="10">
        <v>32.939993</v>
      </c>
      <c r="M161" s="10">
        <v>44.554556</v>
      </c>
      <c r="N161" s="10">
        <v>76.18073</v>
      </c>
      <c r="O161" s="10">
        <v>2670888.0</v>
      </c>
      <c r="P161" s="10">
        <v>434627.0</v>
      </c>
      <c r="Q161" s="10">
        <v>98168.0</v>
      </c>
      <c r="R161" s="10">
        <v>28961.0</v>
      </c>
      <c r="S161" s="10">
        <v>2719.0</v>
      </c>
      <c r="T161" s="7">
        <f t="shared" ref="T161:T164" si="132">P161/O161</f>
        <v>0.1627275273</v>
      </c>
      <c r="U161" s="7">
        <f t="shared" ref="U161:U164" si="133">Q161/O161</f>
        <v>0.03675481712</v>
      </c>
      <c r="V161" s="7">
        <f t="shared" ref="V161:V164" si="134">R161/O161</f>
        <v>0.0108432102</v>
      </c>
      <c r="W161" s="7">
        <f t="shared" ref="W161:W164" si="135">S161/O161</f>
        <v>0.001018013485</v>
      </c>
    </row>
    <row r="162" hidden="1">
      <c r="A162" s="37" t="s">
        <v>336</v>
      </c>
      <c r="B162" s="2" t="s">
        <v>9</v>
      </c>
      <c r="C162" s="1" t="s">
        <v>318</v>
      </c>
      <c r="D162" s="1" t="s">
        <v>325</v>
      </c>
      <c r="E162" s="1"/>
      <c r="F162" s="1">
        <v>15.0</v>
      </c>
      <c r="G162" s="1"/>
      <c r="H162" s="10">
        <v>22.2241084964418</v>
      </c>
      <c r="I162" s="10">
        <v>18.054291</v>
      </c>
      <c r="J162" s="10">
        <v>18.841249</v>
      </c>
      <c r="K162" s="10">
        <v>19.612141</v>
      </c>
      <c r="L162" s="10">
        <v>30.766061</v>
      </c>
      <c r="M162" s="10">
        <v>42.535773</v>
      </c>
      <c r="N162" s="10">
        <v>73.376278</v>
      </c>
      <c r="O162" s="10">
        <v>4818534.0</v>
      </c>
      <c r="P162" s="10">
        <v>503614.0</v>
      </c>
      <c r="Q162" s="10">
        <v>171471.0</v>
      </c>
      <c r="R162" s="10">
        <v>42255.0</v>
      </c>
      <c r="S162" s="10">
        <v>5429.0</v>
      </c>
      <c r="T162" s="7">
        <f t="shared" si="132"/>
        <v>0.1045160208</v>
      </c>
      <c r="U162" s="7">
        <f t="shared" si="133"/>
        <v>0.03558571964</v>
      </c>
      <c r="V162" s="7">
        <f t="shared" si="134"/>
        <v>0.008769264677</v>
      </c>
      <c r="W162" s="7">
        <f t="shared" si="135"/>
        <v>0.00112669123</v>
      </c>
    </row>
    <row r="163" hidden="1">
      <c r="A163" s="37" t="s">
        <v>336</v>
      </c>
      <c r="B163" s="2" t="s">
        <v>9</v>
      </c>
      <c r="C163" s="1" t="s">
        <v>263</v>
      </c>
      <c r="D163" s="1" t="s">
        <v>325</v>
      </c>
      <c r="E163" s="1" t="s">
        <v>327</v>
      </c>
      <c r="F163" s="1">
        <v>15.0</v>
      </c>
      <c r="G163" s="1" t="b">
        <v>1</v>
      </c>
      <c r="H163" s="10">
        <v>24.9441581990269</v>
      </c>
      <c r="I163" s="10">
        <v>18.111787</v>
      </c>
      <c r="J163" s="10">
        <v>20.088998</v>
      </c>
      <c r="K163" s="10">
        <v>26.863087</v>
      </c>
      <c r="L163" s="10">
        <v>31.960295</v>
      </c>
      <c r="M163" s="10">
        <v>43.111875</v>
      </c>
      <c r="N163" s="10">
        <v>74.492191</v>
      </c>
      <c r="O163" s="10">
        <v>6966222.0</v>
      </c>
      <c r="P163" s="10">
        <v>869331.0</v>
      </c>
      <c r="Q163" s="10">
        <v>249209.0</v>
      </c>
      <c r="R163" s="10">
        <v>67046.0</v>
      </c>
      <c r="S163" s="10">
        <v>8118.0</v>
      </c>
      <c r="T163" s="7">
        <f t="shared" si="132"/>
        <v>0.1247923193</v>
      </c>
      <c r="U163" s="7">
        <f t="shared" si="133"/>
        <v>0.03577391016</v>
      </c>
      <c r="V163" s="7">
        <f t="shared" si="134"/>
        <v>0.009624442058</v>
      </c>
      <c r="W163" s="7">
        <f t="shared" si="135"/>
        <v>0.001165337539</v>
      </c>
      <c r="X163" s="28">
        <f t="shared" ref="X163:AB163" si="136">J163-J$115</f>
        <v>1.8016875</v>
      </c>
      <c r="Y163" s="38">
        <f t="shared" si="136"/>
        <v>7.86707725</v>
      </c>
      <c r="Z163" s="28">
        <f t="shared" si="136"/>
        <v>8.5137014</v>
      </c>
      <c r="AA163" s="38">
        <f t="shared" si="136"/>
        <v>7.5125189</v>
      </c>
      <c r="AB163" s="28">
        <f t="shared" si="136"/>
        <v>8.42854114</v>
      </c>
      <c r="AC163" s="28">
        <f>SUMSQ(X163:AB163)/Count(X163:AB163)</f>
        <v>53.01966796</v>
      </c>
      <c r="AD163" s="7">
        <f t="shared" ref="AD163:AH163" si="137">abs((J$283-J163)/J$283)</f>
        <v>0.07878335951</v>
      </c>
      <c r="AE163" s="7">
        <f t="shared" si="137"/>
        <v>0.0006647828796</v>
      </c>
      <c r="AF163" s="7">
        <f t="shared" si="137"/>
        <v>0.1506101273</v>
      </c>
      <c r="AG163" s="7">
        <f t="shared" si="137"/>
        <v>0.4247294718</v>
      </c>
      <c r="AH163" s="7">
        <f t="shared" si="137"/>
        <v>0.4801804383</v>
      </c>
      <c r="AI163" s="7">
        <f t="shared" ref="AI163:AI164" si="139">SUM(AD163:AH163)/Count(AD163:AH163)</f>
        <v>0.226993636</v>
      </c>
    </row>
    <row r="164">
      <c r="A164" s="37" t="s">
        <v>267</v>
      </c>
      <c r="B164" s="1" t="s">
        <v>9</v>
      </c>
      <c r="C164" s="36" t="s">
        <v>263</v>
      </c>
      <c r="D164" s="1" t="s">
        <v>325</v>
      </c>
      <c r="E164" s="1" t="s">
        <v>268</v>
      </c>
      <c r="F164" s="1">
        <v>1.0</v>
      </c>
      <c r="H164" s="10">
        <v>25.4031212739378</v>
      </c>
      <c r="I164" s="10">
        <v>18.068939</v>
      </c>
      <c r="J164" s="10">
        <v>20.21107</v>
      </c>
      <c r="K164" s="10">
        <v>27.367099</v>
      </c>
      <c r="L164" s="10">
        <v>33.81217</v>
      </c>
      <c r="M164" s="10">
        <v>47.079843</v>
      </c>
      <c r="N164" s="10">
        <v>77.4688</v>
      </c>
      <c r="O164" s="10">
        <v>7443403.0</v>
      </c>
      <c r="P164" s="10">
        <v>1096193.0</v>
      </c>
      <c r="Q164" s="10">
        <v>325693.0</v>
      </c>
      <c r="R164" s="10">
        <v>92366.0</v>
      </c>
      <c r="S164" s="10">
        <v>2103.0</v>
      </c>
      <c r="T164" s="7">
        <f t="shared" si="132"/>
        <v>0.1472704084</v>
      </c>
      <c r="U164" s="7">
        <f t="shared" si="133"/>
        <v>0.04375592723</v>
      </c>
      <c r="V164" s="7">
        <f t="shared" si="134"/>
        <v>0.01240910911</v>
      </c>
      <c r="W164" s="7">
        <f t="shared" si="135"/>
        <v>0.0002825320623</v>
      </c>
      <c r="AD164" s="7">
        <f t="shared" ref="AD164:AH164" si="138">abs((J$283-J164)/J$283)</f>
        <v>0.08533865123</v>
      </c>
      <c r="AE164" s="7">
        <f t="shared" si="138"/>
        <v>0.01808499601</v>
      </c>
      <c r="AF164" s="7">
        <f t="shared" si="138"/>
        <v>0.2172799165</v>
      </c>
      <c r="AG164" s="7">
        <f t="shared" si="138"/>
        <v>0.5558599539</v>
      </c>
      <c r="AH164" s="7">
        <f t="shared" si="138"/>
        <v>0.5393264824</v>
      </c>
      <c r="AI164" s="7">
        <f t="shared" si="139"/>
        <v>0.283178</v>
      </c>
    </row>
    <row r="165" hidden="1">
      <c r="A165" s="37" t="s">
        <v>267</v>
      </c>
      <c r="B165" s="1" t="s">
        <v>9</v>
      </c>
      <c r="C165" s="1" t="s">
        <v>317</v>
      </c>
      <c r="D165" s="1" t="s">
        <v>325</v>
      </c>
      <c r="E165" s="1"/>
      <c r="F165" s="1">
        <v>1.0</v>
      </c>
      <c r="H165" s="10">
        <v>31.3209764659194</v>
      </c>
      <c r="I165" s="10">
        <v>26.176904</v>
      </c>
      <c r="J165" s="10">
        <v>27.266938</v>
      </c>
      <c r="K165" s="10">
        <v>29.929437</v>
      </c>
      <c r="L165" s="10">
        <v>41.803</v>
      </c>
      <c r="M165" s="10">
        <v>53.992373</v>
      </c>
      <c r="N165" s="10">
        <v>83.487472</v>
      </c>
      <c r="O165" s="10">
        <v>3053386.0</v>
      </c>
      <c r="P165" s="10">
        <v>755368.0</v>
      </c>
      <c r="Q165" s="10">
        <v>190576.0</v>
      </c>
      <c r="R165" s="10">
        <v>58574.0</v>
      </c>
      <c r="S165" s="10">
        <v>2016.0</v>
      </c>
      <c r="AE165" s="7"/>
    </row>
    <row r="166" hidden="1">
      <c r="A166" s="37" t="s">
        <v>267</v>
      </c>
      <c r="B166" s="1" t="s">
        <v>9</v>
      </c>
      <c r="C166" s="1" t="s">
        <v>318</v>
      </c>
      <c r="D166" s="1" t="s">
        <v>325</v>
      </c>
      <c r="E166" s="1"/>
      <c r="F166" s="1">
        <v>1.0</v>
      </c>
      <c r="H166" s="10">
        <v>21.2870788546889</v>
      </c>
      <c r="I166" s="10">
        <v>17.945701</v>
      </c>
      <c r="J166" s="10">
        <v>18.676986</v>
      </c>
      <c r="K166" s="10">
        <v>19.349067</v>
      </c>
      <c r="L166" s="10">
        <v>24.769148</v>
      </c>
      <c r="M166" s="10">
        <v>37.815127</v>
      </c>
      <c r="N166" s="10">
        <v>71.55143</v>
      </c>
      <c r="O166" s="10">
        <v>4390017.0</v>
      </c>
      <c r="P166" s="10">
        <v>340825.0</v>
      </c>
      <c r="Q166" s="10">
        <v>135117.0</v>
      </c>
      <c r="R166" s="10">
        <v>33792.0</v>
      </c>
      <c r="S166" s="10">
        <v>87.0</v>
      </c>
    </row>
    <row r="167" hidden="1">
      <c r="A167" s="37" t="s">
        <v>337</v>
      </c>
      <c r="B167" s="2" t="s">
        <v>9</v>
      </c>
      <c r="C167" s="1" t="s">
        <v>317</v>
      </c>
      <c r="D167" s="1" t="s">
        <v>325</v>
      </c>
      <c r="E167" s="1"/>
      <c r="F167" s="1">
        <v>1.0</v>
      </c>
      <c r="G167" s="1"/>
      <c r="H167" s="10">
        <v>32.4580956279544</v>
      </c>
      <c r="I167" s="10">
        <v>26.25969</v>
      </c>
      <c r="J167" s="10">
        <v>27.071459</v>
      </c>
      <c r="K167" s="10">
        <v>29.999472</v>
      </c>
      <c r="L167" s="10">
        <v>44.625151</v>
      </c>
      <c r="M167" s="10">
        <v>62.87482</v>
      </c>
      <c r="N167" s="10">
        <v>110.054406</v>
      </c>
      <c r="O167" s="10">
        <v>1966926.0</v>
      </c>
      <c r="P167" s="10">
        <v>491460.0</v>
      </c>
      <c r="Q167" s="10">
        <v>152758.0</v>
      </c>
      <c r="R167" s="10">
        <v>67230.0</v>
      </c>
      <c r="S167" s="10">
        <v>29976.0</v>
      </c>
      <c r="T167" s="7">
        <f t="shared" ref="T167:T169" si="140">P167/O167</f>
        <v>0.2498619674</v>
      </c>
      <c r="U167" s="7">
        <f t="shared" ref="U167:U169" si="141">Q167/O167</f>
        <v>0.07766331829</v>
      </c>
      <c r="V167" s="7">
        <f t="shared" ref="V167:V169" si="142">R167/O167</f>
        <v>0.03418023861</v>
      </c>
      <c r="W167" s="7">
        <f t="shared" ref="W167:W169" si="143">S167/O167</f>
        <v>0.01524002428</v>
      </c>
    </row>
    <row r="168" hidden="1">
      <c r="A168" s="37" t="s">
        <v>337</v>
      </c>
      <c r="B168" s="2" t="s">
        <v>9</v>
      </c>
      <c r="C168" s="1" t="s">
        <v>318</v>
      </c>
      <c r="D168" s="1" t="s">
        <v>325</v>
      </c>
      <c r="E168" s="1"/>
      <c r="F168" s="1">
        <v>1.0</v>
      </c>
      <c r="G168" s="1"/>
      <c r="H168" s="10">
        <v>23.032243987102</v>
      </c>
      <c r="I168" s="10">
        <v>18.047394</v>
      </c>
      <c r="J168" s="10">
        <v>18.677062</v>
      </c>
      <c r="K168" s="10">
        <v>20.137419</v>
      </c>
      <c r="L168" s="10">
        <v>36.073951</v>
      </c>
      <c r="M168" s="10">
        <v>48.249125</v>
      </c>
      <c r="N168" s="10">
        <v>68.881921</v>
      </c>
      <c r="O168" s="10">
        <v>4297643.0</v>
      </c>
      <c r="P168" s="10">
        <v>604429.0</v>
      </c>
      <c r="Q168" s="10">
        <v>194785.0</v>
      </c>
      <c r="R168" s="10">
        <v>26422.0</v>
      </c>
      <c r="S168" s="10">
        <v>70.0</v>
      </c>
      <c r="T168" s="7">
        <f t="shared" si="140"/>
        <v>0.1406419751</v>
      </c>
      <c r="U168" s="7">
        <f t="shared" si="141"/>
        <v>0.04532368091</v>
      </c>
      <c r="V168" s="7">
        <f t="shared" si="142"/>
        <v>0.006148021136</v>
      </c>
      <c r="W168" s="7">
        <f t="shared" si="143"/>
        <v>0.00001628799786</v>
      </c>
    </row>
    <row r="169" hidden="1">
      <c r="A169" s="37" t="s">
        <v>337</v>
      </c>
      <c r="B169" s="2" t="s">
        <v>9</v>
      </c>
      <c r="C169" s="1" t="s">
        <v>263</v>
      </c>
      <c r="D169" s="1" t="s">
        <v>325</v>
      </c>
      <c r="E169" s="1" t="s">
        <v>327</v>
      </c>
      <c r="F169" s="1">
        <v>1.0</v>
      </c>
      <c r="G169" s="1" t="b">
        <v>1</v>
      </c>
      <c r="H169" s="10">
        <v>25.0404719657711</v>
      </c>
      <c r="I169" s="10">
        <v>18.061297</v>
      </c>
      <c r="J169" s="10">
        <v>19.164995</v>
      </c>
      <c r="K169" s="10">
        <v>26.981114</v>
      </c>
      <c r="L169" s="10">
        <v>32.285669</v>
      </c>
      <c r="M169" s="10">
        <v>45.323116</v>
      </c>
      <c r="N169" s="10">
        <v>87.117583</v>
      </c>
      <c r="O169" s="10">
        <v>4787300.0</v>
      </c>
      <c r="P169" s="10">
        <v>616469.0</v>
      </c>
      <c r="Q169" s="10">
        <v>192672.0</v>
      </c>
      <c r="R169" s="10">
        <v>76682.0</v>
      </c>
      <c r="S169" s="10">
        <v>30045.0</v>
      </c>
      <c r="T169" s="7">
        <f t="shared" si="140"/>
        <v>0.1287717503</v>
      </c>
      <c r="U169" s="7">
        <f t="shared" si="141"/>
        <v>0.04024648549</v>
      </c>
      <c r="V169" s="7">
        <f t="shared" si="142"/>
        <v>0.01601779709</v>
      </c>
      <c r="W169" s="7">
        <f t="shared" si="143"/>
        <v>0.006275980198</v>
      </c>
      <c r="X169" s="28">
        <f t="shared" ref="X169:AB169" si="144">J169-J$115</f>
        <v>0.8776845</v>
      </c>
      <c r="Y169" s="38">
        <f t="shared" si="144"/>
        <v>7.98510425</v>
      </c>
      <c r="Z169" s="28">
        <f t="shared" si="144"/>
        <v>8.8390754</v>
      </c>
      <c r="AA169" s="38">
        <f t="shared" si="144"/>
        <v>9.7237599</v>
      </c>
      <c r="AB169" s="28">
        <f t="shared" si="144"/>
        <v>21.05393314</v>
      </c>
      <c r="AC169" s="28">
        <f>SUMSQ(X169:AB169)/Count(X169:AB169)</f>
        <v>136.0962162</v>
      </c>
      <c r="AD169" s="7">
        <f t="shared" ref="AD169:AH169" si="145">abs((J$283-J169)/J$283)</f>
        <v>0.02916420675</v>
      </c>
      <c r="AE169" s="7">
        <f t="shared" si="145"/>
        <v>0.003725946215</v>
      </c>
      <c r="AF169" s="7">
        <f t="shared" si="145"/>
        <v>0.1623239936</v>
      </c>
      <c r="AG169" s="7">
        <f t="shared" si="145"/>
        <v>0.4978049347</v>
      </c>
      <c r="AH169" s="7">
        <f t="shared" si="145"/>
        <v>0.7310504693</v>
      </c>
      <c r="AI169" s="7">
        <f>SUM(AD169:AH169)/Count(AD169:AH169)</f>
        <v>0.2848139101</v>
      </c>
    </row>
    <row r="170" hidden="1">
      <c r="A170" s="35" t="s">
        <v>280</v>
      </c>
      <c r="B170" s="1" t="s">
        <v>9</v>
      </c>
      <c r="C170" s="1" t="s">
        <v>317</v>
      </c>
      <c r="D170" s="1" t="s">
        <v>325</v>
      </c>
      <c r="E170" s="1"/>
      <c r="F170" s="1">
        <v>30.0</v>
      </c>
      <c r="H170" s="10">
        <v>31.536727324524</v>
      </c>
      <c r="I170" s="10">
        <v>26.291251</v>
      </c>
      <c r="J170" s="10">
        <v>27.424908</v>
      </c>
      <c r="K170" s="10">
        <v>30.160673</v>
      </c>
      <c r="L170" s="10">
        <v>41.989039</v>
      </c>
      <c r="M170" s="10">
        <v>54.524028</v>
      </c>
      <c r="N170" s="10">
        <v>82.192074</v>
      </c>
      <c r="O170" s="10">
        <v>3177373.0</v>
      </c>
      <c r="P170" s="10">
        <v>811595.0</v>
      </c>
      <c r="Q170" s="10">
        <v>201154.0</v>
      </c>
      <c r="R170" s="10">
        <v>55651.0</v>
      </c>
      <c r="S170" s="10">
        <v>4991.0</v>
      </c>
    </row>
    <row r="171" hidden="1">
      <c r="A171" s="35" t="s">
        <v>280</v>
      </c>
      <c r="B171" s="1" t="s">
        <v>9</v>
      </c>
      <c r="C171" s="1" t="s">
        <v>318</v>
      </c>
      <c r="D171" s="1" t="s">
        <v>325</v>
      </c>
      <c r="E171" s="1"/>
      <c r="F171" s="1">
        <v>30.0</v>
      </c>
      <c r="H171" s="10">
        <v>21.9234881762357</v>
      </c>
      <c r="I171" s="10">
        <v>18.11361</v>
      </c>
      <c r="J171" s="10">
        <v>18.910642</v>
      </c>
      <c r="K171" s="10">
        <v>19.713631</v>
      </c>
      <c r="L171" s="10">
        <v>29.578077</v>
      </c>
      <c r="M171" s="10">
        <v>40.6248156500005</v>
      </c>
      <c r="N171" s="10">
        <v>70.49524</v>
      </c>
      <c r="O171" s="10">
        <v>5089562.0</v>
      </c>
      <c r="P171" s="10">
        <v>493843.0</v>
      </c>
      <c r="Q171" s="10">
        <v>160302.0</v>
      </c>
      <c r="R171" s="10">
        <v>33064.0</v>
      </c>
      <c r="S171" s="10">
        <v>655.0</v>
      </c>
    </row>
    <row r="172">
      <c r="A172" s="35" t="s">
        <v>280</v>
      </c>
      <c r="B172" s="1" t="s">
        <v>9</v>
      </c>
      <c r="C172" s="36" t="s">
        <v>263</v>
      </c>
      <c r="D172" s="1" t="s">
        <v>325</v>
      </c>
      <c r="E172" s="1" t="s">
        <v>268</v>
      </c>
      <c r="F172" s="1">
        <v>30.0</v>
      </c>
      <c r="H172" s="10">
        <v>25.6183093538928</v>
      </c>
      <c r="I172" s="10">
        <v>18.186809</v>
      </c>
      <c r="J172" s="10">
        <v>20.332048</v>
      </c>
      <c r="K172" s="10">
        <v>27.561437</v>
      </c>
      <c r="L172" s="10">
        <v>35.06415</v>
      </c>
      <c r="M172" s="10">
        <v>47.206416</v>
      </c>
      <c r="N172" s="10">
        <v>75.858272</v>
      </c>
      <c r="O172" s="10">
        <v>8266935.0</v>
      </c>
      <c r="P172" s="10">
        <v>1305438.0</v>
      </c>
      <c r="Q172" s="10">
        <v>361456.0</v>
      </c>
      <c r="R172" s="10">
        <v>88715.0</v>
      </c>
      <c r="S172" s="10">
        <v>5646.0</v>
      </c>
      <c r="AD172" s="7">
        <f t="shared" ref="AD172:AH172" si="146">abs((J$283-J172)/J$283)</f>
        <v>0.09183519492</v>
      </c>
      <c r="AE172" s="7">
        <f t="shared" si="146"/>
        <v>0.02531457492</v>
      </c>
      <c r="AF172" s="7">
        <f t="shared" si="146"/>
        <v>0.2623527441</v>
      </c>
      <c r="AG172" s="7">
        <f t="shared" si="146"/>
        <v>0.5600428451</v>
      </c>
      <c r="AH172" s="7">
        <f t="shared" si="146"/>
        <v>0.5073248456</v>
      </c>
      <c r="AI172" s="7">
        <f>SUM(AD172:AH172)/Count(AD172:AH172)</f>
        <v>0.2893740409</v>
      </c>
    </row>
    <row r="173" hidden="1">
      <c r="A173" s="37" t="s">
        <v>338</v>
      </c>
      <c r="B173" s="2" t="s">
        <v>9</v>
      </c>
      <c r="C173" s="1" t="s">
        <v>317</v>
      </c>
      <c r="D173" s="1" t="s">
        <v>325</v>
      </c>
      <c r="E173" s="1"/>
      <c r="F173" s="1">
        <v>30.0</v>
      </c>
      <c r="G173" s="1"/>
      <c r="H173" s="10">
        <v>30.4031660403801</v>
      </c>
      <c r="I173" s="10">
        <v>26.203417</v>
      </c>
      <c r="J173" s="10">
        <v>26.95431</v>
      </c>
      <c r="K173" s="10">
        <v>28.612934</v>
      </c>
      <c r="L173" s="10">
        <v>36.8343344</v>
      </c>
      <c r="M173" s="10">
        <v>49.697968</v>
      </c>
      <c r="N173" s="10">
        <v>81.705682</v>
      </c>
      <c r="O173" s="10">
        <v>2976513.0</v>
      </c>
      <c r="P173" s="10">
        <v>583823.0</v>
      </c>
      <c r="Q173" s="10">
        <v>146316.0</v>
      </c>
      <c r="R173" s="10">
        <v>47304.0</v>
      </c>
      <c r="S173" s="10">
        <v>5100.0</v>
      </c>
      <c r="T173" s="7">
        <f t="shared" ref="T173:T187" si="147">P173/O173</f>
        <v>0.1961432723</v>
      </c>
      <c r="U173" s="7">
        <f t="shared" ref="U173:U187" si="148">Q173/O173</f>
        <v>0.04915684897</v>
      </c>
      <c r="V173" s="7">
        <f t="shared" ref="V173:V187" si="149">R173/O173</f>
        <v>0.01589242177</v>
      </c>
      <c r="W173" s="7">
        <f t="shared" ref="W173:W187" si="150">S173/O173</f>
        <v>0.001713414321</v>
      </c>
    </row>
    <row r="174" hidden="1">
      <c r="A174" s="37" t="s">
        <v>338</v>
      </c>
      <c r="B174" s="2" t="s">
        <v>9</v>
      </c>
      <c r="C174" s="1" t="s">
        <v>318</v>
      </c>
      <c r="D174" s="1" t="s">
        <v>325</v>
      </c>
      <c r="E174" s="1"/>
      <c r="F174" s="1">
        <v>30.0</v>
      </c>
      <c r="G174" s="1"/>
      <c r="H174" s="10">
        <v>22.3583714621016</v>
      </c>
      <c r="I174" s="10">
        <v>18.088748</v>
      </c>
      <c r="J174" s="10">
        <v>18.807703</v>
      </c>
      <c r="K174" s="10">
        <v>19.588174</v>
      </c>
      <c r="L174" s="10">
        <v>30.632256</v>
      </c>
      <c r="M174" s="10">
        <v>43.153345</v>
      </c>
      <c r="N174" s="10">
        <v>76.148823</v>
      </c>
      <c r="O174" s="10">
        <v>4972406.0</v>
      </c>
      <c r="P174" s="10">
        <v>510983.0</v>
      </c>
      <c r="Q174" s="10">
        <v>190079.0</v>
      </c>
      <c r="R174" s="10">
        <v>54005.0</v>
      </c>
      <c r="S174" s="10">
        <v>11113.0</v>
      </c>
      <c r="T174" s="7">
        <f t="shared" si="147"/>
        <v>0.1027637325</v>
      </c>
      <c r="U174" s="7">
        <f t="shared" si="148"/>
        <v>0.03822676588</v>
      </c>
      <c r="V174" s="7">
        <f t="shared" si="149"/>
        <v>0.01086093935</v>
      </c>
      <c r="W174" s="7">
        <f t="shared" si="150"/>
        <v>0.002234934155</v>
      </c>
    </row>
    <row r="175" hidden="1">
      <c r="A175" s="37" t="s">
        <v>338</v>
      </c>
      <c r="B175" s="2" t="s">
        <v>9</v>
      </c>
      <c r="C175" s="1" t="s">
        <v>263</v>
      </c>
      <c r="D175" s="1" t="s">
        <v>325</v>
      </c>
      <c r="E175" s="1" t="s">
        <v>327</v>
      </c>
      <c r="F175" s="1">
        <v>30.0</v>
      </c>
      <c r="G175" s="1" t="b">
        <v>1</v>
      </c>
      <c r="H175" s="10">
        <v>25.403242316964</v>
      </c>
      <c r="I175" s="10">
        <v>18.148895</v>
      </c>
      <c r="J175" s="10">
        <v>20.107735</v>
      </c>
      <c r="K175" s="10">
        <v>27.05595</v>
      </c>
      <c r="L175" s="10">
        <v>33.245358</v>
      </c>
      <c r="M175" s="10">
        <v>46.058586</v>
      </c>
      <c r="N175" s="10">
        <v>78.508468</v>
      </c>
      <c r="O175" s="10">
        <v>7846913.0</v>
      </c>
      <c r="P175" s="10">
        <v>1083040.0</v>
      </c>
      <c r="Q175" s="10">
        <v>332015.0</v>
      </c>
      <c r="R175" s="10">
        <v>100265.0</v>
      </c>
      <c r="S175" s="10">
        <v>16213.0</v>
      </c>
      <c r="T175" s="7">
        <f t="shared" si="147"/>
        <v>0.1380211556</v>
      </c>
      <c r="U175" s="7">
        <f t="shared" si="148"/>
        <v>0.04231154341</v>
      </c>
      <c r="V175" s="7">
        <f t="shared" si="149"/>
        <v>0.01277763625</v>
      </c>
      <c r="W175" s="7">
        <f t="shared" si="150"/>
        <v>0.002066162834</v>
      </c>
      <c r="X175" s="28">
        <f t="shared" ref="X175:AB175" si="151">J175-J$115</f>
        <v>1.8204245</v>
      </c>
      <c r="Y175" s="38">
        <f t="shared" si="151"/>
        <v>8.05994025</v>
      </c>
      <c r="Z175" s="28">
        <f t="shared" si="151"/>
        <v>9.7987644</v>
      </c>
      <c r="AA175" s="38">
        <f t="shared" si="151"/>
        <v>10.4592299</v>
      </c>
      <c r="AB175" s="28">
        <f t="shared" si="151"/>
        <v>12.44481814</v>
      </c>
      <c r="AC175" s="28">
        <f t="shared" ref="AC175:AC176" si="154">SUMSQ(X175:AB175)/Count(X175:AB175)</f>
        <v>85.71227092</v>
      </c>
      <c r="AD175" s="7">
        <f t="shared" ref="AD175:AH175" si="152">abs((J$283-J175)/J$283)</f>
        <v>0.0797895403</v>
      </c>
      <c r="AE175" s="7">
        <f t="shared" si="152"/>
        <v>0.006509924479</v>
      </c>
      <c r="AF175" s="7">
        <f t="shared" si="152"/>
        <v>0.1968739839</v>
      </c>
      <c r="AG175" s="7">
        <f t="shared" si="152"/>
        <v>0.5221102052</v>
      </c>
      <c r="AH175" s="7">
        <f t="shared" si="152"/>
        <v>0.5599849731</v>
      </c>
      <c r="AI175" s="7">
        <f t="shared" ref="AI175:AI176" si="156">SUM(AD175:AH175)/Count(AD175:AH175)</f>
        <v>0.2730537254</v>
      </c>
    </row>
    <row r="176">
      <c r="A176" s="37" t="s">
        <v>55</v>
      </c>
      <c r="B176" s="1" t="s">
        <v>9</v>
      </c>
      <c r="C176" s="1" t="s">
        <v>263</v>
      </c>
      <c r="D176" s="1" t="s">
        <v>325</v>
      </c>
      <c r="E176" s="1" t="s">
        <v>268</v>
      </c>
      <c r="F176" s="1">
        <v>5.0</v>
      </c>
      <c r="G176" s="1"/>
      <c r="H176" s="10">
        <v>25.1291957216844</v>
      </c>
      <c r="I176" s="10">
        <v>18.094294</v>
      </c>
      <c r="J176" s="10">
        <v>19.949649</v>
      </c>
      <c r="K176" s="10">
        <v>27.655794</v>
      </c>
      <c r="L176" s="10">
        <v>33.152761</v>
      </c>
      <c r="M176" s="10">
        <v>44.194798</v>
      </c>
      <c r="N176" s="10">
        <v>73.752152</v>
      </c>
      <c r="O176" s="10">
        <v>7961657.0</v>
      </c>
      <c r="P176" s="10">
        <v>1182127.0</v>
      </c>
      <c r="Q176" s="10">
        <v>287985.0</v>
      </c>
      <c r="R176" s="10">
        <v>72310.0</v>
      </c>
      <c r="S176" s="10">
        <v>4019.0</v>
      </c>
      <c r="T176" s="7">
        <f t="shared" si="147"/>
        <v>0.1484775091</v>
      </c>
      <c r="U176" s="7">
        <f t="shared" si="148"/>
        <v>0.03617149043</v>
      </c>
      <c r="V176" s="7">
        <f t="shared" si="149"/>
        <v>0.009082280234</v>
      </c>
      <c r="W176" s="7">
        <f t="shared" si="150"/>
        <v>0.0005047944165</v>
      </c>
      <c r="X176" s="28">
        <f t="shared" ref="X176:AB176" si="153">J176-J$115</f>
        <v>1.6623385</v>
      </c>
      <c r="Y176" s="38">
        <f t="shared" si="153"/>
        <v>8.65978425</v>
      </c>
      <c r="Z176" s="28">
        <f t="shared" si="153"/>
        <v>9.7061674</v>
      </c>
      <c r="AA176" s="38">
        <f t="shared" si="153"/>
        <v>8.5954419</v>
      </c>
      <c r="AB176" s="28">
        <f t="shared" si="153"/>
        <v>7.68850214</v>
      </c>
      <c r="AC176" s="28">
        <f t="shared" si="154"/>
        <v>60.99192095</v>
      </c>
      <c r="AD176" s="7">
        <f t="shared" ref="AD176:AH176" si="155">abs((J$283-J176)/J$283)</f>
        <v>0.0713002893</v>
      </c>
      <c r="AE176" s="7">
        <f t="shared" si="155"/>
        <v>0.02882475501</v>
      </c>
      <c r="AF176" s="7">
        <f t="shared" si="155"/>
        <v>0.1935403774</v>
      </c>
      <c r="AG176" s="7">
        <f t="shared" si="155"/>
        <v>0.460517113</v>
      </c>
      <c r="AH176" s="7">
        <f t="shared" si="155"/>
        <v>0.4654756587</v>
      </c>
      <c r="AI176" s="7">
        <f t="shared" si="156"/>
        <v>0.2439316387</v>
      </c>
    </row>
    <row r="177" hidden="1">
      <c r="A177" s="37" t="s">
        <v>55</v>
      </c>
      <c r="B177" s="1" t="s">
        <v>9</v>
      </c>
      <c r="C177" s="1" t="s">
        <v>317</v>
      </c>
      <c r="D177" s="1" t="s">
        <v>325</v>
      </c>
      <c r="E177" s="1"/>
      <c r="F177" s="1">
        <v>5.0</v>
      </c>
      <c r="G177" s="1"/>
      <c r="H177" s="10">
        <v>31.4356605768724</v>
      </c>
      <c r="I177" s="10">
        <v>26.2502802</v>
      </c>
      <c r="J177" s="10">
        <v>27.667985</v>
      </c>
      <c r="K177" s="10">
        <v>30.423849</v>
      </c>
      <c r="L177" s="10">
        <v>41.558461</v>
      </c>
      <c r="M177" s="10">
        <v>53.494474</v>
      </c>
      <c r="N177" s="10">
        <v>80.603903</v>
      </c>
      <c r="O177" s="10">
        <v>3216789.0</v>
      </c>
      <c r="P177" s="10">
        <v>859901.0</v>
      </c>
      <c r="Q177" s="10">
        <v>193517.0</v>
      </c>
      <c r="R177" s="10">
        <v>48708.0</v>
      </c>
      <c r="S177" s="10">
        <v>3363.0</v>
      </c>
      <c r="T177" s="7">
        <f t="shared" si="147"/>
        <v>0.2673165694</v>
      </c>
      <c r="U177" s="7">
        <f t="shared" si="148"/>
        <v>0.0601584375</v>
      </c>
      <c r="V177" s="7">
        <f t="shared" si="149"/>
        <v>0.01514180756</v>
      </c>
      <c r="W177" s="7">
        <f t="shared" si="150"/>
        <v>0.001045452468</v>
      </c>
    </row>
    <row r="178" hidden="1">
      <c r="A178" s="37" t="s">
        <v>55</v>
      </c>
      <c r="B178" s="1" t="s">
        <v>9</v>
      </c>
      <c r="C178" s="1" t="s">
        <v>318</v>
      </c>
      <c r="D178" s="1" t="s">
        <v>325</v>
      </c>
      <c r="E178" s="1"/>
      <c r="F178" s="1">
        <v>5.0</v>
      </c>
      <c r="G178" s="1"/>
      <c r="H178" s="10">
        <v>20.8537202447996</v>
      </c>
      <c r="I178" s="10">
        <v>17.992841</v>
      </c>
      <c r="J178" s="10">
        <v>18.733427</v>
      </c>
      <c r="K178" s="10">
        <v>19.338867</v>
      </c>
      <c r="L178" s="10">
        <v>23.379245</v>
      </c>
      <c r="M178" s="10">
        <v>34.351551</v>
      </c>
      <c r="N178" s="10">
        <v>64.517299</v>
      </c>
      <c r="O178" s="10">
        <v>4744868.0</v>
      </c>
      <c r="P178" s="10">
        <v>322226.0</v>
      </c>
      <c r="Q178" s="10">
        <v>94468.0</v>
      </c>
      <c r="R178" s="10">
        <v>23602.0</v>
      </c>
      <c r="S178" s="10">
        <v>656.0</v>
      </c>
      <c r="T178" s="7">
        <f t="shared" si="147"/>
        <v>0.06791042448</v>
      </c>
      <c r="U178" s="7">
        <f t="shared" si="148"/>
        <v>0.01990951065</v>
      </c>
      <c r="V178" s="7">
        <f t="shared" si="149"/>
        <v>0.004974216353</v>
      </c>
      <c r="W178" s="7">
        <f t="shared" si="150"/>
        <v>0.0001382546364</v>
      </c>
    </row>
    <row r="179" hidden="1">
      <c r="A179" s="37" t="s">
        <v>339</v>
      </c>
      <c r="B179" s="1" t="s">
        <v>9</v>
      </c>
      <c r="C179" s="1" t="s">
        <v>263</v>
      </c>
      <c r="D179" s="1" t="s">
        <v>325</v>
      </c>
      <c r="E179" s="1" t="s">
        <v>332</v>
      </c>
      <c r="F179" s="1">
        <v>5.0</v>
      </c>
      <c r="G179" s="1" t="b">
        <v>1</v>
      </c>
      <c r="H179" s="10">
        <v>25.7248258698625</v>
      </c>
      <c r="I179" s="10">
        <v>18.118361</v>
      </c>
      <c r="J179" s="10">
        <v>21.523723</v>
      </c>
      <c r="K179" s="10">
        <v>27.750188</v>
      </c>
      <c r="L179" s="10">
        <v>35.261446</v>
      </c>
      <c r="M179" s="10">
        <v>46.751804</v>
      </c>
      <c r="N179" s="10">
        <v>75.297113</v>
      </c>
      <c r="O179" s="10">
        <v>8008978.0</v>
      </c>
      <c r="P179" s="10">
        <v>1327912.0</v>
      </c>
      <c r="Q179" s="10">
        <v>339892.0</v>
      </c>
      <c r="R179" s="10">
        <v>81833.0</v>
      </c>
      <c r="S179" s="10">
        <v>3104.0</v>
      </c>
      <c r="T179" s="7">
        <f t="shared" si="147"/>
        <v>0.1658029277</v>
      </c>
      <c r="U179" s="7">
        <f t="shared" si="148"/>
        <v>0.04243887297</v>
      </c>
      <c r="V179" s="7">
        <f t="shared" si="149"/>
        <v>0.01021765823</v>
      </c>
      <c r="W179" s="7">
        <f t="shared" si="150"/>
        <v>0.0003875650551</v>
      </c>
      <c r="X179" s="28">
        <f t="shared" ref="X179:AB179" si="157">J179-J$115</f>
        <v>3.2364125</v>
      </c>
      <c r="Y179" s="38">
        <f t="shared" si="157"/>
        <v>8.75417825</v>
      </c>
      <c r="Z179" s="28">
        <f t="shared" si="157"/>
        <v>11.8148524</v>
      </c>
      <c r="AA179" s="38">
        <f t="shared" si="157"/>
        <v>11.1524479</v>
      </c>
      <c r="AB179" s="28">
        <f t="shared" si="157"/>
        <v>9.23346314</v>
      </c>
      <c r="AC179" s="28">
        <f>SUMSQ(X179:AB179)/Count(X179:AB179)</f>
        <v>87.26693513</v>
      </c>
      <c r="AD179" s="7">
        <f t="shared" ref="AD179:AH179" si="158">abs((J$283-J179)/J$283)</f>
        <v>0.1558283896</v>
      </c>
      <c r="AE179" s="7">
        <f t="shared" si="158"/>
        <v>0.03233631154</v>
      </c>
      <c r="AF179" s="7">
        <f t="shared" si="158"/>
        <v>0.269455644</v>
      </c>
      <c r="AG179" s="7">
        <f t="shared" si="158"/>
        <v>0.5450191628</v>
      </c>
      <c r="AH179" s="7">
        <f t="shared" si="158"/>
        <v>0.4961744611</v>
      </c>
      <c r="AI179" s="7">
        <f>SUM(AD179:AH179)/Count(AD179:AH179)</f>
        <v>0.2997627938</v>
      </c>
    </row>
    <row r="180" hidden="1">
      <c r="A180" s="37" t="s">
        <v>339</v>
      </c>
      <c r="B180" s="1" t="s">
        <v>9</v>
      </c>
      <c r="C180" s="1" t="s">
        <v>317</v>
      </c>
      <c r="D180" s="1" t="s">
        <v>325</v>
      </c>
      <c r="E180" s="1"/>
      <c r="F180" s="1">
        <v>5.0</v>
      </c>
      <c r="G180" s="1"/>
      <c r="H180" s="10">
        <v>31.4122387540889</v>
      </c>
      <c r="I180" s="10">
        <v>26.249915</v>
      </c>
      <c r="J180" s="10">
        <v>27.480597</v>
      </c>
      <c r="K180" s="10">
        <v>30.409145</v>
      </c>
      <c r="L180" s="10">
        <v>41.877411</v>
      </c>
      <c r="M180" s="10">
        <v>53.560708</v>
      </c>
      <c r="N180" s="10">
        <v>80.978944</v>
      </c>
      <c r="O180" s="10">
        <v>3226662.0</v>
      </c>
      <c r="P180" s="10">
        <v>856429.0</v>
      </c>
      <c r="Q180" s="10">
        <v>196385.0</v>
      </c>
      <c r="R180" s="10">
        <v>48873.0</v>
      </c>
      <c r="S180" s="10">
        <v>3007.0</v>
      </c>
      <c r="T180" s="7">
        <f t="shared" si="147"/>
        <v>0.2654225946</v>
      </c>
      <c r="U180" s="7">
        <f t="shared" si="148"/>
        <v>0.06086320786</v>
      </c>
      <c r="V180" s="7">
        <f t="shared" si="149"/>
        <v>0.01514661282</v>
      </c>
      <c r="W180" s="7">
        <f t="shared" si="150"/>
        <v>0.0009319228354</v>
      </c>
    </row>
    <row r="181" hidden="1">
      <c r="A181" s="37" t="s">
        <v>339</v>
      </c>
      <c r="B181" s="1" t="s">
        <v>9</v>
      </c>
      <c r="C181" s="1" t="s">
        <v>318</v>
      </c>
      <c r="D181" s="1" t="s">
        <v>325</v>
      </c>
      <c r="E181" s="1"/>
      <c r="F181" s="1">
        <v>5.0</v>
      </c>
      <c r="G181" s="1"/>
      <c r="H181" s="10">
        <v>21.8874886818048</v>
      </c>
      <c r="I181" s="10">
        <v>17.969654</v>
      </c>
      <c r="J181" s="10">
        <v>18.868943</v>
      </c>
      <c r="K181" s="10">
        <v>19.696059</v>
      </c>
      <c r="L181" s="10">
        <v>29.792688</v>
      </c>
      <c r="M181" s="10">
        <v>39.914669</v>
      </c>
      <c r="N181" s="10">
        <v>70.52676</v>
      </c>
      <c r="O181" s="10">
        <v>4782316.0</v>
      </c>
      <c r="P181" s="10">
        <v>471483.0</v>
      </c>
      <c r="Q181" s="10">
        <v>143507.0</v>
      </c>
      <c r="R181" s="10">
        <v>32960.0</v>
      </c>
      <c r="S181" s="10">
        <v>97.0</v>
      </c>
      <c r="T181" s="7">
        <f t="shared" si="147"/>
        <v>0.09858884273</v>
      </c>
      <c r="U181" s="7">
        <f t="shared" si="148"/>
        <v>0.03000784557</v>
      </c>
      <c r="V181" s="7">
        <f t="shared" si="149"/>
        <v>0.006892058158</v>
      </c>
      <c r="W181" s="7">
        <f t="shared" si="150"/>
        <v>0.00002028305951</v>
      </c>
    </row>
    <row r="182" hidden="1">
      <c r="A182" s="37" t="s">
        <v>340</v>
      </c>
      <c r="B182" s="1" t="s">
        <v>9</v>
      </c>
      <c r="C182" s="1" t="s">
        <v>263</v>
      </c>
      <c r="D182" s="1" t="s">
        <v>325</v>
      </c>
      <c r="E182" s="1" t="s">
        <v>341</v>
      </c>
      <c r="F182" s="1">
        <v>5.0</v>
      </c>
      <c r="G182" s="1" t="b">
        <v>1</v>
      </c>
      <c r="H182" s="10">
        <v>23.8319511727033</v>
      </c>
      <c r="I182" s="10">
        <v>17.981593</v>
      </c>
      <c r="J182" s="10">
        <v>19.387778</v>
      </c>
      <c r="K182" s="10">
        <v>26.72226</v>
      </c>
      <c r="L182" s="10">
        <v>29.443508</v>
      </c>
      <c r="M182" s="10">
        <v>35.924895</v>
      </c>
      <c r="N182" s="10">
        <v>69.003601</v>
      </c>
      <c r="O182" s="10">
        <v>7749690.0</v>
      </c>
      <c r="P182" s="10">
        <v>716249.0</v>
      </c>
      <c r="Q182" s="10">
        <v>178675.0</v>
      </c>
      <c r="R182" s="10">
        <v>53678.0</v>
      </c>
      <c r="S182" s="10">
        <v>3096.0</v>
      </c>
      <c r="T182" s="7">
        <f t="shared" si="147"/>
        <v>0.09242292272</v>
      </c>
      <c r="U182" s="7">
        <f t="shared" si="148"/>
        <v>0.02305576094</v>
      </c>
      <c r="V182" s="7">
        <f t="shared" si="149"/>
        <v>0.006926470607</v>
      </c>
      <c r="W182" s="7">
        <f t="shared" si="150"/>
        <v>0.000399499851</v>
      </c>
      <c r="X182" s="28">
        <f t="shared" ref="X182:AB182" si="159">J182-J$115</f>
        <v>1.1004675</v>
      </c>
      <c r="Y182" s="38">
        <f t="shared" si="159"/>
        <v>7.72625025</v>
      </c>
      <c r="Z182" s="28">
        <f t="shared" si="159"/>
        <v>5.9969144</v>
      </c>
      <c r="AA182" s="38">
        <f t="shared" si="159"/>
        <v>0.3255389</v>
      </c>
      <c r="AB182" s="28">
        <f t="shared" si="159"/>
        <v>2.93995114</v>
      </c>
      <c r="AC182" s="28">
        <f>SUMSQ(X182:AB182)/Count(X182:AB182)</f>
        <v>21.12364845</v>
      </c>
      <c r="AD182" s="7">
        <f t="shared" ref="AD182:AH182" si="160">abs((J$283-J182)/J$283)</f>
        <v>0.04112770006</v>
      </c>
      <c r="AE182" s="7">
        <f t="shared" si="160"/>
        <v>0.005903696063</v>
      </c>
      <c r="AF182" s="7">
        <f t="shared" si="160"/>
        <v>0.06000268425</v>
      </c>
      <c r="AG182" s="7">
        <f t="shared" si="160"/>
        <v>0.1872194535</v>
      </c>
      <c r="AH182" s="7">
        <f t="shared" si="160"/>
        <v>0.371120637</v>
      </c>
      <c r="AI182" s="7">
        <f>SUM(AD182:AH182)/Count(AD182:AH182)</f>
        <v>0.1330748342</v>
      </c>
    </row>
    <row r="183" hidden="1">
      <c r="A183" s="37" t="s">
        <v>340</v>
      </c>
      <c r="B183" s="1" t="s">
        <v>9</v>
      </c>
      <c r="C183" s="1" t="s">
        <v>317</v>
      </c>
      <c r="D183" s="1" t="s">
        <v>325</v>
      </c>
      <c r="E183" s="1"/>
      <c r="F183" s="1">
        <v>5.0</v>
      </c>
      <c r="G183" s="1"/>
      <c r="H183" s="10">
        <v>29.300485278951</v>
      </c>
      <c r="I183" s="10">
        <v>26.146258</v>
      </c>
      <c r="J183" s="10">
        <v>26.7813</v>
      </c>
      <c r="K183" s="10">
        <v>28.115283</v>
      </c>
      <c r="L183" s="10">
        <v>32.565862</v>
      </c>
      <c r="M183" s="10">
        <v>43.032442</v>
      </c>
      <c r="N183" s="10">
        <v>75.029982</v>
      </c>
      <c r="O183" s="10">
        <v>3155184.0</v>
      </c>
      <c r="P183" s="10">
        <v>500829.0</v>
      </c>
      <c r="Q183" s="10">
        <v>103082.0</v>
      </c>
      <c r="R183" s="10">
        <v>31628.0</v>
      </c>
      <c r="S183" s="10">
        <v>2813.0</v>
      </c>
      <c r="T183" s="7">
        <f t="shared" si="147"/>
        <v>0.1587321056</v>
      </c>
      <c r="U183" s="7">
        <f t="shared" si="148"/>
        <v>0.03267067784</v>
      </c>
      <c r="V183" s="7">
        <f t="shared" si="149"/>
        <v>0.01002413805</v>
      </c>
      <c r="W183" s="7">
        <f t="shared" si="150"/>
        <v>0.0008915486387</v>
      </c>
    </row>
    <row r="184" hidden="1">
      <c r="A184" s="37" t="s">
        <v>340</v>
      </c>
      <c r="B184" s="1" t="s">
        <v>9</v>
      </c>
      <c r="C184" s="1" t="s">
        <v>318</v>
      </c>
      <c r="D184" s="1" t="s">
        <v>325</v>
      </c>
      <c r="E184" s="1"/>
      <c r="F184" s="1">
        <v>5.0</v>
      </c>
      <c r="G184" s="1"/>
      <c r="H184" s="15">
        <v>20.07654606158</v>
      </c>
      <c r="I184" s="10">
        <v>17.900156</v>
      </c>
      <c r="J184" s="10">
        <v>18.416353</v>
      </c>
      <c r="K184" s="10">
        <v>19.005285</v>
      </c>
      <c r="L184" s="10">
        <v>20.004108</v>
      </c>
      <c r="M184" s="10">
        <v>28.739683</v>
      </c>
      <c r="N184" s="10">
        <v>63.010215</v>
      </c>
      <c r="O184" s="10">
        <v>4594506.0</v>
      </c>
      <c r="P184" s="10">
        <v>215420.0</v>
      </c>
      <c r="Q184" s="10">
        <v>75593.0</v>
      </c>
      <c r="R184" s="10">
        <v>22050.0</v>
      </c>
      <c r="S184" s="10">
        <v>283.0</v>
      </c>
      <c r="T184" s="7">
        <f t="shared" si="147"/>
        <v>0.04688643349</v>
      </c>
      <c r="U184" s="7">
        <f t="shared" si="148"/>
        <v>0.01645291137</v>
      </c>
      <c r="V184" s="7">
        <f t="shared" si="149"/>
        <v>0.004799210187</v>
      </c>
      <c r="W184" s="7">
        <f t="shared" si="150"/>
        <v>0.00006159530535</v>
      </c>
    </row>
    <row r="185" hidden="1">
      <c r="A185" s="37" t="s">
        <v>342</v>
      </c>
      <c r="B185" s="2" t="s">
        <v>9</v>
      </c>
      <c r="C185" s="1" t="s">
        <v>317</v>
      </c>
      <c r="D185" s="1" t="s">
        <v>325</v>
      </c>
      <c r="E185" s="1"/>
      <c r="F185" s="1">
        <v>5.0</v>
      </c>
      <c r="G185" s="1"/>
      <c r="H185" s="10">
        <v>28.7540723245108</v>
      </c>
      <c r="I185" s="10">
        <v>26.161439</v>
      </c>
      <c r="J185" s="10">
        <v>26.709512</v>
      </c>
      <c r="K185" s="10">
        <v>27.786305</v>
      </c>
      <c r="L185" s="10">
        <v>31.958226</v>
      </c>
      <c r="M185" s="10">
        <v>38.741915</v>
      </c>
      <c r="N185" s="10">
        <v>66.157481</v>
      </c>
      <c r="O185" s="10">
        <v>2146480.0</v>
      </c>
      <c r="P185" s="10">
        <v>324767.0</v>
      </c>
      <c r="Q185" s="10">
        <v>50509.0</v>
      </c>
      <c r="R185" s="10">
        <v>12618.0</v>
      </c>
      <c r="S185" s="10">
        <v>1167.0</v>
      </c>
      <c r="T185" s="7">
        <f t="shared" si="147"/>
        <v>0.1513021319</v>
      </c>
      <c r="U185" s="7">
        <f t="shared" si="148"/>
        <v>0.02353108345</v>
      </c>
      <c r="V185" s="7">
        <f t="shared" si="149"/>
        <v>0.005878461481</v>
      </c>
      <c r="W185" s="7">
        <f t="shared" si="150"/>
        <v>0.000543680817</v>
      </c>
    </row>
    <row r="186" hidden="1">
      <c r="A186" s="37" t="s">
        <v>342</v>
      </c>
      <c r="B186" s="2" t="s">
        <v>9</v>
      </c>
      <c r="C186" s="1" t="s">
        <v>318</v>
      </c>
      <c r="D186" s="1" t="s">
        <v>325</v>
      </c>
      <c r="E186" s="1"/>
      <c r="F186" s="1">
        <v>5.0</v>
      </c>
      <c r="G186" s="1"/>
      <c r="H186" s="10">
        <v>20.9226654189438</v>
      </c>
      <c r="I186" s="10">
        <v>17.962154</v>
      </c>
      <c r="J186" s="10">
        <v>18.593605</v>
      </c>
      <c r="K186" s="10">
        <v>19.215927</v>
      </c>
      <c r="L186" s="10">
        <v>23.874328</v>
      </c>
      <c r="M186" s="10">
        <v>34.524907</v>
      </c>
      <c r="N186" s="10">
        <v>67.247394</v>
      </c>
      <c r="O186" s="10">
        <v>4600063.0</v>
      </c>
      <c r="P186" s="10">
        <v>318004.0</v>
      </c>
      <c r="Q186" s="10">
        <v>101670.0</v>
      </c>
      <c r="R186" s="10">
        <v>25373.0</v>
      </c>
      <c r="S186" s="10">
        <v>4970.0</v>
      </c>
      <c r="T186" s="7">
        <f t="shared" si="147"/>
        <v>0.06913035756</v>
      </c>
      <c r="U186" s="7">
        <f t="shared" si="148"/>
        <v>0.02210187121</v>
      </c>
      <c r="V186" s="7">
        <f t="shared" si="149"/>
        <v>0.005515794023</v>
      </c>
      <c r="W186" s="7">
        <f t="shared" si="150"/>
        <v>0.001080419986</v>
      </c>
    </row>
    <row r="187" hidden="1">
      <c r="A187" s="37" t="s">
        <v>342</v>
      </c>
      <c r="B187" s="2" t="s">
        <v>9</v>
      </c>
      <c r="C187" s="1" t="s">
        <v>263</v>
      </c>
      <c r="D187" s="1" t="s">
        <v>325</v>
      </c>
      <c r="E187" s="1" t="s">
        <v>327</v>
      </c>
      <c r="F187" s="1">
        <v>5.0</v>
      </c>
      <c r="G187" s="1" t="s">
        <v>334</v>
      </c>
      <c r="H187" s="15">
        <v>24.1691761950933</v>
      </c>
      <c r="I187" s="10">
        <v>18.042082</v>
      </c>
      <c r="J187" s="10">
        <v>19.802266</v>
      </c>
      <c r="K187" s="10">
        <v>26.739366</v>
      </c>
      <c r="L187" s="10">
        <v>30.470064</v>
      </c>
      <c r="M187" s="10">
        <v>37.377243</v>
      </c>
      <c r="N187" s="10">
        <v>68.201179</v>
      </c>
      <c r="O187" s="10">
        <v>5460028.0</v>
      </c>
      <c r="P187" s="10">
        <v>579018.0</v>
      </c>
      <c r="Q187" s="10">
        <v>132271.0</v>
      </c>
      <c r="R187" s="10">
        <v>33804.0</v>
      </c>
      <c r="S187" s="10">
        <v>6137.0</v>
      </c>
      <c r="T187" s="7">
        <f t="shared" si="147"/>
        <v>0.1060467089</v>
      </c>
      <c r="U187" s="7">
        <f t="shared" si="148"/>
        <v>0.02422533364</v>
      </c>
      <c r="V187" s="7">
        <f t="shared" si="149"/>
        <v>0.006191177042</v>
      </c>
      <c r="W187" s="7">
        <f t="shared" si="150"/>
        <v>0.00112398691</v>
      </c>
      <c r="X187" s="28">
        <f t="shared" ref="X187:AB187" si="161">J187-J$115</f>
        <v>1.5149555</v>
      </c>
      <c r="Y187" s="38">
        <f t="shared" si="161"/>
        <v>7.74335625</v>
      </c>
      <c r="Z187" s="28">
        <f t="shared" si="161"/>
        <v>7.0234704</v>
      </c>
      <c r="AA187" s="38">
        <f t="shared" si="161"/>
        <v>1.7778869</v>
      </c>
      <c r="AB187" s="28">
        <f t="shared" si="161"/>
        <v>2.13752914</v>
      </c>
      <c r="AC187" s="28">
        <f>SUMSQ(X187:AB187)/Count(X187:AB187)</f>
        <v>23.86274106</v>
      </c>
      <c r="AD187" s="7">
        <f t="shared" ref="AD187:AH187" si="162">abs((J$283-J187)/J$283)</f>
        <v>0.06338579163</v>
      </c>
      <c r="AE187" s="7">
        <f t="shared" si="162"/>
        <v>0.00526733479</v>
      </c>
      <c r="AF187" s="7">
        <f t="shared" si="162"/>
        <v>0.09695996922</v>
      </c>
      <c r="AG187" s="7">
        <f t="shared" si="162"/>
        <v>0.2352155799</v>
      </c>
      <c r="AH187" s="7">
        <f t="shared" si="162"/>
        <v>0.3551762899</v>
      </c>
      <c r="AI187" s="7">
        <f t="shared" ref="AI187:AI188" si="164">SUM(AD187:AH187)/Count(AD187:AH187)</f>
        <v>0.1512009931</v>
      </c>
    </row>
    <row r="188">
      <c r="A188" s="35" t="s">
        <v>178</v>
      </c>
      <c r="B188" s="1" t="s">
        <v>68</v>
      </c>
      <c r="C188" s="36" t="s">
        <v>263</v>
      </c>
      <c r="D188" s="1" t="s">
        <v>316</v>
      </c>
      <c r="E188" s="1" t="s">
        <v>272</v>
      </c>
      <c r="F188" s="1">
        <v>15.0</v>
      </c>
      <c r="H188" s="10">
        <v>22.7149728732426</v>
      </c>
      <c r="I188" s="10">
        <v>17.996342</v>
      </c>
      <c r="J188" s="10">
        <v>18.500934</v>
      </c>
      <c r="K188" s="10">
        <v>27.4108565</v>
      </c>
      <c r="L188" s="10">
        <v>28.045878</v>
      </c>
      <c r="M188" s="10">
        <v>29.5135939999999</v>
      </c>
      <c r="N188" s="10">
        <v>47.9236515999997</v>
      </c>
      <c r="O188" s="10">
        <v>70631.0</v>
      </c>
      <c r="P188" s="10">
        <v>3303.0</v>
      </c>
      <c r="Q188" s="10">
        <v>624.0</v>
      </c>
      <c r="R188" s="10">
        <v>206.0</v>
      </c>
      <c r="S188" s="10">
        <v>55.0</v>
      </c>
      <c r="AD188" s="7">
        <f t="shared" ref="AD188:AH188" si="163">abs((J$292-J188)/J$292)</f>
        <v>0.002980001317</v>
      </c>
      <c r="AE188" s="7">
        <f t="shared" si="163"/>
        <v>0.03778948207</v>
      </c>
      <c r="AF188" s="7">
        <f t="shared" si="163"/>
        <v>0.03723917876</v>
      </c>
      <c r="AG188" s="7">
        <f t="shared" si="163"/>
        <v>0.03529933819</v>
      </c>
      <c r="AH188" s="7">
        <f t="shared" si="163"/>
        <v>0.127573333</v>
      </c>
      <c r="AI188" s="7">
        <f t="shared" si="164"/>
        <v>0.04817626666</v>
      </c>
    </row>
    <row r="189" hidden="1">
      <c r="A189" s="35" t="s">
        <v>178</v>
      </c>
      <c r="B189" s="1" t="s">
        <v>68</v>
      </c>
      <c r="C189" s="1" t="s">
        <v>317</v>
      </c>
      <c r="D189" s="1" t="s">
        <v>316</v>
      </c>
      <c r="E189" s="1"/>
      <c r="F189" s="1">
        <v>15.0</v>
      </c>
      <c r="H189" s="10">
        <v>28.3002948723227</v>
      </c>
      <c r="I189" s="10">
        <v>26.3856842</v>
      </c>
      <c r="J189" s="10">
        <v>27.458828</v>
      </c>
      <c r="K189" s="10">
        <v>27.954816</v>
      </c>
      <c r="L189" s="10">
        <v>28.9580658</v>
      </c>
      <c r="M189" s="10">
        <v>31.5320035999999</v>
      </c>
      <c r="N189" s="10">
        <v>49.2932229399999</v>
      </c>
      <c r="O189" s="10">
        <v>27687.0</v>
      </c>
      <c r="P189" s="10">
        <v>2296.0</v>
      </c>
      <c r="Q189" s="10">
        <v>265.0</v>
      </c>
      <c r="R189" s="10">
        <v>80.0</v>
      </c>
      <c r="S189" s="10">
        <v>5.0</v>
      </c>
    </row>
    <row r="190" hidden="1">
      <c r="A190" s="35" t="s">
        <v>178</v>
      </c>
      <c r="B190" s="1" t="s">
        <v>68</v>
      </c>
      <c r="C190" s="1" t="s">
        <v>318</v>
      </c>
      <c r="D190" s="1" t="s">
        <v>316</v>
      </c>
      <c r="E190" s="1"/>
      <c r="F190" s="1">
        <v>15.0</v>
      </c>
      <c r="H190" s="10">
        <v>19.1139853036512</v>
      </c>
      <c r="I190" s="10">
        <v>17.9421833</v>
      </c>
      <c r="J190" s="10">
        <v>18.137692</v>
      </c>
      <c r="K190" s="10">
        <v>18.25760475</v>
      </c>
      <c r="L190" s="10">
        <v>18.8150996</v>
      </c>
      <c r="M190" s="10">
        <v>19.10734705</v>
      </c>
      <c r="N190" s="10">
        <v>45.1324960499999</v>
      </c>
      <c r="O190" s="10">
        <v>42944.0</v>
      </c>
      <c r="P190" s="10">
        <v>1007.0</v>
      </c>
      <c r="Q190" s="10">
        <v>359.0</v>
      </c>
      <c r="R190" s="10">
        <v>126.0</v>
      </c>
      <c r="S190" s="10">
        <v>50.0</v>
      </c>
    </row>
    <row r="191">
      <c r="A191" s="35" t="s">
        <v>305</v>
      </c>
      <c r="B191" s="1" t="s">
        <v>68</v>
      </c>
      <c r="C191" s="36" t="s">
        <v>263</v>
      </c>
      <c r="D191" s="1" t="s">
        <v>316</v>
      </c>
      <c r="E191" s="1" t="s">
        <v>272</v>
      </c>
      <c r="F191" s="1">
        <v>1.0</v>
      </c>
      <c r="H191" s="10">
        <v>22.6620740919668</v>
      </c>
      <c r="I191" s="10">
        <v>18.1206216</v>
      </c>
      <c r="J191" s="10">
        <v>18.693919</v>
      </c>
      <c r="K191" s="10">
        <v>26.356413</v>
      </c>
      <c r="L191" s="10">
        <v>27.1212354</v>
      </c>
      <c r="M191" s="10">
        <v>31.075274</v>
      </c>
      <c r="N191" s="10">
        <v>52.4462676399998</v>
      </c>
      <c r="O191" s="10">
        <v>4469.0</v>
      </c>
      <c r="P191" s="10">
        <v>259.0</v>
      </c>
      <c r="Q191" s="10">
        <v>52.0</v>
      </c>
      <c r="R191" s="10">
        <v>14.0</v>
      </c>
      <c r="S191" s="10">
        <v>0.0</v>
      </c>
      <c r="AD191" s="7">
        <f t="shared" ref="AD191:AH191" si="165">abs((J$292-J191)/J$292)</f>
        <v>0.01344218099</v>
      </c>
      <c r="AE191" s="7">
        <f t="shared" si="165"/>
        <v>0.0021323049</v>
      </c>
      <c r="AF191" s="7">
        <f t="shared" si="165"/>
        <v>0.003042512457</v>
      </c>
      <c r="AG191" s="7">
        <f t="shared" si="165"/>
        <v>0.09008108623</v>
      </c>
      <c r="AH191" s="7">
        <f t="shared" si="165"/>
        <v>0.2339838646</v>
      </c>
      <c r="AI191" s="7">
        <f>SUM(AD191:AH191)/Count(AD191:AH191)</f>
        <v>0.06853638983</v>
      </c>
    </row>
    <row r="192" hidden="1">
      <c r="A192" s="35" t="s">
        <v>305</v>
      </c>
      <c r="B192" s="1" t="s">
        <v>68</v>
      </c>
      <c r="C192" s="1" t="s">
        <v>317</v>
      </c>
      <c r="D192" s="1" t="s">
        <v>316</v>
      </c>
      <c r="E192" s="1"/>
      <c r="F192" s="1">
        <v>1.0</v>
      </c>
      <c r="H192" s="10">
        <v>27.7150511534025</v>
      </c>
      <c r="I192" s="10">
        <v>26.205207</v>
      </c>
      <c r="J192" s="10">
        <v>26.3957449999999</v>
      </c>
      <c r="K192" s="10">
        <v>26.9739547499999</v>
      </c>
      <c r="L192" s="10">
        <v>29.7977819</v>
      </c>
      <c r="M192" s="10">
        <v>32.4284898999999</v>
      </c>
      <c r="N192" s="10">
        <v>52.5837171</v>
      </c>
      <c r="O192" s="10">
        <v>1734.0</v>
      </c>
      <c r="P192" s="10">
        <v>167.0</v>
      </c>
      <c r="Q192" s="10">
        <v>22.0</v>
      </c>
      <c r="R192" s="10">
        <v>6.0</v>
      </c>
      <c r="S192" s="10">
        <v>0.0</v>
      </c>
    </row>
    <row r="193" hidden="1">
      <c r="A193" s="35" t="s">
        <v>305</v>
      </c>
      <c r="B193" s="1" t="s">
        <v>68</v>
      </c>
      <c r="C193" s="1" t="s">
        <v>318</v>
      </c>
      <c r="D193" s="1" t="s">
        <v>316</v>
      </c>
      <c r="E193" s="1"/>
      <c r="F193" s="1">
        <v>1.0</v>
      </c>
      <c r="H193" s="10">
        <v>19.4584681597806</v>
      </c>
      <c r="I193" s="10">
        <v>18.073912</v>
      </c>
      <c r="J193" s="10">
        <v>18.260846</v>
      </c>
      <c r="K193" s="10">
        <v>18.4042905</v>
      </c>
      <c r="L193" s="10">
        <v>19.019716</v>
      </c>
      <c r="M193" s="10">
        <v>22.6914254999999</v>
      </c>
      <c r="N193" s="10">
        <v>52.0147936799998</v>
      </c>
      <c r="O193" s="10">
        <v>2735.0</v>
      </c>
      <c r="P193" s="10">
        <v>92.0</v>
      </c>
      <c r="Q193" s="10">
        <v>30.0</v>
      </c>
      <c r="R193" s="10">
        <v>8.0</v>
      </c>
      <c r="S193" s="10">
        <v>0.0</v>
      </c>
    </row>
    <row r="194">
      <c r="A194" s="35" t="s">
        <v>314</v>
      </c>
      <c r="B194" s="1" t="s">
        <v>68</v>
      </c>
      <c r="C194" s="36" t="s">
        <v>263</v>
      </c>
      <c r="D194" s="1" t="s">
        <v>316</v>
      </c>
      <c r="E194" s="1" t="s">
        <v>272</v>
      </c>
      <c r="F194" s="1">
        <v>30.0</v>
      </c>
      <c r="H194" s="15">
        <v>22.5170691323179</v>
      </c>
      <c r="I194" s="10">
        <v>17.906993</v>
      </c>
      <c r="J194" s="10">
        <v>18.454433</v>
      </c>
      <c r="K194" s="10">
        <v>27.373729</v>
      </c>
      <c r="L194" s="10">
        <v>28.020464</v>
      </c>
      <c r="M194" s="10">
        <v>29.289376</v>
      </c>
      <c r="N194" s="10">
        <v>43.7921053999999</v>
      </c>
      <c r="O194" s="10">
        <v>141621.0</v>
      </c>
      <c r="P194" s="10">
        <v>6422.0</v>
      </c>
      <c r="Q194" s="10">
        <v>983.0</v>
      </c>
      <c r="R194" s="10">
        <v>213.0</v>
      </c>
      <c r="S194" s="10">
        <v>28.0</v>
      </c>
      <c r="AD194" s="7">
        <f t="shared" ref="AD194:AH194" si="166">abs((J$292-J194)/J$292)</f>
        <v>0.0004590705881</v>
      </c>
      <c r="AE194" s="7">
        <f t="shared" si="166"/>
        <v>0.03638381534</v>
      </c>
      <c r="AF194" s="7">
        <f t="shared" si="166"/>
        <v>0.03629927606</v>
      </c>
      <c r="AG194" s="7">
        <f t="shared" si="166"/>
        <v>0.02743405594</v>
      </c>
      <c r="AH194" s="7">
        <f t="shared" si="166"/>
        <v>0.03036410197</v>
      </c>
      <c r="AI194" s="7">
        <f>SUM(AD194:AH194)/Count(AD194:AH194)</f>
        <v>0.02618806398</v>
      </c>
    </row>
    <row r="195" hidden="1">
      <c r="A195" s="35" t="s">
        <v>314</v>
      </c>
      <c r="B195" s="1" t="s">
        <v>68</v>
      </c>
      <c r="C195" s="1" t="s">
        <v>317</v>
      </c>
      <c r="D195" s="1" t="s">
        <v>316</v>
      </c>
      <c r="E195" s="1"/>
      <c r="F195" s="1">
        <v>30.0</v>
      </c>
      <c r="H195" s="10">
        <v>28.2961398264306</v>
      </c>
      <c r="I195" s="10">
        <v>26.3505477</v>
      </c>
      <c r="J195" s="10">
        <v>27.4257085</v>
      </c>
      <c r="K195" s="10">
        <v>27.92962125</v>
      </c>
      <c r="L195" s="10">
        <v>29.0064007</v>
      </c>
      <c r="M195" s="10">
        <v>31.5616746</v>
      </c>
      <c r="N195" s="10">
        <v>49.2906695299999</v>
      </c>
      <c r="O195" s="10">
        <v>55534.0</v>
      </c>
      <c r="P195" s="10">
        <v>4690.0</v>
      </c>
      <c r="Q195" s="10">
        <v>534.0</v>
      </c>
      <c r="R195" s="10">
        <v>145.0</v>
      </c>
      <c r="S195" s="10">
        <v>28.0</v>
      </c>
    </row>
    <row r="196" hidden="1">
      <c r="A196" s="35" t="s">
        <v>314</v>
      </c>
      <c r="B196" s="1" t="s">
        <v>68</v>
      </c>
      <c r="C196" s="1" t="s">
        <v>318</v>
      </c>
      <c r="D196" s="1" t="s">
        <v>316</v>
      </c>
      <c r="E196" s="1"/>
      <c r="F196" s="1">
        <v>30.0</v>
      </c>
      <c r="H196" s="10">
        <v>18.7890392099504</v>
      </c>
      <c r="I196" s="10">
        <v>17.8549876</v>
      </c>
      <c r="J196" s="10">
        <v>18.111949</v>
      </c>
      <c r="K196" s="10">
        <v>18.2500095</v>
      </c>
      <c r="L196" s="10">
        <v>18.8024086</v>
      </c>
      <c r="M196" s="10">
        <v>19.0688366</v>
      </c>
      <c r="N196" s="10">
        <v>38.5118580799999</v>
      </c>
      <c r="O196" s="10">
        <v>86087.0</v>
      </c>
      <c r="P196" s="10">
        <v>1732.0</v>
      </c>
      <c r="Q196" s="10">
        <v>449.0</v>
      </c>
      <c r="R196" s="10">
        <v>68.0</v>
      </c>
      <c r="S196" s="10">
        <v>0.0</v>
      </c>
    </row>
    <row r="197">
      <c r="A197" s="37" t="s">
        <v>152</v>
      </c>
      <c r="B197" s="1" t="s">
        <v>68</v>
      </c>
      <c r="C197" s="1" t="s">
        <v>263</v>
      </c>
      <c r="D197" s="1" t="s">
        <v>316</v>
      </c>
      <c r="E197" s="1" t="s">
        <v>272</v>
      </c>
      <c r="F197" s="1">
        <v>5.0</v>
      </c>
      <c r="H197" s="10">
        <v>22.7087783967554</v>
      </c>
      <c r="I197" s="10">
        <v>18.0868751</v>
      </c>
      <c r="J197" s="10">
        <v>18.6270315</v>
      </c>
      <c r="K197" s="10">
        <v>26.29768575</v>
      </c>
      <c r="L197" s="10">
        <v>27.1089021</v>
      </c>
      <c r="M197" s="10">
        <v>30.67046055</v>
      </c>
      <c r="N197" s="10">
        <v>54.5965763599999</v>
      </c>
      <c r="O197" s="10">
        <v>23362.0</v>
      </c>
      <c r="P197" s="10">
        <v>1317.0</v>
      </c>
      <c r="Q197" s="10">
        <v>297.0</v>
      </c>
      <c r="R197" s="10">
        <v>76.0</v>
      </c>
      <c r="S197" s="10">
        <v>26.0</v>
      </c>
      <c r="T197" s="7">
        <f t="shared" ref="T197:T199" si="169">P197/O197</f>
        <v>0.05637359815</v>
      </c>
      <c r="U197" s="7">
        <f t="shared" ref="U197:U199" si="170">Q197/O197</f>
        <v>0.01271295266</v>
      </c>
      <c r="V197" s="7">
        <f t="shared" ref="V197:V199" si="171">R197/O197</f>
        <v>0.003253146135</v>
      </c>
      <c r="W197" s="7">
        <f t="shared" ref="W197:W199" si="172">S197/O197</f>
        <v>0.001112918415</v>
      </c>
      <c r="X197" s="28">
        <f t="shared" ref="X197:AB197" si="167">J197-J$190</f>
        <v>0.4893395</v>
      </c>
      <c r="Y197" s="38">
        <f t="shared" si="167"/>
        <v>8.040081</v>
      </c>
      <c r="Z197" s="28">
        <f t="shared" si="167"/>
        <v>8.2938025</v>
      </c>
      <c r="AA197" s="38">
        <f t="shared" si="167"/>
        <v>11.5631135</v>
      </c>
      <c r="AB197" s="28">
        <f t="shared" si="167"/>
        <v>9.46408031</v>
      </c>
      <c r="AC197" s="28">
        <f>SUMSQ(X197:AB197)/Count(X197:AB197)</f>
        <v>71.38878509</v>
      </c>
      <c r="AD197" s="7">
        <f t="shared" ref="AD197:AH197" si="168">abs((J$292-J197)/J$292)</f>
        <v>0.009816049201</v>
      </c>
      <c r="AE197" s="7">
        <f t="shared" si="168"/>
        <v>0.004355749555</v>
      </c>
      <c r="AF197" s="7">
        <f t="shared" si="168"/>
        <v>0.002586381899</v>
      </c>
      <c r="AG197" s="7">
        <f t="shared" si="168"/>
        <v>0.0758807453</v>
      </c>
      <c r="AH197" s="7">
        <f t="shared" si="168"/>
        <v>0.2845774794</v>
      </c>
      <c r="AI197" s="7">
        <f>SUM(AD197:AH197)/Count(AD197:AH197)</f>
        <v>0.07544328107</v>
      </c>
    </row>
    <row r="198" hidden="1">
      <c r="A198" s="37" t="s">
        <v>152</v>
      </c>
      <c r="B198" s="1" t="s">
        <v>68</v>
      </c>
      <c r="C198" s="1" t="s">
        <v>317</v>
      </c>
      <c r="D198" s="1" t="s">
        <v>316</v>
      </c>
      <c r="E198" s="1"/>
      <c r="F198" s="1">
        <v>5.0</v>
      </c>
      <c r="H198" s="10">
        <v>28.1400715768179</v>
      </c>
      <c r="I198" s="10">
        <v>26.165356</v>
      </c>
      <c r="J198" s="10">
        <v>26.336382</v>
      </c>
      <c r="K198" s="10">
        <v>26.932922</v>
      </c>
      <c r="L198" s="10">
        <v>29.7891412</v>
      </c>
      <c r="M198" s="10">
        <v>32.9162185999999</v>
      </c>
      <c r="N198" s="10">
        <v>62.7322116799996</v>
      </c>
      <c r="O198" s="10">
        <v>9145.0</v>
      </c>
      <c r="P198" s="10">
        <v>889.0</v>
      </c>
      <c r="Q198" s="10">
        <v>172.0</v>
      </c>
      <c r="R198" s="10">
        <v>57.0</v>
      </c>
      <c r="S198" s="10">
        <v>26.0</v>
      </c>
      <c r="T198" s="7">
        <f t="shared" si="169"/>
        <v>0.09721159103</v>
      </c>
      <c r="U198" s="7">
        <f t="shared" si="170"/>
        <v>0.01880809185</v>
      </c>
      <c r="V198" s="7">
        <f t="shared" si="171"/>
        <v>0.006232914161</v>
      </c>
      <c r="W198" s="7">
        <f t="shared" si="172"/>
        <v>0.002843083652</v>
      </c>
    </row>
    <row r="199" hidden="1">
      <c r="A199" s="37" t="s">
        <v>152</v>
      </c>
      <c r="B199" s="1" t="s">
        <v>68</v>
      </c>
      <c r="C199" s="1" t="s">
        <v>318</v>
      </c>
      <c r="D199" s="1" t="s">
        <v>316</v>
      </c>
      <c r="E199" s="1"/>
      <c r="F199" s="1">
        <v>5.0</v>
      </c>
      <c r="H199" s="10">
        <v>19.2151316265738</v>
      </c>
      <c r="I199" s="10">
        <v>18.0553562</v>
      </c>
      <c r="J199" s="10">
        <v>18.19265</v>
      </c>
      <c r="K199" s="10">
        <v>18.309263</v>
      </c>
      <c r="L199" s="10">
        <v>18.9852802</v>
      </c>
      <c r="M199" s="10">
        <v>20.7642481999999</v>
      </c>
      <c r="N199" s="10">
        <v>46.933711</v>
      </c>
      <c r="O199" s="10">
        <v>14217.0</v>
      </c>
      <c r="P199" s="10">
        <v>428.0</v>
      </c>
      <c r="Q199" s="10">
        <v>125.0</v>
      </c>
      <c r="R199" s="10">
        <v>19.0</v>
      </c>
      <c r="S199" s="10">
        <v>0.0</v>
      </c>
      <c r="T199" s="7">
        <f t="shared" si="169"/>
        <v>0.03010480411</v>
      </c>
      <c r="U199" s="7">
        <f t="shared" si="170"/>
        <v>0.008792290919</v>
      </c>
      <c r="V199" s="7">
        <f t="shared" si="171"/>
        <v>0.00133642822</v>
      </c>
      <c r="W199" s="7">
        <f t="shared" si="172"/>
        <v>0</v>
      </c>
    </row>
    <row r="200">
      <c r="A200" s="35" t="s">
        <v>160</v>
      </c>
      <c r="B200" s="1" t="s">
        <v>68</v>
      </c>
      <c r="C200" s="36" t="s">
        <v>263</v>
      </c>
      <c r="D200" s="1" t="s">
        <v>319</v>
      </c>
      <c r="E200" s="1" t="s">
        <v>264</v>
      </c>
      <c r="F200" s="1">
        <v>15.0</v>
      </c>
      <c r="H200" s="10">
        <v>22.6327776827549</v>
      </c>
      <c r="I200" s="10">
        <v>18.0752630999999</v>
      </c>
      <c r="J200" s="10">
        <v>18.7753014999999</v>
      </c>
      <c r="K200" s="10">
        <v>26.3646815</v>
      </c>
      <c r="L200" s="10">
        <v>27.179528</v>
      </c>
      <c r="M200" s="10">
        <v>30.7319301999999</v>
      </c>
      <c r="N200" s="10">
        <v>51.9189476600001</v>
      </c>
      <c r="O200" s="10">
        <v>71232.0</v>
      </c>
      <c r="P200" s="10">
        <v>3984.0</v>
      </c>
      <c r="Q200" s="10">
        <v>795.0</v>
      </c>
      <c r="R200" s="10">
        <v>174.0</v>
      </c>
      <c r="S200" s="10">
        <v>9.0</v>
      </c>
      <c r="AD200" s="7">
        <f t="shared" ref="AD200:AH200" si="173">abs((J$292-J200)/J$292)</f>
        <v>0.01785412148</v>
      </c>
      <c r="AE200" s="7">
        <f t="shared" si="173"/>
        <v>0.00181925513</v>
      </c>
      <c r="AF200" s="7">
        <f t="shared" si="173"/>
        <v>0.005198386078</v>
      </c>
      <c r="AG200" s="7">
        <f t="shared" si="173"/>
        <v>0.07803702244</v>
      </c>
      <c r="AH200" s="7">
        <f t="shared" si="173"/>
        <v>0.2215767977</v>
      </c>
      <c r="AI200" s="7">
        <f>SUM(AD200:AH200)/Count(AD200:AH200)</f>
        <v>0.06489711657</v>
      </c>
    </row>
    <row r="201" hidden="1">
      <c r="A201" s="35" t="s">
        <v>160</v>
      </c>
      <c r="B201" s="1" t="s">
        <v>68</v>
      </c>
      <c r="C201" s="1" t="s">
        <v>317</v>
      </c>
      <c r="D201" s="1" t="s">
        <v>319</v>
      </c>
      <c r="E201" s="1"/>
      <c r="F201" s="1">
        <v>15.0</v>
      </c>
      <c r="H201" s="10">
        <v>27.7517034120153</v>
      </c>
      <c r="I201" s="10">
        <v>26.211168</v>
      </c>
      <c r="J201" s="10">
        <v>26.405016</v>
      </c>
      <c r="K201" s="10">
        <v>27.03962</v>
      </c>
      <c r="L201" s="10">
        <v>29.504335</v>
      </c>
      <c r="M201" s="10">
        <v>32.1867995</v>
      </c>
      <c r="N201" s="10">
        <v>55.1735842</v>
      </c>
      <c r="O201" s="10">
        <v>27931.0</v>
      </c>
      <c r="P201" s="10">
        <v>2607.0</v>
      </c>
      <c r="Q201" s="10">
        <v>378.0</v>
      </c>
      <c r="R201" s="10">
        <v>87.0</v>
      </c>
      <c r="S201" s="10">
        <v>6.0</v>
      </c>
    </row>
    <row r="202" hidden="1">
      <c r="A202" s="35" t="s">
        <v>160</v>
      </c>
      <c r="B202" s="1" t="s">
        <v>68</v>
      </c>
      <c r="C202" s="1" t="s">
        <v>318</v>
      </c>
      <c r="D202" s="1" t="s">
        <v>319</v>
      </c>
      <c r="E202" s="1"/>
      <c r="F202" s="1">
        <v>15.0</v>
      </c>
      <c r="H202" s="10">
        <v>19.330851294358</v>
      </c>
      <c r="I202" s="10">
        <v>18.009704</v>
      </c>
      <c r="J202" s="10">
        <v>18.236956</v>
      </c>
      <c r="K202" s="10">
        <v>18.39259</v>
      </c>
      <c r="L202" s="10">
        <v>19.07786</v>
      </c>
      <c r="M202" s="10">
        <v>21.44724</v>
      </c>
      <c r="N202" s="10">
        <v>48.929262</v>
      </c>
      <c r="O202" s="10">
        <v>43301.0</v>
      </c>
      <c r="P202" s="10">
        <v>1377.0</v>
      </c>
      <c r="Q202" s="10">
        <v>417.0</v>
      </c>
      <c r="R202" s="10">
        <v>87.0</v>
      </c>
      <c r="S202" s="10">
        <v>3.0</v>
      </c>
    </row>
    <row r="203">
      <c r="A203" s="37" t="s">
        <v>301</v>
      </c>
      <c r="B203" s="1" t="s">
        <v>68</v>
      </c>
      <c r="C203" s="36" t="s">
        <v>263</v>
      </c>
      <c r="D203" s="1" t="s">
        <v>319</v>
      </c>
      <c r="E203" s="1" t="s">
        <v>264</v>
      </c>
      <c r="F203" s="1">
        <v>1.0</v>
      </c>
      <c r="H203" s="10">
        <v>22.6963586756998</v>
      </c>
      <c r="I203" s="10">
        <v>18.1766448</v>
      </c>
      <c r="J203" s="10">
        <v>18.847817</v>
      </c>
      <c r="K203" s="10">
        <v>26.418876</v>
      </c>
      <c r="L203" s="10">
        <v>27.2022828</v>
      </c>
      <c r="M203" s="10">
        <v>30.8010692</v>
      </c>
      <c r="N203" s="10">
        <v>52.3700117599999</v>
      </c>
      <c r="O203" s="10">
        <v>4465.0</v>
      </c>
      <c r="P203" s="10">
        <v>259.0</v>
      </c>
      <c r="Q203" s="10">
        <v>53.0</v>
      </c>
      <c r="R203" s="10">
        <v>14.0</v>
      </c>
      <c r="S203" s="10">
        <v>2.0</v>
      </c>
      <c r="AD203" s="7">
        <f t="shared" ref="AD203:AH203" si="174">abs((J$292-J203)/J$292)</f>
        <v>0.02178536065</v>
      </c>
      <c r="AE203" s="7">
        <f t="shared" si="174"/>
        <v>0.0002325772195</v>
      </c>
      <c r="AF203" s="7">
        <f t="shared" si="174"/>
        <v>0.006039941834</v>
      </c>
      <c r="AG203" s="7">
        <f t="shared" si="174"/>
        <v>0.08046233062</v>
      </c>
      <c r="AH203" s="7">
        <f t="shared" si="174"/>
        <v>0.2321896754</v>
      </c>
      <c r="AI203" s="7">
        <f>SUM(AD203:AH203)/Count(AD203:AH203)</f>
        <v>0.06814197714</v>
      </c>
    </row>
    <row r="204" hidden="1">
      <c r="A204" s="37" t="s">
        <v>301</v>
      </c>
      <c r="B204" s="1" t="s">
        <v>68</v>
      </c>
      <c r="C204" s="1" t="s">
        <v>317</v>
      </c>
      <c r="D204" s="1" t="s">
        <v>319</v>
      </c>
      <c r="E204" s="1"/>
      <c r="F204" s="1">
        <v>1.0</v>
      </c>
      <c r="H204" s="10">
        <v>28.0489926655132</v>
      </c>
      <c r="I204" s="10">
        <v>26.2778406</v>
      </c>
      <c r="J204" s="10">
        <v>26.456418</v>
      </c>
      <c r="K204" s="10">
        <v>27.05768725</v>
      </c>
      <c r="L204" s="10">
        <v>30.1203384</v>
      </c>
      <c r="M204" s="10">
        <v>33.1179139</v>
      </c>
      <c r="N204" s="10">
        <v>62.8617578700001</v>
      </c>
      <c r="O204" s="10">
        <v>1734.0</v>
      </c>
      <c r="P204" s="10">
        <v>180.0</v>
      </c>
      <c r="Q204" s="10">
        <v>32.0</v>
      </c>
      <c r="R204" s="10">
        <v>10.0</v>
      </c>
      <c r="S204" s="10">
        <v>2.0</v>
      </c>
    </row>
    <row r="205" hidden="1">
      <c r="A205" s="37" t="s">
        <v>301</v>
      </c>
      <c r="B205" s="1" t="s">
        <v>68</v>
      </c>
      <c r="C205" s="1" t="s">
        <v>318</v>
      </c>
      <c r="D205" s="1" t="s">
        <v>319</v>
      </c>
      <c r="E205" s="1"/>
      <c r="F205" s="1">
        <v>1.0</v>
      </c>
      <c r="H205" s="10">
        <v>19.2977986836323</v>
      </c>
      <c r="I205" s="10">
        <v>18.128391</v>
      </c>
      <c r="J205" s="10">
        <v>18.309187</v>
      </c>
      <c r="K205" s="10">
        <v>18.4732075</v>
      </c>
      <c r="L205" s="10">
        <v>19.120141</v>
      </c>
      <c r="M205" s="10">
        <v>21.186436</v>
      </c>
      <c r="N205" s="10">
        <v>43.8399773999999</v>
      </c>
      <c r="O205" s="10">
        <v>2731.0</v>
      </c>
      <c r="P205" s="10">
        <v>79.0</v>
      </c>
      <c r="Q205" s="10">
        <v>21.0</v>
      </c>
      <c r="R205" s="10">
        <v>4.0</v>
      </c>
      <c r="S205" s="10">
        <v>0.0</v>
      </c>
    </row>
    <row r="206">
      <c r="A206" s="35" t="s">
        <v>310</v>
      </c>
      <c r="B206" s="1" t="s">
        <v>68</v>
      </c>
      <c r="C206" s="36" t="s">
        <v>263</v>
      </c>
      <c r="D206" s="1" t="s">
        <v>319</v>
      </c>
      <c r="E206" s="1" t="s">
        <v>264</v>
      </c>
      <c r="F206" s="1">
        <v>30.0</v>
      </c>
      <c r="H206" s="10">
        <v>23.2488378223018</v>
      </c>
      <c r="I206" s="10">
        <v>17.9497371999999</v>
      </c>
      <c r="J206" s="10">
        <v>18.99969</v>
      </c>
      <c r="K206" s="10">
        <v>26.3932304999999</v>
      </c>
      <c r="L206" s="10">
        <v>27.7782654999999</v>
      </c>
      <c r="M206" s="10">
        <v>32.827277</v>
      </c>
      <c r="N206" s="10">
        <v>64.7380766600001</v>
      </c>
      <c r="O206" s="10">
        <v>144284.0</v>
      </c>
      <c r="P206" s="10">
        <v>10791.0</v>
      </c>
      <c r="Q206" s="10">
        <v>2734.0</v>
      </c>
      <c r="R206" s="10">
        <v>786.0</v>
      </c>
      <c r="S206" s="10">
        <v>30.0</v>
      </c>
      <c r="AD206" s="7">
        <f t="shared" ref="AD206:AH206" si="175">abs((J$292-J206)/J$292)</f>
        <v>0.0300187602</v>
      </c>
      <c r="AE206" s="7">
        <f t="shared" si="175"/>
        <v>0.0007383749345</v>
      </c>
      <c r="AF206" s="7">
        <f t="shared" si="175"/>
        <v>0.0273418894</v>
      </c>
      <c r="AG206" s="7">
        <f t="shared" si="175"/>
        <v>0.151539123</v>
      </c>
      <c r="AH206" s="7">
        <f t="shared" si="175"/>
        <v>0.5231921282</v>
      </c>
      <c r="AI206" s="7">
        <f>SUM(AD206:AH206)/Count(AD206:AH206)</f>
        <v>0.1465660551</v>
      </c>
    </row>
    <row r="207" hidden="1">
      <c r="A207" s="35" t="s">
        <v>310</v>
      </c>
      <c r="B207" s="1" t="s">
        <v>68</v>
      </c>
      <c r="C207" s="1" t="s">
        <v>317</v>
      </c>
      <c r="D207" s="1" t="s">
        <v>319</v>
      </c>
      <c r="E207" s="1"/>
      <c r="F207" s="1">
        <v>30.0</v>
      </c>
      <c r="H207" s="10">
        <v>28.2889017371098</v>
      </c>
      <c r="I207" s="10">
        <v>26.2025063999999</v>
      </c>
      <c r="J207" s="10">
        <v>26.422284</v>
      </c>
      <c r="K207" s="10">
        <v>27.13621</v>
      </c>
      <c r="L207" s="10">
        <v>30.661547</v>
      </c>
      <c r="M207" s="10">
        <v>35.0651519999999</v>
      </c>
      <c r="N207" s="10">
        <v>67.4917563999998</v>
      </c>
      <c r="O207" s="10">
        <v>56613.0</v>
      </c>
      <c r="P207" s="10">
        <v>6361.0</v>
      </c>
      <c r="Q207" s="10">
        <v>1218.0</v>
      </c>
      <c r="R207" s="10">
        <v>397.0</v>
      </c>
      <c r="S207" s="10">
        <v>30.0</v>
      </c>
    </row>
    <row r="208" hidden="1">
      <c r="A208" s="35" t="s">
        <v>310</v>
      </c>
      <c r="B208" s="1" t="s">
        <v>68</v>
      </c>
      <c r="C208" s="1" t="s">
        <v>318</v>
      </c>
      <c r="D208" s="1" t="s">
        <v>319</v>
      </c>
      <c r="E208" s="1"/>
      <c r="F208" s="1">
        <v>30.0</v>
      </c>
      <c r="H208" s="10">
        <v>19.9942480673198</v>
      </c>
      <c r="I208" s="10">
        <v>17.905843</v>
      </c>
      <c r="J208" s="10">
        <v>18.15838</v>
      </c>
      <c r="K208" s="10">
        <v>18.685752</v>
      </c>
      <c r="L208" s="10">
        <v>19.883924</v>
      </c>
      <c r="M208" s="10">
        <v>30.259198</v>
      </c>
      <c r="N208" s="10">
        <v>63.3555035</v>
      </c>
      <c r="O208" s="10">
        <v>87671.0</v>
      </c>
      <c r="P208" s="10">
        <v>4430.0</v>
      </c>
      <c r="Q208" s="10">
        <v>1516.0</v>
      </c>
      <c r="R208" s="10">
        <v>389.0</v>
      </c>
      <c r="S208" s="10" t="s">
        <v>320</v>
      </c>
    </row>
    <row r="209">
      <c r="A209" s="37" t="s">
        <v>155</v>
      </c>
      <c r="B209" s="1" t="s">
        <v>68</v>
      </c>
      <c r="C209" s="1" t="s">
        <v>263</v>
      </c>
      <c r="D209" s="1" t="s">
        <v>319</v>
      </c>
      <c r="E209" s="1" t="s">
        <v>264</v>
      </c>
      <c r="F209" s="1">
        <v>5.0</v>
      </c>
      <c r="H209" s="10">
        <v>22.6602582426035</v>
      </c>
      <c r="I209" s="10">
        <v>18.037512</v>
      </c>
      <c r="J209" s="10">
        <v>18.715733</v>
      </c>
      <c r="K209" s="10">
        <v>26.331336</v>
      </c>
      <c r="L209" s="10">
        <v>27.12552</v>
      </c>
      <c r="M209" s="10">
        <v>30.619767</v>
      </c>
      <c r="N209" s="10">
        <v>53.7854458999999</v>
      </c>
      <c r="O209" s="10">
        <v>23491.0</v>
      </c>
      <c r="P209" s="10">
        <v>1324.0</v>
      </c>
      <c r="Q209" s="10">
        <v>278.0</v>
      </c>
      <c r="R209" s="10">
        <v>80.0</v>
      </c>
      <c r="S209" s="10">
        <v>2.0</v>
      </c>
      <c r="T209" s="7">
        <f t="shared" ref="T209:T211" si="178">P209/O209</f>
        <v>0.05636201098</v>
      </c>
      <c r="U209" s="7">
        <f t="shared" ref="U209:U211" si="179">Q209/O209</f>
        <v>0.01183431953</v>
      </c>
      <c r="V209" s="7">
        <f t="shared" ref="V209:V211" si="180">R209/O209</f>
        <v>0.003405559576</v>
      </c>
      <c r="W209" s="7">
        <f t="shared" ref="W209:W211" si="181">S209/O209</f>
        <v>0.0000851389894</v>
      </c>
      <c r="X209" s="28">
        <f t="shared" ref="X209:AB209" si="176">J209-J$190</f>
        <v>0.578041</v>
      </c>
      <c r="Y209" s="38">
        <f t="shared" si="176"/>
        <v>8.07373125</v>
      </c>
      <c r="Z209" s="28">
        <f t="shared" si="176"/>
        <v>8.3104204</v>
      </c>
      <c r="AA209" s="38">
        <f t="shared" si="176"/>
        <v>11.51241995</v>
      </c>
      <c r="AB209" s="28">
        <f t="shared" si="176"/>
        <v>8.65294985</v>
      </c>
      <c r="AC209" s="28">
        <f>SUMSQ(X209:AB209)/Count(X209:AB209)</f>
        <v>68.39834183</v>
      </c>
      <c r="AD209" s="7">
        <f t="shared" ref="AD209:AH209" si="177">abs((J$292-J209)/J$292)</f>
        <v>0.01462477024</v>
      </c>
      <c r="AE209" s="7">
        <f t="shared" si="177"/>
        <v>0.003081733344</v>
      </c>
      <c r="AF209" s="7">
        <f t="shared" si="177"/>
        <v>0.003200972641</v>
      </c>
      <c r="AG209" s="7">
        <f t="shared" si="177"/>
        <v>0.07410248005</v>
      </c>
      <c r="AH209" s="7">
        <f t="shared" si="177"/>
        <v>0.2654927676</v>
      </c>
      <c r="AI209" s="7">
        <f>SUM(AD209:AH209)/Count(AD209:AH209)</f>
        <v>0.07210054478</v>
      </c>
    </row>
    <row r="210" hidden="1">
      <c r="A210" s="37" t="s">
        <v>155</v>
      </c>
      <c r="B210" s="1" t="s">
        <v>68</v>
      </c>
      <c r="C210" s="1" t="s">
        <v>317</v>
      </c>
      <c r="D210" s="1" t="s">
        <v>319</v>
      </c>
      <c r="E210" s="1"/>
      <c r="F210" s="1">
        <v>5.0</v>
      </c>
      <c r="H210" s="10">
        <v>27.7251987712985</v>
      </c>
      <c r="I210" s="10">
        <v>26.1861425</v>
      </c>
      <c r="J210" s="10">
        <v>26.366294</v>
      </c>
      <c r="K210" s="10">
        <v>26.9461805</v>
      </c>
      <c r="L210" s="10">
        <v>29.634818</v>
      </c>
      <c r="M210" s="10">
        <v>32.26691525</v>
      </c>
      <c r="N210" s="10">
        <v>54.611694</v>
      </c>
      <c r="O210" s="10">
        <v>9226.0</v>
      </c>
      <c r="P210" s="10">
        <v>854.0</v>
      </c>
      <c r="Q210" s="10">
        <v>121.0</v>
      </c>
      <c r="R210" s="10">
        <v>35.0</v>
      </c>
      <c r="S210" s="10">
        <v>2.0</v>
      </c>
      <c r="T210" s="7">
        <f t="shared" si="178"/>
        <v>0.09256449165</v>
      </c>
      <c r="U210" s="7">
        <f t="shared" si="179"/>
        <v>0.01311510947</v>
      </c>
      <c r="V210" s="7">
        <f t="shared" si="180"/>
        <v>0.003793626707</v>
      </c>
      <c r="W210" s="7">
        <f t="shared" si="181"/>
        <v>0.000216778669</v>
      </c>
    </row>
    <row r="211" hidden="1">
      <c r="A211" s="37" t="s">
        <v>155</v>
      </c>
      <c r="B211" s="1" t="s">
        <v>68</v>
      </c>
      <c r="C211" s="1" t="s">
        <v>318</v>
      </c>
      <c r="D211" s="1" t="s">
        <v>319</v>
      </c>
      <c r="E211" s="1"/>
      <c r="F211" s="1">
        <v>5.0</v>
      </c>
      <c r="H211" s="10">
        <v>19.3844684551699</v>
      </c>
      <c r="I211" s="10">
        <v>17.9811616</v>
      </c>
      <c r="J211" s="10">
        <v>18.202193</v>
      </c>
      <c r="K211" s="10">
        <v>18.364713</v>
      </c>
      <c r="L211" s="10">
        <v>19.0335542</v>
      </c>
      <c r="M211" s="10">
        <v>22.3672169999999</v>
      </c>
      <c r="N211" s="10">
        <v>52.0415821200003</v>
      </c>
      <c r="O211" s="10">
        <v>14265.0</v>
      </c>
      <c r="P211" s="10">
        <v>470.0</v>
      </c>
      <c r="Q211" s="10">
        <v>157.0</v>
      </c>
      <c r="R211" s="10">
        <v>45.0</v>
      </c>
      <c r="S211" s="10">
        <v>0.0</v>
      </c>
      <c r="T211" s="7">
        <f t="shared" si="178"/>
        <v>0.03294777427</v>
      </c>
      <c r="U211" s="7">
        <f t="shared" si="179"/>
        <v>0.01100595864</v>
      </c>
      <c r="V211" s="7">
        <f t="shared" si="180"/>
        <v>0.003154574132</v>
      </c>
      <c r="W211" s="7">
        <f t="shared" si="181"/>
        <v>0</v>
      </c>
    </row>
    <row r="212">
      <c r="A212" s="35" t="s">
        <v>67</v>
      </c>
      <c r="B212" s="1" t="s">
        <v>68</v>
      </c>
      <c r="C212" s="36" t="s">
        <v>263</v>
      </c>
      <c r="D212" s="1" t="s">
        <v>321</v>
      </c>
      <c r="E212" s="1" t="s">
        <v>266</v>
      </c>
      <c r="F212" s="1">
        <v>15.0</v>
      </c>
      <c r="H212" s="10">
        <v>23.5740280698241</v>
      </c>
      <c r="I212" s="10">
        <v>18.1039628</v>
      </c>
      <c r="J212" s="10">
        <v>18.998083</v>
      </c>
      <c r="K212" s="10">
        <v>26.380968</v>
      </c>
      <c r="L212" s="10">
        <v>28.412476</v>
      </c>
      <c r="M212" s="10">
        <v>34.9495949999999</v>
      </c>
      <c r="N212" s="10">
        <v>67.8085583200001</v>
      </c>
      <c r="O212" s="10">
        <v>73413.0</v>
      </c>
      <c r="P212" s="10">
        <v>6273.0</v>
      </c>
      <c r="Q212" s="10">
        <v>1704.0</v>
      </c>
      <c r="R212" s="10">
        <v>447.0</v>
      </c>
      <c r="S212" s="10">
        <v>8.0</v>
      </c>
      <c r="AD212" s="7">
        <f t="shared" ref="AD212:AH212" si="182">abs((J$292-J212)/J$292)</f>
        <v>0.02993164088</v>
      </c>
      <c r="AE212" s="7">
        <f t="shared" si="182"/>
        <v>0.001202639651</v>
      </c>
      <c r="AF212" s="7">
        <f t="shared" si="182"/>
        <v>0.05079731405</v>
      </c>
      <c r="AG212" s="7">
        <f t="shared" si="182"/>
        <v>0.225987339</v>
      </c>
      <c r="AH212" s="7">
        <f t="shared" si="182"/>
        <v>0.5954360646</v>
      </c>
      <c r="AI212" s="7">
        <f>SUM(AD212:AH212)/Count(AD212:AH212)</f>
        <v>0.1806709996</v>
      </c>
    </row>
    <row r="213" hidden="1">
      <c r="A213" s="35" t="s">
        <v>67</v>
      </c>
      <c r="B213" s="1" t="s">
        <v>68</v>
      </c>
      <c r="C213" s="1" t="s">
        <v>317</v>
      </c>
      <c r="D213" s="1" t="s">
        <v>321</v>
      </c>
      <c r="E213" s="1"/>
      <c r="F213" s="1">
        <v>15.0</v>
      </c>
      <c r="H213" s="10">
        <v>28.5912000012493</v>
      </c>
      <c r="I213" s="10">
        <v>26.1815154</v>
      </c>
      <c r="J213" s="10">
        <v>26.401338</v>
      </c>
      <c r="K213" s="10">
        <v>27.1337385</v>
      </c>
      <c r="L213" s="10">
        <v>31.182442</v>
      </c>
      <c r="M213" s="10">
        <v>39.0361501999999</v>
      </c>
      <c r="N213" s="10">
        <v>72.2567000000002</v>
      </c>
      <c r="O213" s="10">
        <v>28815.0</v>
      </c>
      <c r="P213" s="10">
        <v>3624.0</v>
      </c>
      <c r="Q213" s="10">
        <v>798.0</v>
      </c>
      <c r="R213" s="10">
        <v>236.0</v>
      </c>
      <c r="S213" s="10">
        <v>8.0</v>
      </c>
    </row>
    <row r="214" hidden="1">
      <c r="A214" s="35" t="s">
        <v>67</v>
      </c>
      <c r="B214" s="1" t="s">
        <v>68</v>
      </c>
      <c r="C214" s="1" t="s">
        <v>318</v>
      </c>
      <c r="D214" s="1" t="s">
        <v>321</v>
      </c>
      <c r="E214" s="1"/>
      <c r="F214" s="1">
        <v>15.0</v>
      </c>
      <c r="H214" s="10">
        <v>20.3324071629669</v>
      </c>
      <c r="I214" s="10">
        <v>18.0661519</v>
      </c>
      <c r="J214" s="10">
        <v>18.247452</v>
      </c>
      <c r="K214" s="10">
        <v>18.754642</v>
      </c>
      <c r="L214" s="10">
        <v>20.3648909</v>
      </c>
      <c r="M214" s="10">
        <v>32.58985265</v>
      </c>
      <c r="N214" s="10">
        <v>65.0587822999999</v>
      </c>
      <c r="O214" s="10">
        <v>44598.0</v>
      </c>
      <c r="P214" s="10">
        <v>2649.0</v>
      </c>
      <c r="Q214" s="10">
        <v>906.0</v>
      </c>
      <c r="R214" s="10">
        <v>211.0</v>
      </c>
      <c r="S214" s="10">
        <v>0.0</v>
      </c>
    </row>
    <row r="215">
      <c r="A215" s="35" t="s">
        <v>302</v>
      </c>
      <c r="B215" s="1" t="s">
        <v>68</v>
      </c>
      <c r="C215" s="36" t="s">
        <v>263</v>
      </c>
      <c r="D215" s="1" t="s">
        <v>321</v>
      </c>
      <c r="E215" s="1" t="s">
        <v>266</v>
      </c>
      <c r="F215" s="1">
        <v>1.0</v>
      </c>
      <c r="H215" s="10">
        <v>22.8936280190194</v>
      </c>
      <c r="I215" s="10">
        <v>18.0515717</v>
      </c>
      <c r="J215" s="10">
        <v>18.7398579999999</v>
      </c>
      <c r="K215" s="10">
        <v>26.3402325</v>
      </c>
      <c r="L215" s="10">
        <v>27.2066228</v>
      </c>
      <c r="M215" s="10">
        <v>31.9154539499999</v>
      </c>
      <c r="N215" s="10">
        <v>59.1830494199996</v>
      </c>
      <c r="O215" s="10">
        <v>4732.0</v>
      </c>
      <c r="P215" s="10">
        <v>310.0</v>
      </c>
      <c r="Q215" s="10">
        <v>72.0</v>
      </c>
      <c r="R215" s="10">
        <v>18.0</v>
      </c>
      <c r="S215" s="10">
        <v>1.0</v>
      </c>
      <c r="AD215" s="7">
        <f t="shared" ref="AD215:AH215" si="183">abs((J$292-J215)/J$292)</f>
        <v>0.01593264435</v>
      </c>
      <c r="AE215" s="7">
        <f t="shared" si="183"/>
        <v>0.002744907163</v>
      </c>
      <c r="AF215" s="7">
        <f t="shared" si="183"/>
        <v>0.006200450912</v>
      </c>
      <c r="AG215" s="7">
        <f t="shared" si="183"/>
        <v>0.1195535302</v>
      </c>
      <c r="AH215" s="7">
        <f t="shared" si="183"/>
        <v>0.3924904731</v>
      </c>
      <c r="AI215" s="7">
        <f>SUM(AD215:AH215)/Count(AD215:AH215)</f>
        <v>0.1073844012</v>
      </c>
    </row>
    <row r="216" hidden="1">
      <c r="A216" s="35" t="s">
        <v>302</v>
      </c>
      <c r="B216" s="1" t="s">
        <v>68</v>
      </c>
      <c r="C216" s="1" t="s">
        <v>317</v>
      </c>
      <c r="D216" s="1" t="s">
        <v>321</v>
      </c>
      <c r="E216" s="1"/>
      <c r="F216" s="1">
        <v>1.0</v>
      </c>
      <c r="H216" s="15">
        <v>27.9633037657608</v>
      </c>
      <c r="I216" s="10">
        <v>26.1859214</v>
      </c>
      <c r="J216" s="10">
        <v>26.3794935</v>
      </c>
      <c r="K216" s="10">
        <v>26.9935222499999</v>
      </c>
      <c r="L216" s="10">
        <v>30.0088129</v>
      </c>
      <c r="M216" s="10">
        <v>33.40956095</v>
      </c>
      <c r="N216" s="10">
        <v>59.8135629399999</v>
      </c>
      <c r="O216" s="10">
        <v>1840.0</v>
      </c>
      <c r="P216" s="10">
        <v>185.0</v>
      </c>
      <c r="Q216" s="10">
        <v>30.0</v>
      </c>
      <c r="R216" s="10">
        <v>10.0</v>
      </c>
      <c r="S216" s="10">
        <v>1.0</v>
      </c>
    </row>
    <row r="217" hidden="1">
      <c r="A217" s="35" t="s">
        <v>302</v>
      </c>
      <c r="B217" s="1" t="s">
        <v>68</v>
      </c>
      <c r="C217" s="1" t="s">
        <v>318</v>
      </c>
      <c r="D217" s="1" t="s">
        <v>321</v>
      </c>
      <c r="E217" s="1"/>
      <c r="F217" s="1">
        <v>1.0</v>
      </c>
      <c r="H217" s="10">
        <v>19.6681081801521</v>
      </c>
      <c r="I217" s="10">
        <v>18.0178208</v>
      </c>
      <c r="J217" s="10">
        <v>18.1856385</v>
      </c>
      <c r="K217" s="10">
        <v>18.44145025</v>
      </c>
      <c r="L217" s="10">
        <v>19.0506019</v>
      </c>
      <c r="M217" s="10">
        <v>26.7597348499999</v>
      </c>
      <c r="N217" s="10">
        <v>57.79908093</v>
      </c>
      <c r="O217" s="10">
        <v>2892.0</v>
      </c>
      <c r="P217" s="10">
        <v>125.0</v>
      </c>
      <c r="Q217" s="10">
        <v>42.0</v>
      </c>
      <c r="R217" s="10">
        <v>8.0</v>
      </c>
      <c r="S217" s="10">
        <v>0.0</v>
      </c>
    </row>
    <row r="218">
      <c r="A218" s="37" t="s">
        <v>311</v>
      </c>
      <c r="B218" s="1" t="s">
        <v>68</v>
      </c>
      <c r="C218" s="36" t="s">
        <v>263</v>
      </c>
      <c r="D218" s="1" t="s">
        <v>321</v>
      </c>
      <c r="E218" s="1" t="s">
        <v>266</v>
      </c>
      <c r="F218" s="1">
        <v>30.0</v>
      </c>
      <c r="H218" s="10">
        <v>25.4694779413708</v>
      </c>
      <c r="I218" s="10">
        <v>18.0867591</v>
      </c>
      <c r="J218" s="10">
        <v>18.9471945</v>
      </c>
      <c r="K218" s="10">
        <v>26.3603269999999</v>
      </c>
      <c r="L218" s="10">
        <v>28.126594</v>
      </c>
      <c r="M218" s="10">
        <v>36.6543823499999</v>
      </c>
      <c r="N218" s="10">
        <v>135.90332838</v>
      </c>
      <c r="O218" s="10">
        <v>144672.0</v>
      </c>
      <c r="P218" s="10">
        <v>12350.0</v>
      </c>
      <c r="Q218" s="10">
        <v>4635.0</v>
      </c>
      <c r="R218" s="10">
        <v>2729.0</v>
      </c>
      <c r="S218" s="10">
        <v>1833.0</v>
      </c>
      <c r="AD218" s="7">
        <f t="shared" ref="AD218:AH218" si="184">abs((J$292-J218)/J$292)</f>
        <v>0.02717285325</v>
      </c>
      <c r="AE218" s="7">
        <f t="shared" si="184"/>
        <v>0.001984118796</v>
      </c>
      <c r="AF218" s="7">
        <f t="shared" si="184"/>
        <v>0.04022435175</v>
      </c>
      <c r="AG218" s="7">
        <f t="shared" si="184"/>
        <v>0.2857891109</v>
      </c>
      <c r="AH218" s="7">
        <f t="shared" si="184"/>
        <v>2.197606272</v>
      </c>
      <c r="AI218" s="7">
        <f>SUM(AD218:AH218)/Count(AD218:AH218)</f>
        <v>0.5105553414</v>
      </c>
    </row>
    <row r="219" hidden="1">
      <c r="A219" s="37" t="s">
        <v>311</v>
      </c>
      <c r="B219" s="1" t="s">
        <v>68</v>
      </c>
      <c r="C219" s="1" t="s">
        <v>317</v>
      </c>
      <c r="D219" s="1" t="s">
        <v>321</v>
      </c>
      <c r="E219" s="1"/>
      <c r="F219" s="1">
        <v>30.0</v>
      </c>
      <c r="H219" s="10">
        <v>28.0802928423518</v>
      </c>
      <c r="I219" s="10">
        <v>26.1652235</v>
      </c>
      <c r="J219" s="10">
        <v>26.369176</v>
      </c>
      <c r="K219" s="10">
        <v>27.0309552499999</v>
      </c>
      <c r="L219" s="10">
        <v>30.4486882</v>
      </c>
      <c r="M219" s="10">
        <v>33.7377319999999</v>
      </c>
      <c r="N219" s="10">
        <v>63.48632607</v>
      </c>
      <c r="O219" s="10">
        <v>56772.0</v>
      </c>
      <c r="P219" s="10">
        <v>6162.0</v>
      </c>
      <c r="Q219" s="10">
        <v>1062.0</v>
      </c>
      <c r="R219" s="10">
        <v>313.0</v>
      </c>
      <c r="S219" s="10">
        <v>23.0</v>
      </c>
    </row>
    <row r="220" hidden="1">
      <c r="A220" s="37" t="s">
        <v>311</v>
      </c>
      <c r="B220" s="1" t="s">
        <v>68</v>
      </c>
      <c r="C220" s="1" t="s">
        <v>318</v>
      </c>
      <c r="D220" s="1" t="s">
        <v>321</v>
      </c>
      <c r="E220" s="1"/>
      <c r="F220" s="1">
        <v>30.0</v>
      </c>
      <c r="H220" s="10">
        <v>23.7832301193174</v>
      </c>
      <c r="I220" s="10">
        <v>18.0409524</v>
      </c>
      <c r="J220" s="10">
        <v>18.2368269999999</v>
      </c>
      <c r="K220" s="10">
        <v>18.675293</v>
      </c>
      <c r="L220" s="10">
        <v>20.3945162</v>
      </c>
      <c r="M220" s="10">
        <v>40.14483815</v>
      </c>
      <c r="N220" s="10">
        <v>178.391680779999</v>
      </c>
      <c r="O220" s="10">
        <v>87900.0</v>
      </c>
      <c r="P220" s="10">
        <v>6188.0</v>
      </c>
      <c r="Q220" s="10">
        <v>3573.0</v>
      </c>
      <c r="R220" s="10">
        <v>2416.0</v>
      </c>
      <c r="S220" s="10">
        <v>1810.0</v>
      </c>
    </row>
    <row r="221">
      <c r="A221" s="37" t="s">
        <v>143</v>
      </c>
      <c r="B221" s="1" t="s">
        <v>68</v>
      </c>
      <c r="C221" s="1" t="s">
        <v>263</v>
      </c>
      <c r="D221" s="1" t="s">
        <v>321</v>
      </c>
      <c r="E221" s="1" t="s">
        <v>266</v>
      </c>
      <c r="F221" s="1">
        <v>5.0</v>
      </c>
      <c r="H221" s="10">
        <v>22.7758361882799</v>
      </c>
      <c r="I221" s="10">
        <v>18.0979158</v>
      </c>
      <c r="J221" s="10">
        <v>18.741301</v>
      </c>
      <c r="K221" s="10">
        <v>26.3414654999999</v>
      </c>
      <c r="L221" s="10">
        <v>27.1461868</v>
      </c>
      <c r="M221" s="10">
        <v>30.9938849999999</v>
      </c>
      <c r="N221" s="10">
        <v>56.1873982599993</v>
      </c>
      <c r="O221" s="10">
        <v>23959.0</v>
      </c>
      <c r="P221" s="10">
        <v>1387.0</v>
      </c>
      <c r="Q221" s="10">
        <v>331.0</v>
      </c>
      <c r="R221" s="10">
        <v>83.0</v>
      </c>
      <c r="S221" s="10">
        <v>4.0</v>
      </c>
      <c r="T221" s="7">
        <f t="shared" ref="T221:T250" si="187">P221/O221</f>
        <v>0.05789056305</v>
      </c>
      <c r="U221" s="7">
        <f t="shared" ref="U221:U250" si="188">Q221/O221</f>
        <v>0.01381526775</v>
      </c>
      <c r="V221" s="7">
        <f t="shared" ref="V221:V250" si="189">R221/O221</f>
        <v>0.00346425143</v>
      </c>
      <c r="W221" s="7">
        <f t="shared" ref="W221:W250" si="190">S221/O221</f>
        <v>0.0001669518761</v>
      </c>
      <c r="X221" s="28">
        <f t="shared" ref="X221:AB221" si="185">J221-J$190</f>
        <v>0.603609</v>
      </c>
      <c r="Y221" s="38">
        <f t="shared" si="185"/>
        <v>8.08386075</v>
      </c>
      <c r="Z221" s="28">
        <f t="shared" si="185"/>
        <v>8.3310872</v>
      </c>
      <c r="AA221" s="38">
        <f t="shared" si="185"/>
        <v>11.88653795</v>
      </c>
      <c r="AB221" s="28">
        <f t="shared" si="185"/>
        <v>11.05490221</v>
      </c>
      <c r="AC221" s="28">
        <f>SUMSQ(X221:AB221)/Count(X221:AB221)</f>
        <v>79.72416194</v>
      </c>
      <c r="AD221" s="7">
        <f t="shared" ref="AD221:AH221" si="186">abs((J$292-J221)/J$292)</f>
        <v>0.01601087284</v>
      </c>
      <c r="AE221" s="7">
        <f t="shared" si="186"/>
        <v>0.002698225133</v>
      </c>
      <c r="AF221" s="7">
        <f t="shared" si="186"/>
        <v>0.003965306517</v>
      </c>
      <c r="AG221" s="7">
        <f t="shared" si="186"/>
        <v>0.08722606364</v>
      </c>
      <c r="AH221" s="7">
        <f t="shared" si="186"/>
        <v>0.3220071888</v>
      </c>
      <c r="AI221" s="7">
        <f>SUM(AD221:AH221)/Count(AD221:AH221)</f>
        <v>0.08638153138</v>
      </c>
    </row>
    <row r="222" hidden="1">
      <c r="A222" s="37" t="s">
        <v>143</v>
      </c>
      <c r="B222" s="1" t="s">
        <v>68</v>
      </c>
      <c r="C222" s="1" t="s">
        <v>317</v>
      </c>
      <c r="D222" s="1" t="s">
        <v>321</v>
      </c>
      <c r="E222" s="1"/>
      <c r="F222" s="1">
        <v>5.0</v>
      </c>
      <c r="H222" s="10">
        <v>27.854816098647</v>
      </c>
      <c r="I222" s="10">
        <v>26.1809396</v>
      </c>
      <c r="J222" s="10">
        <v>26.379437</v>
      </c>
      <c r="K222" s="10">
        <v>26.968845</v>
      </c>
      <c r="L222" s="10">
        <v>29.1941295999999</v>
      </c>
      <c r="M222" s="10">
        <v>32.7802337999999</v>
      </c>
      <c r="N222" s="10">
        <v>59.4858847999998</v>
      </c>
      <c r="O222" s="10">
        <v>9387.0</v>
      </c>
      <c r="P222" s="10">
        <v>855.0</v>
      </c>
      <c r="Q222" s="10">
        <v>158.0</v>
      </c>
      <c r="R222" s="10">
        <v>44.0</v>
      </c>
      <c r="S222" s="10">
        <v>3.0</v>
      </c>
      <c r="T222" s="7">
        <f t="shared" si="187"/>
        <v>0.09108341323</v>
      </c>
      <c r="U222" s="7">
        <f t="shared" si="188"/>
        <v>0.01683178864</v>
      </c>
      <c r="V222" s="7">
        <f t="shared" si="189"/>
        <v>0.004687333546</v>
      </c>
      <c r="W222" s="7">
        <f t="shared" si="190"/>
        <v>0.0003195909236</v>
      </c>
    </row>
    <row r="223" hidden="1">
      <c r="A223" s="37" t="s">
        <v>143</v>
      </c>
      <c r="B223" s="1" t="s">
        <v>68</v>
      </c>
      <c r="C223" s="1" t="s">
        <v>318</v>
      </c>
      <c r="D223" s="1" t="s">
        <v>321</v>
      </c>
      <c r="E223" s="1"/>
      <c r="F223" s="1">
        <v>5.0</v>
      </c>
      <c r="H223" s="10">
        <v>19.5040557587839</v>
      </c>
      <c r="I223" s="10">
        <v>18.059398</v>
      </c>
      <c r="J223" s="10">
        <v>18.2336935</v>
      </c>
      <c r="K223" s="10">
        <v>18.4336935</v>
      </c>
      <c r="L223" s="10">
        <v>18.9848504</v>
      </c>
      <c r="M223" s="10">
        <v>24.3735800999999</v>
      </c>
      <c r="N223" s="10">
        <v>53.3732592699995</v>
      </c>
      <c r="O223" s="10">
        <v>14572.0</v>
      </c>
      <c r="P223" s="10">
        <v>532.0</v>
      </c>
      <c r="Q223" s="10">
        <v>173.0</v>
      </c>
      <c r="R223" s="10">
        <v>39.0</v>
      </c>
      <c r="S223" s="10">
        <v>1.0</v>
      </c>
      <c r="T223" s="7">
        <f t="shared" si="187"/>
        <v>0.03650837222</v>
      </c>
      <c r="U223" s="7">
        <f t="shared" si="188"/>
        <v>0.01187208345</v>
      </c>
      <c r="V223" s="7">
        <f t="shared" si="189"/>
        <v>0.002676365633</v>
      </c>
      <c r="W223" s="7">
        <f t="shared" si="190"/>
        <v>0.00006862475981</v>
      </c>
    </row>
    <row r="224" hidden="1">
      <c r="A224" s="37" t="s">
        <v>306</v>
      </c>
      <c r="B224" s="1" t="s">
        <v>68</v>
      </c>
      <c r="C224" s="1" t="s">
        <v>317</v>
      </c>
      <c r="D224" s="1" t="s">
        <v>322</v>
      </c>
      <c r="E224" s="1"/>
      <c r="F224" s="1">
        <v>1.0</v>
      </c>
      <c r="G224" s="1"/>
      <c r="H224" s="10">
        <v>27.7299232695449</v>
      </c>
      <c r="I224" s="10">
        <v>26.1958711</v>
      </c>
      <c r="J224" s="10">
        <v>26.369052</v>
      </c>
      <c r="K224" s="10">
        <v>26.9716705</v>
      </c>
      <c r="L224" s="10">
        <v>29.0860014</v>
      </c>
      <c r="M224" s="10">
        <v>31.80446005</v>
      </c>
      <c r="N224" s="10">
        <v>55.7594077099999</v>
      </c>
      <c r="O224" s="10">
        <v>1714.0</v>
      </c>
      <c r="P224" s="10">
        <v>152.0</v>
      </c>
      <c r="Q224" s="10">
        <v>25.0</v>
      </c>
      <c r="R224" s="10">
        <v>7.0</v>
      </c>
      <c r="S224" s="10">
        <v>0.0</v>
      </c>
      <c r="T224" s="7">
        <f t="shared" si="187"/>
        <v>0.08868144691</v>
      </c>
      <c r="U224" s="7">
        <f t="shared" si="188"/>
        <v>0.01458576429</v>
      </c>
      <c r="V224" s="7">
        <f t="shared" si="189"/>
        <v>0.004084014002</v>
      </c>
      <c r="W224" s="7">
        <f t="shared" si="190"/>
        <v>0</v>
      </c>
    </row>
    <row r="225" hidden="1">
      <c r="A225" s="37" t="s">
        <v>306</v>
      </c>
      <c r="B225" s="1" t="s">
        <v>68</v>
      </c>
      <c r="C225" s="1" t="s">
        <v>318</v>
      </c>
      <c r="D225" s="1" t="s">
        <v>322</v>
      </c>
      <c r="E225" s="1"/>
      <c r="F225" s="1">
        <v>1.0</v>
      </c>
      <c r="G225" s="1"/>
      <c r="H225" s="10">
        <v>19.2394093900184</v>
      </c>
      <c r="I225" s="10">
        <v>18.0266606</v>
      </c>
      <c r="J225" s="10">
        <v>18.213702</v>
      </c>
      <c r="K225" s="10">
        <v>18.332066</v>
      </c>
      <c r="L225" s="10">
        <v>19.0281548</v>
      </c>
      <c r="M225" s="10">
        <v>20.5829539999999</v>
      </c>
      <c r="N225" s="10">
        <v>46.57865296</v>
      </c>
      <c r="O225" s="10">
        <v>2705.0</v>
      </c>
      <c r="P225" s="10">
        <v>83.0</v>
      </c>
      <c r="Q225" s="10">
        <v>24.0</v>
      </c>
      <c r="R225" s="10">
        <v>3.0</v>
      </c>
      <c r="S225" s="10">
        <v>0.0</v>
      </c>
      <c r="T225" s="7">
        <f t="shared" si="187"/>
        <v>0.03068391867</v>
      </c>
      <c r="U225" s="7">
        <f t="shared" si="188"/>
        <v>0.00887245841</v>
      </c>
      <c r="V225" s="7">
        <f t="shared" si="189"/>
        <v>0.001109057301</v>
      </c>
      <c r="W225" s="7">
        <f t="shared" si="190"/>
        <v>0</v>
      </c>
    </row>
    <row r="226">
      <c r="A226" s="37" t="s">
        <v>306</v>
      </c>
      <c r="B226" s="1" t="s">
        <v>68</v>
      </c>
      <c r="C226" s="1" t="s">
        <v>263</v>
      </c>
      <c r="D226" s="1" t="s">
        <v>322</v>
      </c>
      <c r="E226" s="1" t="s">
        <v>274</v>
      </c>
      <c r="F226" s="1">
        <v>1.0</v>
      </c>
      <c r="G226" s="1"/>
      <c r="H226" s="10">
        <v>22.5728926250285</v>
      </c>
      <c r="I226" s="10">
        <v>18.079322</v>
      </c>
      <c r="J226" s="10">
        <v>18.733107</v>
      </c>
      <c r="K226" s="10">
        <v>26.328914</v>
      </c>
      <c r="L226" s="10">
        <v>27.11572</v>
      </c>
      <c r="M226" s="10">
        <v>30.2831865</v>
      </c>
      <c r="N226" s="10">
        <v>52.0912935</v>
      </c>
      <c r="O226" s="10">
        <v>4371.0</v>
      </c>
      <c r="P226" s="10">
        <v>234.0</v>
      </c>
      <c r="Q226" s="10">
        <v>49.0</v>
      </c>
      <c r="R226" s="10">
        <v>10.0</v>
      </c>
      <c r="S226" s="10">
        <v>0.0</v>
      </c>
      <c r="T226" s="7">
        <f t="shared" si="187"/>
        <v>0.05353466026</v>
      </c>
      <c r="U226" s="7">
        <f t="shared" si="188"/>
        <v>0.01121024937</v>
      </c>
      <c r="V226" s="7">
        <f t="shared" si="189"/>
        <v>0.002287805994</v>
      </c>
      <c r="W226" s="7">
        <f t="shared" si="190"/>
        <v>0</v>
      </c>
      <c r="X226" s="28">
        <f t="shared" ref="X226:AB226" si="191">J226-J$190</f>
        <v>0.595415</v>
      </c>
      <c r="Y226" s="38">
        <f t="shared" si="191"/>
        <v>8.07130925</v>
      </c>
      <c r="Z226" s="28">
        <f t="shared" si="191"/>
        <v>8.3006204</v>
      </c>
      <c r="AA226" s="38">
        <f t="shared" si="191"/>
        <v>11.17583945</v>
      </c>
      <c r="AB226" s="28">
        <f t="shared" si="191"/>
        <v>6.95879745</v>
      </c>
      <c r="AC226" s="28">
        <f>SUMSQ(X226:AB226)/Count(X226:AB226)</f>
        <v>61.54502008</v>
      </c>
      <c r="AD226" s="7">
        <f t="shared" ref="AD226:AH226" si="192">abs((J$292-J226)/J$292)</f>
        <v>0.01556665645</v>
      </c>
      <c r="AE226" s="7">
        <f t="shared" si="192"/>
        <v>0.003173431542</v>
      </c>
      <c r="AF226" s="7">
        <f t="shared" si="192"/>
        <v>0.002838532786</v>
      </c>
      <c r="AG226" s="7">
        <f t="shared" si="192"/>
        <v>0.06229566422</v>
      </c>
      <c r="AH226" s="7">
        <f t="shared" si="192"/>
        <v>0.2256318429</v>
      </c>
      <c r="AI226" s="7">
        <f>SUM(AD226:AH226)/Count(AD226:AH226)</f>
        <v>0.06190122559</v>
      </c>
    </row>
    <row r="227" hidden="1">
      <c r="A227" s="37" t="s">
        <v>153</v>
      </c>
      <c r="B227" s="1" t="s">
        <v>68</v>
      </c>
      <c r="C227" s="1" t="s">
        <v>317</v>
      </c>
      <c r="D227" s="1" t="s">
        <v>322</v>
      </c>
      <c r="E227" s="1"/>
      <c r="F227" s="1">
        <v>15.0</v>
      </c>
      <c r="G227" s="1"/>
      <c r="H227" s="10">
        <v>27.6050538003315</v>
      </c>
      <c r="I227" s="10">
        <v>26.174798</v>
      </c>
      <c r="J227" s="10">
        <v>26.368632</v>
      </c>
      <c r="K227" s="10">
        <v>26.9242725</v>
      </c>
      <c r="L227" s="10">
        <v>28.473933</v>
      </c>
      <c r="M227" s="10">
        <v>31.908483</v>
      </c>
      <c r="N227" s="10">
        <v>53.2931795</v>
      </c>
      <c r="O227" s="10">
        <v>27751.0</v>
      </c>
      <c r="P227" s="10">
        <v>2201.0</v>
      </c>
      <c r="Q227" s="10">
        <v>342.0</v>
      </c>
      <c r="R227" s="10">
        <v>97.0</v>
      </c>
      <c r="S227" s="10">
        <v>4.0</v>
      </c>
      <c r="T227" s="7">
        <f t="shared" si="187"/>
        <v>0.07931245721</v>
      </c>
      <c r="U227" s="7">
        <f t="shared" si="188"/>
        <v>0.01232388022</v>
      </c>
      <c r="V227" s="7">
        <f t="shared" si="189"/>
        <v>0.003495369536</v>
      </c>
      <c r="W227" s="7">
        <f t="shared" si="190"/>
        <v>0.0001441389499</v>
      </c>
    </row>
    <row r="228" hidden="1">
      <c r="A228" s="37" t="s">
        <v>153</v>
      </c>
      <c r="B228" s="1" t="s">
        <v>68</v>
      </c>
      <c r="C228" s="1" t="s">
        <v>318</v>
      </c>
      <c r="D228" s="1" t="s">
        <v>322</v>
      </c>
      <c r="E228" s="1"/>
      <c r="F228" s="1">
        <v>15.0</v>
      </c>
      <c r="G228" s="1"/>
      <c r="H228" s="10">
        <v>19.545860481725</v>
      </c>
      <c r="I228" s="10">
        <v>17.9004186</v>
      </c>
      <c r="J228" s="10">
        <v>18.143657</v>
      </c>
      <c r="K228" s="10">
        <v>18.342618</v>
      </c>
      <c r="L228" s="10">
        <v>19.0177058</v>
      </c>
      <c r="M228" s="10">
        <v>23.6032333999999</v>
      </c>
      <c r="N228" s="10">
        <v>55.7369187199999</v>
      </c>
      <c r="O228" s="10">
        <v>43037.0</v>
      </c>
      <c r="P228" s="10">
        <v>1548.0</v>
      </c>
      <c r="Q228" s="10">
        <v>545.0</v>
      </c>
      <c r="R228" s="10">
        <v>183.0</v>
      </c>
      <c r="S228" s="10">
        <v>59.0</v>
      </c>
      <c r="T228" s="7">
        <f t="shared" si="187"/>
        <v>0.03596904989</v>
      </c>
      <c r="U228" s="7">
        <f t="shared" si="188"/>
        <v>0.01266352209</v>
      </c>
      <c r="V228" s="7">
        <f t="shared" si="189"/>
        <v>0.004252155122</v>
      </c>
      <c r="W228" s="7">
        <f t="shared" si="190"/>
        <v>0.0013709134</v>
      </c>
    </row>
    <row r="229">
      <c r="A229" s="37" t="s">
        <v>153</v>
      </c>
      <c r="B229" s="1" t="s">
        <v>68</v>
      </c>
      <c r="C229" s="1" t="s">
        <v>263</v>
      </c>
      <c r="D229" s="1" t="s">
        <v>322</v>
      </c>
      <c r="E229" s="1" t="s">
        <v>274</v>
      </c>
      <c r="F229" s="1">
        <v>15.0</v>
      </c>
      <c r="G229" s="1"/>
      <c r="H229" s="10">
        <v>22.7082934663132</v>
      </c>
      <c r="I229" s="10">
        <v>17.9452943</v>
      </c>
      <c r="J229" s="10">
        <v>18.663884</v>
      </c>
      <c r="K229" s="10">
        <v>26.333542</v>
      </c>
      <c r="L229" s="10">
        <v>27.0884047</v>
      </c>
      <c r="M229" s="10">
        <v>30.40976785</v>
      </c>
      <c r="N229" s="10">
        <v>54.96548062</v>
      </c>
      <c r="O229" s="10">
        <v>70740.0</v>
      </c>
      <c r="P229" s="10">
        <v>3749.0</v>
      </c>
      <c r="Q229" s="10">
        <v>887.0</v>
      </c>
      <c r="R229" s="10">
        <v>280.0</v>
      </c>
      <c r="S229" s="10">
        <v>63.0</v>
      </c>
      <c r="T229" s="7">
        <f t="shared" si="187"/>
        <v>0.05299689002</v>
      </c>
      <c r="U229" s="7">
        <f t="shared" si="188"/>
        <v>0.01253887475</v>
      </c>
      <c r="V229" s="7">
        <f t="shared" si="189"/>
        <v>0.00395815663</v>
      </c>
      <c r="W229" s="7">
        <f t="shared" si="190"/>
        <v>0.0008905852417</v>
      </c>
      <c r="X229" s="28">
        <f t="shared" ref="X229:AB229" si="193">J229-J$190</f>
        <v>0.526192</v>
      </c>
      <c r="Y229" s="38">
        <f t="shared" si="193"/>
        <v>8.07593725</v>
      </c>
      <c r="Z229" s="28">
        <f t="shared" si="193"/>
        <v>8.2733051</v>
      </c>
      <c r="AA229" s="38">
        <f t="shared" si="193"/>
        <v>11.3024208</v>
      </c>
      <c r="AB229" s="28">
        <f t="shared" si="193"/>
        <v>9.83298457</v>
      </c>
      <c r="AC229" s="28">
        <f>SUMSQ(X229:AB229)/Count(X229:AB229)</f>
        <v>71.67550385</v>
      </c>
      <c r="AD229" s="7">
        <f t="shared" ref="AD229:AH229" si="194">abs((J$292-J229)/J$292)</f>
        <v>0.01181391161</v>
      </c>
      <c r="AE229" s="7">
        <f t="shared" si="194"/>
        <v>0.002998213021</v>
      </c>
      <c r="AF229" s="7">
        <f t="shared" si="194"/>
        <v>0.001828313054</v>
      </c>
      <c r="AG229" s="7">
        <f t="shared" si="194"/>
        <v>0.06673597697</v>
      </c>
      <c r="AH229" s="7">
        <f t="shared" si="194"/>
        <v>0.2932572563</v>
      </c>
      <c r="AI229" s="7">
        <f>SUM(AD229:AH229)/Count(AD229:AH229)</f>
        <v>0.0753267342</v>
      </c>
    </row>
    <row r="230" hidden="1">
      <c r="A230" s="37" t="s">
        <v>315</v>
      </c>
      <c r="B230" s="1" t="s">
        <v>68</v>
      </c>
      <c r="C230" s="1" t="s">
        <v>317</v>
      </c>
      <c r="D230" s="1" t="s">
        <v>322</v>
      </c>
      <c r="E230" s="1"/>
      <c r="F230" s="1">
        <v>30.0</v>
      </c>
      <c r="G230" s="1"/>
      <c r="H230" s="10">
        <v>27.3895121479731</v>
      </c>
      <c r="I230" s="10">
        <v>26.1289217</v>
      </c>
      <c r="J230" s="10">
        <v>26.3127685</v>
      </c>
      <c r="K230" s="10">
        <v>26.87730175</v>
      </c>
      <c r="L230" s="10">
        <v>28.871936</v>
      </c>
      <c r="M230" s="10">
        <v>31.817823</v>
      </c>
      <c r="N230" s="10">
        <v>47.4473639999995</v>
      </c>
      <c r="O230" s="10">
        <v>55652.0</v>
      </c>
      <c r="P230" s="10">
        <v>4868.0</v>
      </c>
      <c r="Q230" s="10">
        <v>459.0</v>
      </c>
      <c r="R230" s="10">
        <v>118.0</v>
      </c>
      <c r="S230" s="10">
        <v>1.0</v>
      </c>
      <c r="T230" s="7">
        <f t="shared" si="187"/>
        <v>0.08747214835</v>
      </c>
      <c r="U230" s="7">
        <f t="shared" si="188"/>
        <v>0.008247682024</v>
      </c>
      <c r="V230" s="7">
        <f t="shared" si="189"/>
        <v>0.002120319126</v>
      </c>
      <c r="W230" s="7">
        <f t="shared" si="190"/>
        <v>0.00001796880615</v>
      </c>
    </row>
    <row r="231" hidden="1">
      <c r="A231" s="37" t="s">
        <v>315</v>
      </c>
      <c r="B231" s="1" t="s">
        <v>68</v>
      </c>
      <c r="C231" s="1" t="s">
        <v>318</v>
      </c>
      <c r="D231" s="1" t="s">
        <v>322</v>
      </c>
      <c r="E231" s="1"/>
      <c r="F231" s="1">
        <v>30.0</v>
      </c>
      <c r="G231" s="1"/>
      <c r="H231" s="10">
        <v>19.1661682622924</v>
      </c>
      <c r="I231" s="10">
        <v>17.8775562</v>
      </c>
      <c r="J231" s="10">
        <v>18.1214</v>
      </c>
      <c r="K231" s="10">
        <v>18.251938</v>
      </c>
      <c r="L231" s="10">
        <v>18.8131832</v>
      </c>
      <c r="M231" s="10">
        <v>19.350456</v>
      </c>
      <c r="N231" s="10">
        <v>45.30356488</v>
      </c>
      <c r="O231" s="10">
        <v>86293.0</v>
      </c>
      <c r="P231" s="10">
        <v>2136.0</v>
      </c>
      <c r="Q231" s="10">
        <v>744.0</v>
      </c>
      <c r="R231" s="10">
        <v>263.0</v>
      </c>
      <c r="S231" s="10">
        <v>121.0</v>
      </c>
      <c r="T231" s="7">
        <f t="shared" si="187"/>
        <v>0.02475287683</v>
      </c>
      <c r="U231" s="7">
        <f t="shared" si="188"/>
        <v>0.008621788558</v>
      </c>
      <c r="V231" s="7">
        <f t="shared" si="189"/>
        <v>0.003047755901</v>
      </c>
      <c r="W231" s="7">
        <f t="shared" si="190"/>
        <v>0.001402199483</v>
      </c>
    </row>
    <row r="232">
      <c r="A232" s="37" t="s">
        <v>315</v>
      </c>
      <c r="B232" s="1" t="s">
        <v>68</v>
      </c>
      <c r="C232" s="1" t="s">
        <v>263</v>
      </c>
      <c r="D232" s="1" t="s">
        <v>322</v>
      </c>
      <c r="E232" s="1" t="s">
        <v>274</v>
      </c>
      <c r="F232" s="1">
        <v>30.0</v>
      </c>
      <c r="G232" s="1"/>
      <c r="H232" s="10">
        <v>22.3911709021466</v>
      </c>
      <c r="I232" s="10">
        <v>17.940171</v>
      </c>
      <c r="J232" s="10">
        <v>18.5102615</v>
      </c>
      <c r="K232" s="10">
        <v>26.26896</v>
      </c>
      <c r="L232" s="10">
        <v>26.9597065</v>
      </c>
      <c r="M232" s="10">
        <v>29.9134809999999</v>
      </c>
      <c r="N232" s="10">
        <v>46.4132686999999</v>
      </c>
      <c r="O232" s="10">
        <v>141896.0</v>
      </c>
      <c r="P232" s="10">
        <v>7001.0</v>
      </c>
      <c r="Q232" s="10">
        <v>1203.0</v>
      </c>
      <c r="R232" s="10">
        <v>381.0</v>
      </c>
      <c r="S232" s="10">
        <v>122.0</v>
      </c>
      <c r="T232" s="7">
        <f t="shared" si="187"/>
        <v>0.04933895247</v>
      </c>
      <c r="U232" s="7">
        <f t="shared" si="188"/>
        <v>0.008478040255</v>
      </c>
      <c r="V232" s="7">
        <f t="shared" si="189"/>
        <v>0.002685065118</v>
      </c>
      <c r="W232" s="7">
        <f t="shared" si="190"/>
        <v>0.000859784631</v>
      </c>
      <c r="X232" s="28">
        <f t="shared" ref="X232:AB232" si="195">J232-J$190</f>
        <v>0.3725695</v>
      </c>
      <c r="Y232" s="38">
        <f t="shared" si="195"/>
        <v>8.01135525</v>
      </c>
      <c r="Z232" s="28">
        <f t="shared" si="195"/>
        <v>8.1446069</v>
      </c>
      <c r="AA232" s="38">
        <f t="shared" si="195"/>
        <v>10.80613395</v>
      </c>
      <c r="AB232" s="28">
        <f t="shared" si="195"/>
        <v>1.28077265</v>
      </c>
      <c r="AC232" s="28">
        <f>SUMSQ(X232:AB232)/Count(X232:AB232)</f>
        <v>49.81363041</v>
      </c>
      <c r="AD232" s="7">
        <f t="shared" ref="AD232:AH232" si="196">abs((J$292-J232)/J$292)</f>
        <v>0.003485667462</v>
      </c>
      <c r="AE232" s="7">
        <f t="shared" si="196"/>
        <v>0.005443321598</v>
      </c>
      <c r="AF232" s="7">
        <f t="shared" si="196"/>
        <v>0.002931417244</v>
      </c>
      <c r="AG232" s="7">
        <f t="shared" si="196"/>
        <v>0.04932686552</v>
      </c>
      <c r="AH232" s="7">
        <f t="shared" si="196"/>
        <v>0.09203623545</v>
      </c>
      <c r="AI232" s="7">
        <f>SUM(AD232:AH232)/Count(AD232:AH232)</f>
        <v>0.03064470145</v>
      </c>
    </row>
    <row r="233" hidden="1">
      <c r="A233" s="37" t="s">
        <v>163</v>
      </c>
      <c r="B233" s="1" t="s">
        <v>68</v>
      </c>
      <c r="C233" s="1" t="s">
        <v>317</v>
      </c>
      <c r="D233" s="1" t="s">
        <v>322</v>
      </c>
      <c r="E233" s="1"/>
      <c r="F233" s="1">
        <v>5.0</v>
      </c>
      <c r="G233" s="1"/>
      <c r="H233" s="10">
        <v>27.7439977355586</v>
      </c>
      <c r="I233" s="10">
        <v>26.190055</v>
      </c>
      <c r="J233" s="10">
        <v>26.375277</v>
      </c>
      <c r="K233" s="10">
        <v>26.96056</v>
      </c>
      <c r="L233" s="10">
        <v>29.2782292</v>
      </c>
      <c r="M233" s="10">
        <v>32.0883874999999</v>
      </c>
      <c r="N233" s="10">
        <v>57.4891840999999</v>
      </c>
      <c r="O233" s="10">
        <v>9227.0</v>
      </c>
      <c r="P233" s="10">
        <v>840.0</v>
      </c>
      <c r="Q233" s="10">
        <v>126.0</v>
      </c>
      <c r="R233" s="10">
        <v>42.0</v>
      </c>
      <c r="S233" s="10">
        <v>4.0</v>
      </c>
      <c r="T233" s="7">
        <f t="shared" si="187"/>
        <v>0.09103717351</v>
      </c>
      <c r="U233" s="7">
        <f t="shared" si="188"/>
        <v>0.01365557603</v>
      </c>
      <c r="V233" s="7">
        <f t="shared" si="189"/>
        <v>0.004551858676</v>
      </c>
      <c r="W233" s="7">
        <f t="shared" si="190"/>
        <v>0.0004335103501</v>
      </c>
    </row>
    <row r="234" hidden="1">
      <c r="A234" s="37" t="s">
        <v>163</v>
      </c>
      <c r="B234" s="1" t="s">
        <v>68</v>
      </c>
      <c r="C234" s="1" t="s">
        <v>318</v>
      </c>
      <c r="D234" s="1" t="s">
        <v>322</v>
      </c>
      <c r="E234" s="1"/>
      <c r="F234" s="1">
        <v>5.0</v>
      </c>
      <c r="G234" s="1"/>
      <c r="H234" s="10">
        <v>19.1994308466498</v>
      </c>
      <c r="I234" s="10">
        <v>17.9158933</v>
      </c>
      <c r="J234" s="10">
        <v>18.1733175</v>
      </c>
      <c r="K234" s="10">
        <v>18.34877025</v>
      </c>
      <c r="L234" s="10">
        <v>18.9984798</v>
      </c>
      <c r="M234" s="10">
        <v>20.4361580999999</v>
      </c>
      <c r="N234" s="10">
        <v>47.6949851599999</v>
      </c>
      <c r="O234" s="10">
        <v>14268.0</v>
      </c>
      <c r="P234" s="10">
        <v>419.0</v>
      </c>
      <c r="Q234" s="10">
        <v>135.0</v>
      </c>
      <c r="R234" s="10">
        <v>29.0</v>
      </c>
      <c r="S234" s="10">
        <v>0.0</v>
      </c>
      <c r="T234" s="7">
        <f t="shared" si="187"/>
        <v>0.02936641435</v>
      </c>
      <c r="U234" s="7">
        <f t="shared" si="188"/>
        <v>0.009461732548</v>
      </c>
      <c r="V234" s="7">
        <f t="shared" si="189"/>
        <v>0.002032520325</v>
      </c>
      <c r="W234" s="7">
        <f t="shared" si="190"/>
        <v>0</v>
      </c>
    </row>
    <row r="235">
      <c r="A235" s="37" t="s">
        <v>163</v>
      </c>
      <c r="B235" s="1" t="s">
        <v>68</v>
      </c>
      <c r="C235" s="1" t="s">
        <v>263</v>
      </c>
      <c r="D235" s="1" t="s">
        <v>322</v>
      </c>
      <c r="E235" s="1" t="s">
        <v>274</v>
      </c>
      <c r="F235" s="1">
        <v>5.0</v>
      </c>
      <c r="G235" s="1"/>
      <c r="H235" s="10">
        <v>22.5623027471318</v>
      </c>
      <c r="I235" s="10">
        <v>17.9606002</v>
      </c>
      <c r="J235" s="10">
        <v>18.645543</v>
      </c>
      <c r="K235" s="10">
        <v>26.3385134999999</v>
      </c>
      <c r="L235" s="10">
        <v>27.0978254</v>
      </c>
      <c r="M235" s="10">
        <v>30.4223905</v>
      </c>
      <c r="N235" s="10">
        <v>52.41211684</v>
      </c>
      <c r="O235" s="10">
        <v>23447.0</v>
      </c>
      <c r="P235" s="10">
        <v>1257.0</v>
      </c>
      <c r="Q235" s="10">
        <v>261.0</v>
      </c>
      <c r="R235" s="10">
        <v>71.0</v>
      </c>
      <c r="S235" s="10">
        <v>4.0</v>
      </c>
      <c r="T235" s="7">
        <f t="shared" si="187"/>
        <v>0.05361026997</v>
      </c>
      <c r="U235" s="7">
        <f t="shared" si="188"/>
        <v>0.01113148804</v>
      </c>
      <c r="V235" s="7">
        <f t="shared" si="189"/>
        <v>0.003028105941</v>
      </c>
      <c r="W235" s="7">
        <f t="shared" si="190"/>
        <v>0.0001705975178</v>
      </c>
      <c r="X235" s="28">
        <f t="shared" ref="X235:AB235" si="197">J235-J$190</f>
        <v>0.507851</v>
      </c>
      <c r="Y235" s="38">
        <f t="shared" si="197"/>
        <v>8.08090875</v>
      </c>
      <c r="Z235" s="28">
        <f t="shared" si="197"/>
        <v>8.2827258</v>
      </c>
      <c r="AA235" s="38">
        <f t="shared" si="197"/>
        <v>11.31504345</v>
      </c>
      <c r="AB235" s="28">
        <f t="shared" si="197"/>
        <v>7.27962079</v>
      </c>
      <c r="AC235" s="28">
        <f>SUMSQ(X235:AB235)/Count(X235:AB235)</f>
        <v>63.03712653</v>
      </c>
      <c r="AD235" s="7">
        <f t="shared" ref="AD235:AH235" si="198">abs((J$292-J235)/J$292)</f>
        <v>0.01081960201</v>
      </c>
      <c r="AE235" s="7">
        <f t="shared" si="198"/>
        <v>0.002809989409</v>
      </c>
      <c r="AF235" s="7">
        <f t="shared" si="198"/>
        <v>0.002176725008</v>
      </c>
      <c r="AG235" s="7">
        <f t="shared" si="198"/>
        <v>0.06717876348</v>
      </c>
      <c r="AH235" s="7">
        <f t="shared" si="198"/>
        <v>0.2331803462</v>
      </c>
      <c r="AI235" s="7">
        <f>SUM(AD235:AH235)/Count(AD235:AH235)</f>
        <v>0.06323308523</v>
      </c>
    </row>
    <row r="236" hidden="1">
      <c r="A236" s="37" t="s">
        <v>145</v>
      </c>
      <c r="B236" s="1" t="s">
        <v>68</v>
      </c>
      <c r="C236" s="1" t="s">
        <v>317</v>
      </c>
      <c r="D236" s="1" t="s">
        <v>324</v>
      </c>
      <c r="E236" s="1"/>
      <c r="F236" s="1">
        <v>15.0</v>
      </c>
      <c r="G236" s="1"/>
      <c r="H236" s="10">
        <v>27.7440045658352</v>
      </c>
      <c r="I236" s="10">
        <v>26.1819854</v>
      </c>
      <c r="J236" s="10">
        <v>26.379348</v>
      </c>
      <c r="K236" s="10">
        <v>26.979603</v>
      </c>
      <c r="L236" s="10">
        <v>29.9365488</v>
      </c>
      <c r="M236" s="10">
        <v>32.5268539999999</v>
      </c>
      <c r="N236" s="10">
        <v>53.6091685600001</v>
      </c>
      <c r="O236" s="10">
        <v>27865.0</v>
      </c>
      <c r="P236" s="10">
        <v>2751.0</v>
      </c>
      <c r="Q236" s="10">
        <v>358.0</v>
      </c>
      <c r="R236" s="10">
        <v>97.0</v>
      </c>
      <c r="S236" s="10">
        <v>4.0</v>
      </c>
      <c r="T236" s="7">
        <f t="shared" si="187"/>
        <v>0.09872600036</v>
      </c>
      <c r="U236" s="7">
        <f t="shared" si="188"/>
        <v>0.01284765835</v>
      </c>
      <c r="V236" s="7">
        <f t="shared" si="189"/>
        <v>0.003481069442</v>
      </c>
      <c r="W236" s="7">
        <f t="shared" si="190"/>
        <v>0.0001435492553</v>
      </c>
    </row>
    <row r="237" hidden="1">
      <c r="A237" s="37" t="s">
        <v>145</v>
      </c>
      <c r="B237" s="1" t="s">
        <v>68</v>
      </c>
      <c r="C237" s="1" t="s">
        <v>318</v>
      </c>
      <c r="D237" s="1" t="s">
        <v>324</v>
      </c>
      <c r="E237" s="1"/>
      <c r="F237" s="1">
        <v>15.0</v>
      </c>
      <c r="G237" s="1"/>
      <c r="H237" s="10">
        <v>19.7539371048026</v>
      </c>
      <c r="I237" s="10">
        <v>18.0092078</v>
      </c>
      <c r="J237" s="10">
        <v>18.208337</v>
      </c>
      <c r="K237" s="10">
        <v>18.389905</v>
      </c>
      <c r="L237" s="10">
        <v>19.069186</v>
      </c>
      <c r="M237" s="10">
        <v>25.9926849999999</v>
      </c>
      <c r="N237" s="10">
        <v>56.4341577199999</v>
      </c>
      <c r="O237" s="10">
        <v>43205.0</v>
      </c>
      <c r="P237" s="10">
        <v>1688.0</v>
      </c>
      <c r="Q237" s="10">
        <v>566.0</v>
      </c>
      <c r="R237" s="10">
        <v>179.0</v>
      </c>
      <c r="S237" s="10">
        <v>79.0</v>
      </c>
      <c r="T237" s="7">
        <f t="shared" si="187"/>
        <v>0.03906955214</v>
      </c>
      <c r="U237" s="7">
        <f t="shared" si="188"/>
        <v>0.01310033561</v>
      </c>
      <c r="V237" s="7">
        <f t="shared" si="189"/>
        <v>0.004143039</v>
      </c>
      <c r="W237" s="7">
        <f t="shared" si="190"/>
        <v>0.001828492073</v>
      </c>
    </row>
    <row r="238">
      <c r="A238" s="37" t="s">
        <v>145</v>
      </c>
      <c r="B238" s="1" t="s">
        <v>68</v>
      </c>
      <c r="C238" s="1" t="s">
        <v>263</v>
      </c>
      <c r="D238" s="1" t="s">
        <v>324</v>
      </c>
      <c r="E238" s="1" t="s">
        <v>270</v>
      </c>
      <c r="F238" s="1">
        <v>15.0</v>
      </c>
      <c r="G238" s="1"/>
      <c r="H238" s="10">
        <v>22.8892162695324</v>
      </c>
      <c r="I238" s="10">
        <v>18.0619893999999</v>
      </c>
      <c r="J238" s="10">
        <v>18.75572</v>
      </c>
      <c r="K238" s="10">
        <v>26.346051</v>
      </c>
      <c r="L238" s="10">
        <v>27.1665596</v>
      </c>
      <c r="M238" s="10">
        <v>31.2185823999999</v>
      </c>
      <c r="N238" s="10">
        <v>55.6120286199999</v>
      </c>
      <c r="O238" s="10">
        <v>71023.0</v>
      </c>
      <c r="P238" s="10">
        <v>4438.0</v>
      </c>
      <c r="Q238" s="10">
        <v>924.0</v>
      </c>
      <c r="R238" s="10">
        <v>276.0</v>
      </c>
      <c r="S238" s="10">
        <v>83.0</v>
      </c>
      <c r="T238" s="7">
        <f t="shared" si="187"/>
        <v>0.06248680005</v>
      </c>
      <c r="U238" s="7">
        <f t="shared" si="188"/>
        <v>0.01300987004</v>
      </c>
      <c r="V238" s="7">
        <f t="shared" si="189"/>
        <v>0.003886065078</v>
      </c>
      <c r="W238" s="7">
        <f t="shared" si="190"/>
        <v>0.001168635512</v>
      </c>
      <c r="X238" s="28">
        <f t="shared" ref="X238:AB238" si="199">J238-J$190</f>
        <v>0.618028</v>
      </c>
      <c r="Y238" s="38">
        <f t="shared" si="199"/>
        <v>8.08844625</v>
      </c>
      <c r="Z238" s="28">
        <f t="shared" si="199"/>
        <v>8.35146</v>
      </c>
      <c r="AA238" s="38">
        <f t="shared" si="199"/>
        <v>12.11123535</v>
      </c>
      <c r="AB238" s="28">
        <f t="shared" si="199"/>
        <v>10.47953257</v>
      </c>
      <c r="AC238" s="28">
        <f>SUMSQ(X238:AB238)/Count(X238:AB238)</f>
        <v>78.41088601</v>
      </c>
      <c r="AD238" s="7">
        <f t="shared" ref="AD238:AH238" si="200">abs((J$292-J238)/J$292)</f>
        <v>0.01679256141</v>
      </c>
      <c r="AE238" s="7">
        <f t="shared" si="200"/>
        <v>0.002524615684</v>
      </c>
      <c r="AF238" s="7">
        <f t="shared" si="200"/>
        <v>0.004718767199</v>
      </c>
      <c r="AG238" s="7">
        <f t="shared" si="200"/>
        <v>0.09510816263</v>
      </c>
      <c r="AH238" s="7">
        <f t="shared" si="200"/>
        <v>0.3084695838</v>
      </c>
      <c r="AI238" s="7">
        <f>SUM(AD238:AH238)/Count(AD238:AH238)</f>
        <v>0.08552273815</v>
      </c>
    </row>
    <row r="239" hidden="1">
      <c r="A239" s="37" t="s">
        <v>304</v>
      </c>
      <c r="B239" s="1" t="s">
        <v>68</v>
      </c>
      <c r="C239" s="1" t="s">
        <v>317</v>
      </c>
      <c r="D239" s="1" t="s">
        <v>324</v>
      </c>
      <c r="E239" s="1"/>
      <c r="F239" s="1">
        <v>1.0</v>
      </c>
      <c r="G239" s="1"/>
      <c r="H239" s="10">
        <v>27.0990395969626</v>
      </c>
      <c r="I239" s="10">
        <v>26.1170749</v>
      </c>
      <c r="J239" s="10">
        <v>26.290579</v>
      </c>
      <c r="K239" s="10">
        <v>26.80256125</v>
      </c>
      <c r="L239" s="10">
        <v>27.4409057</v>
      </c>
      <c r="M239" s="10">
        <v>30.7594836499999</v>
      </c>
      <c r="N239" s="10">
        <v>43.93413654</v>
      </c>
      <c r="O239" s="10">
        <v>1712.0</v>
      </c>
      <c r="P239" s="10">
        <v>105.0</v>
      </c>
      <c r="Q239" s="10">
        <v>10.0</v>
      </c>
      <c r="R239" s="10">
        <v>0.0</v>
      </c>
      <c r="S239" s="10">
        <v>0.0</v>
      </c>
      <c r="T239" s="7">
        <f t="shared" si="187"/>
        <v>0.0613317757</v>
      </c>
      <c r="U239" s="7">
        <f t="shared" si="188"/>
        <v>0.005841121495</v>
      </c>
      <c r="V239" s="7">
        <f t="shared" si="189"/>
        <v>0</v>
      </c>
      <c r="W239" s="7">
        <f t="shared" si="190"/>
        <v>0</v>
      </c>
    </row>
    <row r="240" hidden="1">
      <c r="A240" s="37" t="s">
        <v>304</v>
      </c>
      <c r="B240" s="1" t="s">
        <v>68</v>
      </c>
      <c r="C240" s="1" t="s">
        <v>318</v>
      </c>
      <c r="D240" s="1" t="s">
        <v>324</v>
      </c>
      <c r="E240" s="1"/>
      <c r="F240" s="1">
        <v>1.0</v>
      </c>
      <c r="G240" s="1"/>
      <c r="H240" s="10">
        <v>18.8439458601036</v>
      </c>
      <c r="I240" s="10">
        <v>17.8556694</v>
      </c>
      <c r="J240" s="10">
        <v>18.0671145</v>
      </c>
      <c r="K240" s="10">
        <v>18.27836325</v>
      </c>
      <c r="L240" s="10">
        <v>18.8434192999999</v>
      </c>
      <c r="M240" s="10">
        <v>19.1659385</v>
      </c>
      <c r="N240" s="10">
        <v>42.7821192099998</v>
      </c>
      <c r="O240" s="10">
        <v>2702.0</v>
      </c>
      <c r="P240" s="10">
        <v>64.0</v>
      </c>
      <c r="Q240" s="10">
        <v>16.0</v>
      </c>
      <c r="R240" s="10">
        <v>0.0</v>
      </c>
      <c r="S240" s="10">
        <v>0.0</v>
      </c>
      <c r="T240" s="7">
        <f t="shared" si="187"/>
        <v>0.0236861584</v>
      </c>
      <c r="U240" s="7">
        <f t="shared" si="188"/>
        <v>0.0059215396</v>
      </c>
      <c r="V240" s="7">
        <f t="shared" si="189"/>
        <v>0</v>
      </c>
      <c r="W240" s="7">
        <f t="shared" si="190"/>
        <v>0</v>
      </c>
    </row>
    <row r="241">
      <c r="A241" s="37" t="s">
        <v>304</v>
      </c>
      <c r="B241" s="1" t="s">
        <v>68</v>
      </c>
      <c r="C241" s="1" t="s">
        <v>263</v>
      </c>
      <c r="D241" s="1" t="s">
        <v>324</v>
      </c>
      <c r="E241" s="1" t="s">
        <v>270</v>
      </c>
      <c r="F241" s="1">
        <v>1.0</v>
      </c>
      <c r="G241" s="1"/>
      <c r="H241" s="10">
        <v>22.0310539100068</v>
      </c>
      <c r="I241" s="10">
        <v>17.8945842</v>
      </c>
      <c r="J241" s="10">
        <v>18.498828</v>
      </c>
      <c r="K241" s="10">
        <v>26.2529485</v>
      </c>
      <c r="L241" s="10">
        <v>26.8743753999999</v>
      </c>
      <c r="M241" s="10">
        <v>27.59594</v>
      </c>
      <c r="N241" s="10">
        <v>42.89023902</v>
      </c>
      <c r="O241" s="10">
        <v>4367.0</v>
      </c>
      <c r="P241" s="10">
        <v>161.0</v>
      </c>
      <c r="Q241" s="10">
        <v>22.0</v>
      </c>
      <c r="R241" s="10">
        <v>0.0</v>
      </c>
      <c r="S241" s="10">
        <v>0.0</v>
      </c>
      <c r="T241" s="7">
        <f t="shared" si="187"/>
        <v>0.0368674147</v>
      </c>
      <c r="U241" s="7">
        <f t="shared" si="188"/>
        <v>0.005037783375</v>
      </c>
      <c r="V241" s="7">
        <f t="shared" si="189"/>
        <v>0</v>
      </c>
      <c r="W241" s="7">
        <f t="shared" si="190"/>
        <v>0</v>
      </c>
      <c r="X241" s="28">
        <f t="shared" ref="X241:AB241" si="201">J241-J$190</f>
        <v>0.361136</v>
      </c>
      <c r="Y241" s="38">
        <f t="shared" si="201"/>
        <v>7.99534375</v>
      </c>
      <c r="Z241" s="28">
        <f t="shared" si="201"/>
        <v>8.0592758</v>
      </c>
      <c r="AA241" s="38">
        <f t="shared" si="201"/>
        <v>8.48859295</v>
      </c>
      <c r="AB241" s="28">
        <f t="shared" si="201"/>
        <v>-2.24225703</v>
      </c>
      <c r="AC241" s="28">
        <f>SUMSQ(X241:AB241)/Count(X241:AB241)</f>
        <v>41.21835883</v>
      </c>
      <c r="AD241" s="7">
        <f t="shared" ref="AD241:AH241" si="202">abs((J$292-J241)/J$292)</f>
        <v>0.002865830007</v>
      </c>
      <c r="AE241" s="7">
        <f t="shared" si="202"/>
        <v>0.006049525432</v>
      </c>
      <c r="AF241" s="7">
        <f t="shared" si="202"/>
        <v>0.00608727352</v>
      </c>
      <c r="AG241" s="7">
        <f t="shared" si="202"/>
        <v>0.031969525</v>
      </c>
      <c r="AH241" s="7">
        <f t="shared" si="202"/>
        <v>0.009144506923</v>
      </c>
      <c r="AI241" s="7">
        <f>SUM(AD241:AH241)/Count(AD241:AH241)</f>
        <v>0.01122333218</v>
      </c>
    </row>
    <row r="242" hidden="1">
      <c r="A242" s="37" t="s">
        <v>313</v>
      </c>
      <c r="B242" s="1" t="s">
        <v>68</v>
      </c>
      <c r="C242" s="1" t="s">
        <v>317</v>
      </c>
      <c r="D242" s="1" t="s">
        <v>324</v>
      </c>
      <c r="E242" s="1"/>
      <c r="F242" s="1">
        <v>30.0</v>
      </c>
      <c r="G242" s="1"/>
      <c r="H242" s="10">
        <v>27.7918903899037</v>
      </c>
      <c r="I242" s="10">
        <v>26.211549</v>
      </c>
      <c r="J242" s="10">
        <v>26.381216</v>
      </c>
      <c r="K242" s="10">
        <v>27.016488</v>
      </c>
      <c r="L242" s="10">
        <v>29.491475</v>
      </c>
      <c r="M242" s="10">
        <v>32.248316</v>
      </c>
      <c r="N242" s="10">
        <v>55.784658</v>
      </c>
      <c r="O242" s="10">
        <v>56001.0</v>
      </c>
      <c r="P242" s="10">
        <v>5171.0</v>
      </c>
      <c r="Q242" s="10">
        <v>794.0</v>
      </c>
      <c r="R242" s="10">
        <v>229.0</v>
      </c>
      <c r="S242" s="10">
        <v>25.0</v>
      </c>
      <c r="T242" s="7">
        <f t="shared" si="187"/>
        <v>0.09233763683</v>
      </c>
      <c r="U242" s="7">
        <f t="shared" si="188"/>
        <v>0.01417831824</v>
      </c>
      <c r="V242" s="7">
        <f t="shared" si="189"/>
        <v>0.004089212693</v>
      </c>
      <c r="W242" s="7">
        <f t="shared" si="190"/>
        <v>0.0004464205996</v>
      </c>
    </row>
    <row r="243" hidden="1">
      <c r="A243" s="37" t="s">
        <v>313</v>
      </c>
      <c r="B243" s="1" t="s">
        <v>68</v>
      </c>
      <c r="C243" s="1" t="s">
        <v>318</v>
      </c>
      <c r="D243" s="1" t="s">
        <v>324</v>
      </c>
      <c r="E243" s="1"/>
      <c r="F243" s="1">
        <v>30.0</v>
      </c>
      <c r="G243" s="1"/>
      <c r="H243" s="10">
        <v>19.3951651930267</v>
      </c>
      <c r="I243" s="10">
        <v>17.9447525999999</v>
      </c>
      <c r="J243" s="10">
        <v>18.19775</v>
      </c>
      <c r="K243" s="10">
        <v>18.349</v>
      </c>
      <c r="L243" s="10">
        <v>19.0063018</v>
      </c>
      <c r="M243" s="10">
        <v>22.2301889999999</v>
      </c>
      <c r="N243" s="10">
        <v>51.3891356399999</v>
      </c>
      <c r="O243" s="10">
        <v>86817.0</v>
      </c>
      <c r="P243" s="10">
        <v>2881.0</v>
      </c>
      <c r="Q243" s="10">
        <v>916.0</v>
      </c>
      <c r="R243" s="10">
        <v>226.0</v>
      </c>
      <c r="S243" s="10">
        <v>56.0</v>
      </c>
      <c r="T243" s="7">
        <f t="shared" si="187"/>
        <v>0.03318474492</v>
      </c>
      <c r="U243" s="7">
        <f t="shared" si="188"/>
        <v>0.01055092897</v>
      </c>
      <c r="V243" s="7">
        <f t="shared" si="189"/>
        <v>0.002603176797</v>
      </c>
      <c r="W243" s="7">
        <f t="shared" si="190"/>
        <v>0.0006450349586</v>
      </c>
    </row>
    <row r="244">
      <c r="A244" s="37" t="s">
        <v>313</v>
      </c>
      <c r="B244" s="1" t="s">
        <v>68</v>
      </c>
      <c r="C244" s="1" t="s">
        <v>263</v>
      </c>
      <c r="D244" s="1" t="s">
        <v>324</v>
      </c>
      <c r="E244" s="1" t="s">
        <v>270</v>
      </c>
      <c r="F244" s="1">
        <v>30.0</v>
      </c>
      <c r="G244" s="1"/>
      <c r="H244" s="10">
        <v>22.6891586881299</v>
      </c>
      <c r="I244" s="10">
        <v>17.996353</v>
      </c>
      <c r="J244" s="10">
        <v>18.69614</v>
      </c>
      <c r="K244" s="10">
        <v>26.3462529999999</v>
      </c>
      <c r="L244" s="10">
        <v>27.168798</v>
      </c>
      <c r="M244" s="10">
        <v>30.6773804999999</v>
      </c>
      <c r="N244" s="10">
        <v>53.3972226999999</v>
      </c>
      <c r="O244" s="10">
        <v>142771.0</v>
      </c>
      <c r="P244" s="10">
        <v>8052.0</v>
      </c>
      <c r="Q244" s="10">
        <v>1710.0</v>
      </c>
      <c r="R244" s="10">
        <v>455.0</v>
      </c>
      <c r="S244" s="10">
        <v>81.0</v>
      </c>
      <c r="T244" s="7">
        <f t="shared" si="187"/>
        <v>0.056398008</v>
      </c>
      <c r="U244" s="7">
        <f t="shared" si="188"/>
        <v>0.01197722227</v>
      </c>
      <c r="V244" s="7">
        <f t="shared" si="189"/>
        <v>0.003186921714</v>
      </c>
      <c r="W244" s="7">
        <f t="shared" si="190"/>
        <v>0.0005673421073</v>
      </c>
      <c r="X244" s="28">
        <f t="shared" ref="X244:AB244" si="203">J244-J$190</f>
        <v>0.558448</v>
      </c>
      <c r="Y244" s="38">
        <f t="shared" si="203"/>
        <v>8.08864825</v>
      </c>
      <c r="Z244" s="28">
        <f t="shared" si="203"/>
        <v>8.3536984</v>
      </c>
      <c r="AA244" s="38">
        <f t="shared" si="203"/>
        <v>11.57003345</v>
      </c>
      <c r="AB244" s="28">
        <f t="shared" si="203"/>
        <v>8.26472665</v>
      </c>
      <c r="AC244" s="28">
        <f>SUMSQ(X244:AB244)/Count(X244:AB244)</f>
        <v>67.53875045</v>
      </c>
      <c r="AD244" s="7">
        <f t="shared" ref="AD244:AH244" si="204">abs((J$292-J244)/J$292)</f>
        <v>0.01356258672</v>
      </c>
      <c r="AE244" s="7">
        <f t="shared" si="204"/>
        <v>0.002516967858</v>
      </c>
      <c r="AF244" s="7">
        <f t="shared" si="204"/>
        <v>0.00480155142</v>
      </c>
      <c r="AG244" s="7">
        <f t="shared" si="204"/>
        <v>0.07612348835</v>
      </c>
      <c r="AH244" s="7">
        <f t="shared" si="204"/>
        <v>0.2563584443</v>
      </c>
      <c r="AI244" s="7">
        <f>SUM(AD244:AH244)/Count(AD244:AH244)</f>
        <v>0.07067260774</v>
      </c>
    </row>
    <row r="245" hidden="1">
      <c r="A245" s="37" t="s">
        <v>171</v>
      </c>
      <c r="B245" s="1" t="s">
        <v>68</v>
      </c>
      <c r="C245" s="1" t="s">
        <v>317</v>
      </c>
      <c r="D245" s="1" t="s">
        <v>324</v>
      </c>
      <c r="E245" s="1"/>
      <c r="F245" s="1">
        <v>5.0</v>
      </c>
      <c r="G245" s="1"/>
      <c r="H245" s="10">
        <v>27.6737100143593</v>
      </c>
      <c r="I245" s="10">
        <v>26.220472</v>
      </c>
      <c r="J245" s="10">
        <v>26.410614</v>
      </c>
      <c r="K245" s="10">
        <v>27.0219565</v>
      </c>
      <c r="L245" s="10">
        <v>29.4175262</v>
      </c>
      <c r="M245" s="10">
        <v>32.1602575999999</v>
      </c>
      <c r="N245" s="10">
        <v>52.27608714</v>
      </c>
      <c r="O245" s="10">
        <v>9123.0</v>
      </c>
      <c r="P245" s="10">
        <v>842.0</v>
      </c>
      <c r="Q245" s="10">
        <v>112.0</v>
      </c>
      <c r="R245" s="10">
        <v>22.0</v>
      </c>
      <c r="S245" s="10">
        <v>3.0</v>
      </c>
      <c r="T245" s="7">
        <f t="shared" si="187"/>
        <v>0.09229420147</v>
      </c>
      <c r="U245" s="7">
        <f t="shared" si="188"/>
        <v>0.01227666338</v>
      </c>
      <c r="V245" s="7">
        <f t="shared" si="189"/>
        <v>0.002411487449</v>
      </c>
      <c r="W245" s="7">
        <f t="shared" si="190"/>
        <v>0.0003288391976</v>
      </c>
    </row>
    <row r="246" hidden="1">
      <c r="A246" s="37" t="s">
        <v>171</v>
      </c>
      <c r="B246" s="1" t="s">
        <v>68</v>
      </c>
      <c r="C246" s="1" t="s">
        <v>318</v>
      </c>
      <c r="D246" s="1" t="s">
        <v>324</v>
      </c>
      <c r="E246" s="1"/>
      <c r="F246" s="1">
        <v>5.0</v>
      </c>
      <c r="G246" s="1"/>
      <c r="H246" s="10">
        <v>19.1853145971517</v>
      </c>
      <c r="I246" s="10">
        <v>17.9102659</v>
      </c>
      <c r="J246" s="10">
        <v>18.088706</v>
      </c>
      <c r="K246" s="10">
        <v>18.3359215</v>
      </c>
      <c r="L246" s="10">
        <v>18.9264661</v>
      </c>
      <c r="M246" s="10">
        <v>21.4006026999999</v>
      </c>
      <c r="N246" s="10">
        <v>47.24256547</v>
      </c>
      <c r="O246" s="10">
        <v>14184.0</v>
      </c>
      <c r="P246" s="10">
        <v>441.0</v>
      </c>
      <c r="Q246" s="10">
        <v>125.0</v>
      </c>
      <c r="R246" s="10">
        <v>27.0</v>
      </c>
      <c r="S246" s="10">
        <v>2.0</v>
      </c>
      <c r="T246" s="7">
        <f t="shared" si="187"/>
        <v>0.03109137056</v>
      </c>
      <c r="U246" s="7">
        <f t="shared" si="188"/>
        <v>0.008812746757</v>
      </c>
      <c r="V246" s="7">
        <f t="shared" si="189"/>
        <v>0.001903553299</v>
      </c>
      <c r="W246" s="7">
        <f t="shared" si="190"/>
        <v>0.0001410039481</v>
      </c>
    </row>
    <row r="247">
      <c r="A247" s="37" t="s">
        <v>171</v>
      </c>
      <c r="B247" s="1" t="s">
        <v>68</v>
      </c>
      <c r="C247" s="1" t="s">
        <v>263</v>
      </c>
      <c r="D247" s="1" t="s">
        <v>324</v>
      </c>
      <c r="E247" s="1" t="s">
        <v>270</v>
      </c>
      <c r="F247" s="1">
        <v>5.0</v>
      </c>
      <c r="G247" s="1"/>
      <c r="H247" s="10">
        <v>22.5162482740756</v>
      </c>
      <c r="I247" s="10">
        <v>17.9444525</v>
      </c>
      <c r="J247" s="10">
        <v>18.62147</v>
      </c>
      <c r="K247" s="10">
        <v>26.37042825</v>
      </c>
      <c r="L247" s="10">
        <v>27.1658521</v>
      </c>
      <c r="M247" s="10">
        <v>30.5484775999999</v>
      </c>
      <c r="N247" s="10">
        <v>50.35785178</v>
      </c>
      <c r="O247" s="10">
        <v>23260.0</v>
      </c>
      <c r="P247" s="10">
        <v>1283.0</v>
      </c>
      <c r="Q247" s="10">
        <v>237.0</v>
      </c>
      <c r="R247" s="10">
        <v>49.0</v>
      </c>
      <c r="S247" s="10">
        <v>5.0</v>
      </c>
      <c r="T247" s="7">
        <f t="shared" si="187"/>
        <v>0.05515907137</v>
      </c>
      <c r="U247" s="7">
        <f t="shared" si="188"/>
        <v>0.01018916595</v>
      </c>
      <c r="V247" s="7">
        <f t="shared" si="189"/>
        <v>0.002106620808</v>
      </c>
      <c r="W247" s="7">
        <f t="shared" si="190"/>
        <v>0.000214961307</v>
      </c>
      <c r="X247" s="28">
        <f t="shared" ref="X247:AB247" si="205">J247-J$190</f>
        <v>0.483778</v>
      </c>
      <c r="Y247" s="38">
        <f t="shared" si="205"/>
        <v>8.1128235</v>
      </c>
      <c r="Z247" s="28">
        <f t="shared" si="205"/>
        <v>8.3507525</v>
      </c>
      <c r="AA247" s="38">
        <f t="shared" si="205"/>
        <v>11.44113055</v>
      </c>
      <c r="AB247" s="28">
        <f t="shared" si="205"/>
        <v>5.22535573</v>
      </c>
      <c r="AC247" s="28">
        <f>SUMSQ(X247:AB247)/Count(X247:AB247)</f>
        <v>58.79816488</v>
      </c>
      <c r="AD247" s="7">
        <f t="shared" ref="AD247:AH247" si="206">abs((J$292-J247)/J$292)</f>
        <v>0.009514546948</v>
      </c>
      <c r="AE247" s="7">
        <f t="shared" si="206"/>
        <v>0.001601680144</v>
      </c>
      <c r="AF247" s="7">
        <f t="shared" si="206"/>
        <v>0.00469260126</v>
      </c>
      <c r="AG247" s="7">
        <f t="shared" si="206"/>
        <v>0.07160173857</v>
      </c>
      <c r="AH247" s="7">
        <f t="shared" si="206"/>
        <v>0.1848464981</v>
      </c>
      <c r="AI247" s="7">
        <f>SUM(AD247:AH247)/Count(AD247:AH247)</f>
        <v>0.054451413</v>
      </c>
    </row>
    <row r="248" hidden="1">
      <c r="A248" s="37" t="s">
        <v>127</v>
      </c>
      <c r="B248" s="1" t="s">
        <v>68</v>
      </c>
      <c r="C248" s="1" t="s">
        <v>317</v>
      </c>
      <c r="D248" s="1" t="s">
        <v>325</v>
      </c>
      <c r="E248" s="1"/>
      <c r="F248" s="1">
        <v>15.0</v>
      </c>
      <c r="G248" s="1"/>
      <c r="H248" s="10">
        <v>28.0175699441289</v>
      </c>
      <c r="I248" s="10">
        <v>26.191166</v>
      </c>
      <c r="J248" s="10">
        <v>26.435114</v>
      </c>
      <c r="K248" s="10">
        <v>27.051289</v>
      </c>
      <c r="L248" s="10">
        <v>30.107824</v>
      </c>
      <c r="M248" s="10">
        <v>33.2543849</v>
      </c>
      <c r="N248" s="10">
        <v>60.660169</v>
      </c>
      <c r="O248" s="10">
        <v>2812279.0</v>
      </c>
      <c r="P248" s="10">
        <v>286511.0</v>
      </c>
      <c r="Q248" s="10">
        <v>46811.0</v>
      </c>
      <c r="R248" s="10">
        <v>12990.0</v>
      </c>
      <c r="S248" s="10">
        <v>1655.0</v>
      </c>
      <c r="T248" s="7">
        <f t="shared" si="187"/>
        <v>0.1018785832</v>
      </c>
      <c r="U248" s="7">
        <f t="shared" si="188"/>
        <v>0.01664521906</v>
      </c>
      <c r="V248" s="7">
        <f t="shared" si="189"/>
        <v>0.00461902962</v>
      </c>
      <c r="W248" s="7">
        <f t="shared" si="190"/>
        <v>0.0005884906867</v>
      </c>
    </row>
    <row r="249" hidden="1">
      <c r="A249" s="37" t="s">
        <v>127</v>
      </c>
      <c r="B249" s="1" t="s">
        <v>68</v>
      </c>
      <c r="C249" s="1" t="s">
        <v>318</v>
      </c>
      <c r="D249" s="1" t="s">
        <v>325</v>
      </c>
      <c r="E249" s="1"/>
      <c r="F249" s="1">
        <v>15.0</v>
      </c>
      <c r="G249" s="1"/>
      <c r="H249" s="10">
        <v>19.9855530885522</v>
      </c>
      <c r="I249" s="10">
        <v>17.959078</v>
      </c>
      <c r="J249" s="10">
        <v>18.209228</v>
      </c>
      <c r="K249" s="10">
        <v>18.44269</v>
      </c>
      <c r="L249" s="10">
        <v>19.125518</v>
      </c>
      <c r="M249" s="10">
        <v>28.147578</v>
      </c>
      <c r="N249" s="10">
        <v>62.044483</v>
      </c>
      <c r="O249" s="10">
        <v>4614358.0</v>
      </c>
      <c r="P249" s="10">
        <v>207552.0</v>
      </c>
      <c r="Q249" s="10">
        <v>74295.0</v>
      </c>
      <c r="R249" s="10">
        <v>24510.0</v>
      </c>
      <c r="S249" s="10">
        <v>9352.0</v>
      </c>
      <c r="T249" s="7">
        <f t="shared" si="187"/>
        <v>0.04497960496</v>
      </c>
      <c r="U249" s="7">
        <f t="shared" si="188"/>
        <v>0.01610083136</v>
      </c>
      <c r="V249" s="7">
        <f t="shared" si="189"/>
        <v>0.005311681495</v>
      </c>
      <c r="W249" s="7">
        <f t="shared" si="190"/>
        <v>0.002026717476</v>
      </c>
    </row>
    <row r="250">
      <c r="A250" s="37" t="s">
        <v>127</v>
      </c>
      <c r="B250" s="1" t="s">
        <v>68</v>
      </c>
      <c r="C250" s="1" t="s">
        <v>263</v>
      </c>
      <c r="D250" s="1" t="s">
        <v>325</v>
      </c>
      <c r="E250" s="1" t="s">
        <v>268</v>
      </c>
      <c r="F250" s="1">
        <v>15.0</v>
      </c>
      <c r="G250" s="1"/>
      <c r="H250" s="10">
        <v>23.0270740798952</v>
      </c>
      <c r="I250" s="10">
        <v>18.024531</v>
      </c>
      <c r="J250" s="10">
        <v>18.712723</v>
      </c>
      <c r="K250" s="10">
        <v>26.37728</v>
      </c>
      <c r="L250" s="10">
        <v>27.290565</v>
      </c>
      <c r="M250" s="10">
        <v>31.837996</v>
      </c>
      <c r="N250" s="10">
        <v>61.507228</v>
      </c>
      <c r="O250" s="10">
        <v>7426637.0</v>
      </c>
      <c r="P250" s="10">
        <v>494063.0</v>
      </c>
      <c r="Q250" s="10">
        <v>121106.0</v>
      </c>
      <c r="R250" s="10">
        <v>37500.0</v>
      </c>
      <c r="S250" s="10">
        <v>11007.0</v>
      </c>
      <c r="T250" s="7">
        <f t="shared" si="187"/>
        <v>0.06652580434</v>
      </c>
      <c r="U250" s="7">
        <f t="shared" si="188"/>
        <v>0.01630697717</v>
      </c>
      <c r="V250" s="7">
        <f t="shared" si="189"/>
        <v>0.005049391804</v>
      </c>
      <c r="W250" s="7">
        <f t="shared" si="190"/>
        <v>0.001482097482</v>
      </c>
      <c r="X250" s="28">
        <f t="shared" ref="X250:AB250" si="207">J250-J$190</f>
        <v>0.575031</v>
      </c>
      <c r="Y250" s="38">
        <f t="shared" si="207"/>
        <v>8.11967525</v>
      </c>
      <c r="Z250" s="28">
        <f t="shared" si="207"/>
        <v>8.4754654</v>
      </c>
      <c r="AA250" s="38">
        <f t="shared" si="207"/>
        <v>12.73064895</v>
      </c>
      <c r="AB250" s="28">
        <f t="shared" si="207"/>
        <v>16.37473195</v>
      </c>
      <c r="AC250" s="28">
        <f>SUMSQ(X250:AB250)/Count(X250:AB250)</f>
        <v>113.6589139</v>
      </c>
      <c r="AD250" s="7">
        <f t="shared" ref="AD250:AH250" si="208">abs((J$292-J250)/J$292)</f>
        <v>0.01446159092</v>
      </c>
      <c r="AE250" s="7">
        <f t="shared" si="208"/>
        <v>0.001342269276</v>
      </c>
      <c r="AF250" s="7">
        <f t="shared" si="208"/>
        <v>0.009304940584</v>
      </c>
      <c r="AG250" s="7">
        <f t="shared" si="208"/>
        <v>0.1168364039</v>
      </c>
      <c r="AH250" s="7">
        <f t="shared" si="208"/>
        <v>0.4471749911</v>
      </c>
      <c r="AI250" s="7">
        <f>SUM(AD250:AH250)/Count(AD250:AH250)</f>
        <v>0.1178240392</v>
      </c>
    </row>
    <row r="251" hidden="1">
      <c r="A251" s="35" t="s">
        <v>343</v>
      </c>
      <c r="B251" s="1" t="s">
        <v>68</v>
      </c>
      <c r="C251" s="1" t="s">
        <v>317</v>
      </c>
      <c r="D251" s="1" t="s">
        <v>325</v>
      </c>
      <c r="E251" s="1"/>
      <c r="F251" s="1">
        <v>15.0</v>
      </c>
      <c r="H251" s="10">
        <v>27.9863841984997</v>
      </c>
      <c r="I251" s="10">
        <v>26.183724</v>
      </c>
      <c r="J251" s="10">
        <v>26.401614</v>
      </c>
      <c r="K251" s="10">
        <v>27.028627</v>
      </c>
      <c r="L251" s="10">
        <v>29.893793</v>
      </c>
      <c r="M251" s="10">
        <v>33.232529</v>
      </c>
      <c r="N251" s="10">
        <v>61.970625</v>
      </c>
      <c r="O251" s="10">
        <v>2813066.0</v>
      </c>
      <c r="P251" s="10">
        <v>275879.0</v>
      </c>
      <c r="Q251" s="10">
        <v>48423.0</v>
      </c>
      <c r="R251" s="10">
        <v>14323.0</v>
      </c>
      <c r="S251" s="10">
        <v>1201.0</v>
      </c>
    </row>
    <row r="252" hidden="1">
      <c r="A252" s="35" t="s">
        <v>343</v>
      </c>
      <c r="B252" s="1" t="s">
        <v>68</v>
      </c>
      <c r="C252" s="1" t="s">
        <v>318</v>
      </c>
      <c r="D252" s="1" t="s">
        <v>325</v>
      </c>
      <c r="E252" s="1"/>
      <c r="F252" s="1">
        <v>15.0</v>
      </c>
      <c r="H252" s="10">
        <v>19.8727813855924</v>
      </c>
      <c r="I252" s="10">
        <v>18.008421</v>
      </c>
      <c r="J252" s="10">
        <v>18.217909</v>
      </c>
      <c r="K252" s="10">
        <v>18.459348</v>
      </c>
      <c r="L252" s="10">
        <v>19.118745</v>
      </c>
      <c r="M252" s="10">
        <v>27.297247</v>
      </c>
      <c r="N252" s="10">
        <v>60.538641</v>
      </c>
      <c r="O252" s="10">
        <v>4615586.0</v>
      </c>
      <c r="P252" s="10">
        <v>198303.0</v>
      </c>
      <c r="Q252" s="10">
        <v>69765.0</v>
      </c>
      <c r="R252" s="10">
        <v>21060.0</v>
      </c>
      <c r="S252" s="10">
        <v>6216.0</v>
      </c>
    </row>
    <row r="253" hidden="1">
      <c r="A253" s="35" t="s">
        <v>343</v>
      </c>
      <c r="B253" s="1" t="s">
        <v>68</v>
      </c>
      <c r="C253" s="36" t="s">
        <v>263</v>
      </c>
      <c r="D253" s="1" t="s">
        <v>325</v>
      </c>
      <c r="E253" s="1" t="s">
        <v>268</v>
      </c>
      <c r="F253" s="1">
        <v>15.0</v>
      </c>
      <c r="G253" s="39" t="b">
        <v>1</v>
      </c>
      <c r="H253" s="10">
        <v>22.9452230897527</v>
      </c>
      <c r="I253" s="10">
        <v>18.059351</v>
      </c>
      <c r="J253" s="10">
        <v>18.729838</v>
      </c>
      <c r="K253" s="10">
        <v>26.353104</v>
      </c>
      <c r="L253" s="10">
        <v>27.2309716</v>
      </c>
      <c r="M253" s="10">
        <v>31.679205</v>
      </c>
      <c r="N253" s="10">
        <v>61.122298</v>
      </c>
      <c r="O253" s="10">
        <v>7428652.0</v>
      </c>
      <c r="P253" s="10">
        <v>474182.0</v>
      </c>
      <c r="Q253" s="10">
        <v>118188.0</v>
      </c>
      <c r="R253" s="10">
        <v>35383.0</v>
      </c>
      <c r="S253" s="10">
        <v>7417.0</v>
      </c>
      <c r="AD253" s="7">
        <f t="shared" ref="AD253:AH253" si="209">abs((J$292-J253)/J$292)</f>
        <v>0.01538943612</v>
      </c>
      <c r="AE253" s="7">
        <f t="shared" si="209"/>
        <v>0.002257585385</v>
      </c>
      <c r="AF253" s="7">
        <f t="shared" si="209"/>
        <v>0.00710095862</v>
      </c>
      <c r="AG253" s="7">
        <f t="shared" si="209"/>
        <v>0.1112662176</v>
      </c>
      <c r="AH253" s="7">
        <f t="shared" si="209"/>
        <v>0.438118152</v>
      </c>
      <c r="AI253" s="7">
        <f>SUM(AD253:AH253)/Count(AD253:AH253)</f>
        <v>0.1148264699</v>
      </c>
    </row>
    <row r="254" hidden="1">
      <c r="A254" s="37" t="s">
        <v>344</v>
      </c>
      <c r="B254" s="1" t="s">
        <v>68</v>
      </c>
      <c r="C254" s="1" t="s">
        <v>317</v>
      </c>
      <c r="D254" s="1" t="s">
        <v>325</v>
      </c>
      <c r="E254" s="1"/>
      <c r="F254" s="1">
        <v>15.0</v>
      </c>
      <c r="G254" s="1"/>
      <c r="H254" s="10">
        <v>28.802977691318</v>
      </c>
      <c r="I254" s="10">
        <v>26.224491</v>
      </c>
      <c r="J254" s="10">
        <v>26.543775</v>
      </c>
      <c r="K254" s="10">
        <v>27.387069</v>
      </c>
      <c r="L254" s="10">
        <v>31.635551</v>
      </c>
      <c r="M254" s="10">
        <v>39.815202</v>
      </c>
      <c r="N254" s="10">
        <v>71.937118</v>
      </c>
      <c r="O254" s="10">
        <v>2675488.0</v>
      </c>
      <c r="P254" s="10">
        <v>365970.0</v>
      </c>
      <c r="Q254" s="10">
        <v>74148.0</v>
      </c>
      <c r="R254" s="10">
        <v>21645.0</v>
      </c>
      <c r="S254" s="10">
        <v>1101.0</v>
      </c>
      <c r="T254" s="7">
        <f t="shared" ref="T254:T256" si="210">P254/O254</f>
        <v>0.136786261</v>
      </c>
      <c r="U254" s="7">
        <f t="shared" ref="U254:U256" si="211">Q254/O254</f>
        <v>0.02771382267</v>
      </c>
      <c r="V254" s="7">
        <f t="shared" ref="V254:V256" si="212">R254/O254</f>
        <v>0.008090112907</v>
      </c>
      <c r="W254" s="7">
        <f t="shared" ref="W254:W256" si="213">S254/O254</f>
        <v>0.0004115137126</v>
      </c>
    </row>
    <row r="255" hidden="1">
      <c r="A255" s="37" t="s">
        <v>344</v>
      </c>
      <c r="B255" s="1" t="s">
        <v>68</v>
      </c>
      <c r="C255" s="1" t="s">
        <v>318</v>
      </c>
      <c r="D255" s="1" t="s">
        <v>325</v>
      </c>
      <c r="E255" s="1"/>
      <c r="F255" s="1">
        <v>15.0</v>
      </c>
      <c r="G255" s="1"/>
      <c r="H255" s="10">
        <v>20.7487093691749</v>
      </c>
      <c r="I255" s="10">
        <v>17.948481</v>
      </c>
      <c r="J255" s="10">
        <v>18.300702</v>
      </c>
      <c r="K255" s="10">
        <v>18.964004</v>
      </c>
      <c r="L255" s="10">
        <v>21.594392</v>
      </c>
      <c r="M255" s="10">
        <v>34.467457</v>
      </c>
      <c r="N255" s="10">
        <v>68.002569</v>
      </c>
      <c r="O255" s="10">
        <v>4673297.0</v>
      </c>
      <c r="P255" s="10">
        <v>307337.0</v>
      </c>
      <c r="Q255" s="10">
        <v>107196.0</v>
      </c>
      <c r="R255" s="10">
        <v>29109.0</v>
      </c>
      <c r="S255" s="10">
        <v>5451.0</v>
      </c>
      <c r="T255" s="7">
        <f t="shared" si="210"/>
        <v>0.06576449132</v>
      </c>
      <c r="U255" s="7">
        <f t="shared" si="211"/>
        <v>0.02293798147</v>
      </c>
      <c r="V255" s="7">
        <f t="shared" si="212"/>
        <v>0.006228793077</v>
      </c>
      <c r="W255" s="7">
        <f t="shared" si="213"/>
        <v>0.001166414204</v>
      </c>
    </row>
    <row r="256" hidden="1">
      <c r="A256" s="37" t="s">
        <v>344</v>
      </c>
      <c r="B256" s="1" t="s">
        <v>68</v>
      </c>
      <c r="C256" s="1" t="s">
        <v>263</v>
      </c>
      <c r="D256" s="1" t="s">
        <v>345</v>
      </c>
      <c r="E256" s="1" t="s">
        <v>327</v>
      </c>
      <c r="F256" s="1">
        <v>15.0</v>
      </c>
      <c r="G256" s="1" t="b">
        <v>1</v>
      </c>
      <c r="H256" s="10">
        <v>23.8057742932086</v>
      </c>
      <c r="I256" s="10">
        <v>18.029604</v>
      </c>
      <c r="J256" s="10">
        <v>19.203027</v>
      </c>
      <c r="K256" s="10">
        <v>26.489648</v>
      </c>
      <c r="L256" s="10">
        <v>29.199769</v>
      </c>
      <c r="M256" s="10">
        <v>36.547292</v>
      </c>
      <c r="N256" s="10">
        <v>69.28235</v>
      </c>
      <c r="O256" s="10">
        <v>7049165.0</v>
      </c>
      <c r="P256" s="10">
        <v>652487.0</v>
      </c>
      <c r="Q256" s="10">
        <v>173604.0</v>
      </c>
      <c r="R256" s="10">
        <v>48514.0</v>
      </c>
      <c r="S256" s="10">
        <v>6492.0</v>
      </c>
      <c r="T256" s="7">
        <f t="shared" si="210"/>
        <v>0.09256231057</v>
      </c>
      <c r="U256" s="7">
        <f t="shared" si="211"/>
        <v>0.02462759774</v>
      </c>
      <c r="V256" s="7">
        <f t="shared" si="212"/>
        <v>0.00688223357</v>
      </c>
      <c r="W256" s="7">
        <f t="shared" si="213"/>
        <v>0.0009209601421</v>
      </c>
      <c r="X256" s="28">
        <f t="shared" ref="X256:AB256" si="214">J256-J$190</f>
        <v>1.065335</v>
      </c>
      <c r="Y256" s="38">
        <f t="shared" si="214"/>
        <v>8.23204325</v>
      </c>
      <c r="Z256" s="28">
        <f t="shared" si="214"/>
        <v>10.3846694</v>
      </c>
      <c r="AA256" s="38">
        <f t="shared" si="214"/>
        <v>17.43994495</v>
      </c>
      <c r="AB256" s="28">
        <f t="shared" si="214"/>
        <v>24.14985395</v>
      </c>
      <c r="AC256" s="28">
        <f>SUMSQ(X256:AB256)/Count(X256:AB256)</f>
        <v>212.8219918</v>
      </c>
      <c r="AD256" s="7">
        <f t="shared" ref="AD256:AH256" si="215">abs((J$292-J256)/J$292)</f>
        <v>0.04104214662</v>
      </c>
      <c r="AE256" s="7">
        <f t="shared" si="215"/>
        <v>0.002912042461</v>
      </c>
      <c r="AF256" s="7">
        <f t="shared" si="215"/>
        <v>0.07991428963</v>
      </c>
      <c r="AG256" s="7">
        <f t="shared" si="215"/>
        <v>0.2820325176</v>
      </c>
      <c r="AH256" s="7">
        <f t="shared" si="215"/>
        <v>0.6301122243</v>
      </c>
      <c r="AI256" s="7">
        <f t="shared" ref="AI256:AI257" si="217">SUM(AD256:AH256)/Count(AD256:AH256)</f>
        <v>0.2072026441</v>
      </c>
    </row>
    <row r="257">
      <c r="A257" s="35" t="s">
        <v>303</v>
      </c>
      <c r="B257" s="1" t="s">
        <v>68</v>
      </c>
      <c r="C257" s="36" t="s">
        <v>263</v>
      </c>
      <c r="D257" s="1" t="s">
        <v>325</v>
      </c>
      <c r="E257" s="1" t="s">
        <v>268</v>
      </c>
      <c r="F257" s="1">
        <v>1.0</v>
      </c>
      <c r="H257" s="10">
        <v>22.721404724374</v>
      </c>
      <c r="I257" s="10">
        <v>17.943884</v>
      </c>
      <c r="J257" s="10">
        <v>18.690014</v>
      </c>
      <c r="K257" s="10">
        <v>26.364937</v>
      </c>
      <c r="L257" s="10">
        <v>27.220253</v>
      </c>
      <c r="M257" s="10">
        <v>31.21417</v>
      </c>
      <c r="N257" s="10">
        <v>57.377598</v>
      </c>
      <c r="O257" s="10">
        <v>6535978.0</v>
      </c>
      <c r="P257" s="10">
        <v>396067.0</v>
      </c>
      <c r="Q257" s="10">
        <v>90850.0</v>
      </c>
      <c r="R257" s="10">
        <v>21969.0</v>
      </c>
      <c r="S257" s="10">
        <v>1277.0</v>
      </c>
      <c r="AD257" s="7">
        <f t="shared" ref="AD257:AH257" si="216">abs((J$292-J257)/J$292)</f>
        <v>0.01323048157</v>
      </c>
      <c r="AE257" s="7">
        <f t="shared" si="216"/>
        <v>0.001809581765</v>
      </c>
      <c r="AF257" s="7">
        <f t="shared" si="216"/>
        <v>0.006704545576</v>
      </c>
      <c r="AG257" s="7">
        <f t="shared" si="216"/>
        <v>0.09495338125</v>
      </c>
      <c r="AH257" s="7">
        <f t="shared" si="216"/>
        <v>0.3500108455</v>
      </c>
      <c r="AI257" s="7">
        <f t="shared" si="217"/>
        <v>0.09334176713</v>
      </c>
    </row>
    <row r="258" hidden="1">
      <c r="A258" s="35" t="s">
        <v>303</v>
      </c>
      <c r="B258" s="1" t="s">
        <v>68</v>
      </c>
      <c r="C258" s="1" t="s">
        <v>317</v>
      </c>
      <c r="D258" s="1" t="s">
        <v>325</v>
      </c>
      <c r="E258" s="1"/>
      <c r="F258" s="1">
        <v>1.0</v>
      </c>
      <c r="H258" s="10">
        <v>27.9101130477223</v>
      </c>
      <c r="I258" s="10">
        <v>26.207693</v>
      </c>
      <c r="J258" s="10">
        <v>26.408668</v>
      </c>
      <c r="K258" s="10">
        <v>27.043501</v>
      </c>
      <c r="L258" s="10">
        <v>29.975835</v>
      </c>
      <c r="M258" s="10">
        <v>32.910637</v>
      </c>
      <c r="N258" s="10">
        <v>58.40925</v>
      </c>
      <c r="O258" s="10">
        <v>2518484.0</v>
      </c>
      <c r="P258" s="10">
        <v>249135.0</v>
      </c>
      <c r="Q258" s="10">
        <v>37924.0</v>
      </c>
      <c r="R258" s="10">
        <v>10494.0</v>
      </c>
      <c r="S258" s="10">
        <v>1187.0</v>
      </c>
    </row>
    <row r="259" hidden="1">
      <c r="A259" s="35" t="s">
        <v>303</v>
      </c>
      <c r="B259" s="1" t="s">
        <v>68</v>
      </c>
      <c r="C259" s="1" t="s">
        <v>318</v>
      </c>
      <c r="D259" s="1" t="s">
        <v>325</v>
      </c>
      <c r="E259" s="1"/>
      <c r="F259" s="1">
        <v>1.0</v>
      </c>
      <c r="H259" s="10">
        <v>19.4687106586157</v>
      </c>
      <c r="I259" s="10">
        <v>17.905464</v>
      </c>
      <c r="J259" s="10">
        <v>18.131453</v>
      </c>
      <c r="K259" s="10">
        <v>18.374076</v>
      </c>
      <c r="L259" s="10">
        <v>19.091792</v>
      </c>
      <c r="M259" s="10">
        <v>24.34913</v>
      </c>
      <c r="N259" s="10">
        <v>56.484165</v>
      </c>
      <c r="O259" s="10">
        <v>4017494.0</v>
      </c>
      <c r="P259" s="10">
        <v>146932.0</v>
      </c>
      <c r="Q259" s="10">
        <v>52926.0</v>
      </c>
      <c r="R259" s="10">
        <v>11475.0</v>
      </c>
      <c r="S259" s="10">
        <v>90.0</v>
      </c>
    </row>
    <row r="260" hidden="1">
      <c r="A260" s="37" t="s">
        <v>346</v>
      </c>
      <c r="B260" s="1" t="s">
        <v>68</v>
      </c>
      <c r="C260" s="1" t="s">
        <v>317</v>
      </c>
      <c r="D260" s="1" t="s">
        <v>325</v>
      </c>
      <c r="E260" s="1"/>
      <c r="F260" s="1">
        <v>1.0</v>
      </c>
      <c r="G260" s="1"/>
      <c r="H260" s="10">
        <v>29.1640917127717</v>
      </c>
      <c r="I260" s="10">
        <v>26.16899</v>
      </c>
      <c r="J260" s="10">
        <v>26.421369</v>
      </c>
      <c r="K260" s="10">
        <v>27.242178</v>
      </c>
      <c r="L260" s="10">
        <v>31.800021</v>
      </c>
      <c r="M260" s="10">
        <v>41.745077</v>
      </c>
      <c r="N260" s="10">
        <v>82.042387</v>
      </c>
      <c r="O260" s="10">
        <v>2570207.0</v>
      </c>
      <c r="P260" s="10">
        <v>352592.0</v>
      </c>
      <c r="Q260" s="10">
        <v>84105.0</v>
      </c>
      <c r="R260" s="10">
        <v>36042.0</v>
      </c>
      <c r="S260" s="10">
        <v>10106.0</v>
      </c>
      <c r="T260" s="7">
        <f t="shared" ref="T260:T265" si="218">P260/O260</f>
        <v>0.1371842813</v>
      </c>
      <c r="U260" s="7">
        <f t="shared" ref="U260:U265" si="219">Q260/O260</f>
        <v>0.03272304526</v>
      </c>
      <c r="V260" s="7">
        <f t="shared" ref="V260:V265" si="220">R260/O260</f>
        <v>0.01402299504</v>
      </c>
      <c r="W260" s="7">
        <f t="shared" ref="W260:W265" si="221">S260/O260</f>
        <v>0.00393197902</v>
      </c>
    </row>
    <row r="261" hidden="1">
      <c r="A261" s="37" t="s">
        <v>346</v>
      </c>
      <c r="B261" s="1" t="s">
        <v>68</v>
      </c>
      <c r="C261" s="1" t="s">
        <v>318</v>
      </c>
      <c r="D261" s="1" t="s">
        <v>325</v>
      </c>
      <c r="E261" s="1"/>
      <c r="F261" s="1">
        <v>1.0</v>
      </c>
      <c r="G261" s="1"/>
      <c r="H261" s="10">
        <v>20.6699507557677</v>
      </c>
      <c r="I261" s="10">
        <v>17.994423</v>
      </c>
      <c r="J261" s="10">
        <v>18.250145</v>
      </c>
      <c r="K261" s="10">
        <v>18.809589</v>
      </c>
      <c r="L261" s="10">
        <v>22.342978</v>
      </c>
      <c r="M261" s="10">
        <v>35.6105943999963</v>
      </c>
      <c r="N261" s="10">
        <v>67.96333</v>
      </c>
      <c r="O261" s="10">
        <v>4091827.0</v>
      </c>
      <c r="P261" s="10">
        <v>280499.0</v>
      </c>
      <c r="Q261" s="10">
        <v>99461.0</v>
      </c>
      <c r="R261" s="10">
        <v>23245.0</v>
      </c>
      <c r="S261" s="10">
        <v>94.0</v>
      </c>
      <c r="T261" s="7">
        <f t="shared" si="218"/>
        <v>0.06855104089</v>
      </c>
      <c r="U261" s="7">
        <f t="shared" si="219"/>
        <v>0.02430723489</v>
      </c>
      <c r="V261" s="7">
        <f t="shared" si="220"/>
        <v>0.005680836458</v>
      </c>
      <c r="W261" s="7">
        <f t="shared" si="221"/>
        <v>0.00002297262323</v>
      </c>
    </row>
    <row r="262" hidden="1">
      <c r="A262" s="37" t="s">
        <v>346</v>
      </c>
      <c r="B262" s="1" t="s">
        <v>68</v>
      </c>
      <c r="C262" s="1" t="s">
        <v>263</v>
      </c>
      <c r="D262" s="1" t="s">
        <v>345</v>
      </c>
      <c r="E262" s="1" t="s">
        <v>327</v>
      </c>
      <c r="F262" s="1">
        <v>1.0</v>
      </c>
      <c r="G262" s="1" t="b">
        <v>1</v>
      </c>
      <c r="H262" s="10">
        <v>23.946983047509</v>
      </c>
      <c r="I262" s="10">
        <v>18.056524</v>
      </c>
      <c r="J262" s="10">
        <v>19.06687</v>
      </c>
      <c r="K262" s="10">
        <v>26.402918</v>
      </c>
      <c r="L262" s="10">
        <v>29.502877</v>
      </c>
      <c r="M262" s="10">
        <v>38.200231</v>
      </c>
      <c r="N262" s="10">
        <v>72.979527</v>
      </c>
      <c r="O262" s="10">
        <v>6662034.0</v>
      </c>
      <c r="P262" s="10">
        <v>633091.0</v>
      </c>
      <c r="Q262" s="10">
        <v>183566.0</v>
      </c>
      <c r="R262" s="10">
        <v>59287.0</v>
      </c>
      <c r="S262" s="10">
        <v>10200.0</v>
      </c>
      <c r="T262" s="7">
        <f t="shared" si="218"/>
        <v>0.09502968613</v>
      </c>
      <c r="U262" s="7">
        <f t="shared" si="219"/>
        <v>0.02755404731</v>
      </c>
      <c r="V262" s="7">
        <f t="shared" si="220"/>
        <v>0.008899234078</v>
      </c>
      <c r="W262" s="7">
        <f t="shared" si="221"/>
        <v>0.001531063936</v>
      </c>
      <c r="X262" s="28">
        <f t="shared" ref="X262:AB262" si="222">J262-J$190</f>
        <v>0.929178</v>
      </c>
      <c r="Y262" s="38">
        <f t="shared" si="222"/>
        <v>8.14531325</v>
      </c>
      <c r="Z262" s="28">
        <f t="shared" si="222"/>
        <v>10.6877774</v>
      </c>
      <c r="AA262" s="38">
        <f t="shared" si="222"/>
        <v>19.09288395</v>
      </c>
      <c r="AB262" s="28">
        <f t="shared" si="222"/>
        <v>27.84703095</v>
      </c>
      <c r="AC262" s="28">
        <f>SUMSQ(X262:AB262)/Count(X262:AB262)</f>
        <v>264.2866871</v>
      </c>
      <c r="AD262" s="7">
        <f t="shared" ref="AD262:AH262" si="223">abs((J$292-J262)/J$292)</f>
        <v>0.03366074911</v>
      </c>
      <c r="AE262" s="7">
        <f t="shared" si="223"/>
        <v>0.0003716010759</v>
      </c>
      <c r="AF262" s="7">
        <f t="shared" si="223"/>
        <v>0.09112433244</v>
      </c>
      <c r="AG262" s="7">
        <f t="shared" si="223"/>
        <v>0.3400155153</v>
      </c>
      <c r="AH262" s="7">
        <f t="shared" si="223"/>
        <v>0.7171013842</v>
      </c>
      <c r="AI262" s="7">
        <f>SUM(AD262:AH262)/Count(AD262:AH262)</f>
        <v>0.2364547164</v>
      </c>
    </row>
    <row r="263" hidden="1">
      <c r="A263" s="37" t="s">
        <v>347</v>
      </c>
      <c r="B263" s="1" t="s">
        <v>68</v>
      </c>
      <c r="C263" s="1" t="s">
        <v>317</v>
      </c>
      <c r="D263" s="1" t="s">
        <v>325</v>
      </c>
      <c r="E263" s="1"/>
      <c r="F263" s="1">
        <v>1.0</v>
      </c>
      <c r="G263" s="1"/>
      <c r="H263" s="10">
        <v>29.7903815128557</v>
      </c>
      <c r="I263" s="10">
        <v>26.264922</v>
      </c>
      <c r="J263" s="10">
        <v>26.597736</v>
      </c>
      <c r="K263" s="10">
        <v>27.395306</v>
      </c>
      <c r="L263" s="10">
        <v>32.937287</v>
      </c>
      <c r="M263" s="10">
        <v>45.898389</v>
      </c>
      <c r="N263" s="10">
        <v>87.978277</v>
      </c>
      <c r="O263" s="10">
        <v>1753029.0</v>
      </c>
      <c r="P263" s="10">
        <v>273387.0</v>
      </c>
      <c r="Q263" s="10">
        <v>72930.0</v>
      </c>
      <c r="R263" s="10">
        <v>26226.0</v>
      </c>
      <c r="S263" s="10">
        <v>12461.0</v>
      </c>
      <c r="T263" s="7">
        <f t="shared" si="218"/>
        <v>0.1559512136</v>
      </c>
      <c r="U263" s="7">
        <f t="shared" si="219"/>
        <v>0.04160227811</v>
      </c>
      <c r="V263" s="7">
        <f t="shared" si="220"/>
        <v>0.01496039141</v>
      </c>
      <c r="W263" s="7">
        <f t="shared" si="221"/>
        <v>0.007108268032</v>
      </c>
    </row>
    <row r="264" hidden="1">
      <c r="A264" s="37" t="s">
        <v>347</v>
      </c>
      <c r="B264" s="1" t="s">
        <v>68</v>
      </c>
      <c r="C264" s="1" t="s">
        <v>318</v>
      </c>
      <c r="D264" s="1" t="s">
        <v>325</v>
      </c>
      <c r="E264" s="1"/>
      <c r="F264" s="1">
        <v>1.0</v>
      </c>
      <c r="G264" s="1"/>
      <c r="H264" s="10">
        <v>20.1703281249846</v>
      </c>
      <c r="I264" s="10">
        <v>18.073852</v>
      </c>
      <c r="J264" s="10">
        <v>18.299464</v>
      </c>
      <c r="K264" s="10">
        <v>18.810772</v>
      </c>
      <c r="L264" s="10">
        <v>21.018958</v>
      </c>
      <c r="M264" s="10">
        <v>32.432926</v>
      </c>
      <c r="N264" s="10">
        <v>54.448773</v>
      </c>
      <c r="O264" s="10">
        <v>3839160.0</v>
      </c>
      <c r="P264" s="10">
        <v>230005.0</v>
      </c>
      <c r="Q264" s="10">
        <v>54237.0</v>
      </c>
      <c r="R264" s="10">
        <v>3071.0</v>
      </c>
      <c r="S264" s="10">
        <v>68.0</v>
      </c>
      <c r="T264" s="7">
        <f t="shared" si="218"/>
        <v>0.05991024078</v>
      </c>
      <c r="U264" s="7">
        <f t="shared" si="219"/>
        <v>0.0141273091</v>
      </c>
      <c r="V264" s="7">
        <f t="shared" si="220"/>
        <v>0.0007999145646</v>
      </c>
      <c r="W264" s="7">
        <f t="shared" si="221"/>
        <v>0.00001771220788</v>
      </c>
    </row>
    <row r="265" hidden="1">
      <c r="A265" s="37" t="s">
        <v>347</v>
      </c>
      <c r="B265" s="1" t="s">
        <v>68</v>
      </c>
      <c r="C265" s="1" t="s">
        <v>263</v>
      </c>
      <c r="D265" s="1" t="s">
        <v>345</v>
      </c>
      <c r="E265" s="1" t="s">
        <v>327</v>
      </c>
      <c r="F265" s="1">
        <v>1.0</v>
      </c>
      <c r="G265" s="39" t="b">
        <v>1</v>
      </c>
      <c r="H265" s="10">
        <v>24.1655841245128</v>
      </c>
      <c r="I265" s="10">
        <v>18.100847</v>
      </c>
      <c r="J265" s="10">
        <v>19.206219</v>
      </c>
      <c r="K265" s="10">
        <v>26.607711</v>
      </c>
      <c r="L265" s="10">
        <v>30.575821</v>
      </c>
      <c r="M265" s="10">
        <v>39.827526</v>
      </c>
      <c r="N265" s="10">
        <v>64.836592</v>
      </c>
      <c r="O265" s="10">
        <v>4498073.0</v>
      </c>
      <c r="P265" s="10">
        <v>475312.0</v>
      </c>
      <c r="Q265" s="10">
        <v>120149.0</v>
      </c>
      <c r="R265" s="10">
        <v>28854.0</v>
      </c>
      <c r="S265" s="10">
        <v>12528.0</v>
      </c>
      <c r="T265" s="7">
        <f t="shared" si="218"/>
        <v>0.1056701392</v>
      </c>
      <c r="U265" s="7">
        <f t="shared" si="219"/>
        <v>0.02671121611</v>
      </c>
      <c r="V265" s="7">
        <f t="shared" si="220"/>
        <v>0.006414746937</v>
      </c>
      <c r="W265" s="7">
        <f t="shared" si="221"/>
        <v>0.002785192681</v>
      </c>
      <c r="X265" s="28">
        <f t="shared" ref="X265:AB265" si="224">J265-J$190</f>
        <v>1.068527</v>
      </c>
      <c r="Y265" s="38">
        <f t="shared" si="224"/>
        <v>8.35010625</v>
      </c>
      <c r="Z265" s="28">
        <f t="shared" si="224"/>
        <v>11.7607214</v>
      </c>
      <c r="AA265" s="38">
        <f t="shared" si="224"/>
        <v>20.72017895</v>
      </c>
      <c r="AB265" s="28">
        <f t="shared" si="224"/>
        <v>19.70409595</v>
      </c>
      <c r="AC265" s="28">
        <f>SUMSQ(X265:AB265)/Count(X265:AB265)</f>
        <v>205.351561</v>
      </c>
      <c r="AD265" s="7">
        <f t="shared" ref="AD265:AH265" si="225">abs((J$292-J265)/J$292)</f>
        <v>0.04121519259</v>
      </c>
      <c r="AE265" s="7">
        <f t="shared" si="225"/>
        <v>0.007381969901</v>
      </c>
      <c r="AF265" s="7">
        <f t="shared" si="225"/>
        <v>0.1308057271</v>
      </c>
      <c r="AG265" s="7">
        <f t="shared" si="225"/>
        <v>0.3970989541</v>
      </c>
      <c r="AH265" s="7">
        <f t="shared" si="225"/>
        <v>0.5255100498</v>
      </c>
      <c r="AI265" s="7">
        <f>SUM(AD265:AH265)/Count(AD265:AH265)</f>
        <v>0.2204023787</v>
      </c>
    </row>
    <row r="266" hidden="1">
      <c r="A266" s="35" t="s">
        <v>312</v>
      </c>
      <c r="B266" s="1" t="s">
        <v>68</v>
      </c>
      <c r="C266" s="1" t="s">
        <v>317</v>
      </c>
      <c r="D266" s="1" t="s">
        <v>325</v>
      </c>
      <c r="E266" s="1"/>
      <c r="F266" s="1">
        <v>30.0</v>
      </c>
      <c r="H266" s="10">
        <v>29.0570172411683</v>
      </c>
      <c r="I266" s="10">
        <v>26.211453</v>
      </c>
      <c r="J266" s="10">
        <v>26.627283</v>
      </c>
      <c r="K266" s="10">
        <v>30.227486</v>
      </c>
      <c r="L266" s="10">
        <v>31.978474</v>
      </c>
      <c r="M266" s="10">
        <v>37.643712</v>
      </c>
      <c r="N266" s="10">
        <v>68.20937</v>
      </c>
      <c r="O266" s="10">
        <v>2823663.0</v>
      </c>
      <c r="P266" s="10">
        <v>721698.0</v>
      </c>
      <c r="Q266" s="10">
        <v>67617.0</v>
      </c>
      <c r="R266" s="10">
        <v>18713.0</v>
      </c>
      <c r="S266" s="10">
        <v>1208.0</v>
      </c>
    </row>
    <row r="267" hidden="1">
      <c r="A267" s="35" t="s">
        <v>312</v>
      </c>
      <c r="B267" s="1" t="s">
        <v>68</v>
      </c>
      <c r="C267" s="1" t="s">
        <v>318</v>
      </c>
      <c r="D267" s="1" t="s">
        <v>325</v>
      </c>
      <c r="E267" s="1"/>
      <c r="F267" s="1">
        <v>30.0</v>
      </c>
      <c r="H267" s="10">
        <v>19.4900420639028</v>
      </c>
      <c r="I267" s="10">
        <v>17.907312</v>
      </c>
      <c r="J267" s="10">
        <v>18.163798</v>
      </c>
      <c r="K267" s="10">
        <v>18.373287</v>
      </c>
      <c r="L267" s="10">
        <v>19.049707</v>
      </c>
      <c r="M267" s="10">
        <v>24.563426</v>
      </c>
      <c r="N267" s="10">
        <v>54.918287</v>
      </c>
      <c r="O267" s="10">
        <v>4854855.0</v>
      </c>
      <c r="P267" s="10">
        <v>180837.0</v>
      </c>
      <c r="Q267" s="10">
        <v>59374.0</v>
      </c>
      <c r="R267" s="10">
        <v>14215.0</v>
      </c>
      <c r="S267" s="10">
        <v>1395.0</v>
      </c>
    </row>
    <row r="268">
      <c r="A268" s="35" t="s">
        <v>312</v>
      </c>
      <c r="B268" s="1" t="s">
        <v>68</v>
      </c>
      <c r="C268" s="36" t="s">
        <v>263</v>
      </c>
      <c r="D268" s="1" t="s">
        <v>325</v>
      </c>
      <c r="E268" s="1" t="s">
        <v>268</v>
      </c>
      <c r="F268" s="1">
        <v>30.0</v>
      </c>
      <c r="H268" s="10">
        <v>23.0081576468789</v>
      </c>
      <c r="I268" s="10">
        <v>17.958179</v>
      </c>
      <c r="J268" s="10">
        <v>18.5491669999999</v>
      </c>
      <c r="K268" s="10">
        <v>26.431781</v>
      </c>
      <c r="L268" s="10">
        <v>30.557172</v>
      </c>
      <c r="M268" s="10">
        <v>32.474556</v>
      </c>
      <c r="N268" s="10">
        <v>60.799899</v>
      </c>
      <c r="O268" s="10">
        <v>7678518.0</v>
      </c>
      <c r="P268" s="10">
        <v>902535.0</v>
      </c>
      <c r="Q268" s="10">
        <v>126991.0</v>
      </c>
      <c r="R268" s="10">
        <v>32928.0</v>
      </c>
      <c r="S268" s="10">
        <v>2603.0</v>
      </c>
      <c r="AD268" s="7">
        <f t="shared" ref="AD268:AH268" si="226">abs((J$292-J268)/J$292)</f>
        <v>0.00559482792</v>
      </c>
      <c r="AE268" s="7">
        <f t="shared" si="226"/>
        <v>0.0007211673249</v>
      </c>
      <c r="AF268" s="7">
        <f t="shared" si="226"/>
        <v>0.1301160188</v>
      </c>
      <c r="AG268" s="7">
        <f t="shared" si="226"/>
        <v>0.139166119</v>
      </c>
      <c r="AH268" s="7">
        <f t="shared" si="226"/>
        <v>0.4305325757</v>
      </c>
      <c r="AI268" s="7">
        <f>SUM(AD268:AH268)/Count(AD268:AH268)</f>
        <v>0.1412261418</v>
      </c>
    </row>
    <row r="269" hidden="1">
      <c r="A269" s="37" t="s">
        <v>348</v>
      </c>
      <c r="B269" s="1" t="s">
        <v>68</v>
      </c>
      <c r="C269" s="1" t="s">
        <v>317</v>
      </c>
      <c r="D269" s="1" t="s">
        <v>325</v>
      </c>
      <c r="E269" s="1"/>
      <c r="F269" s="1">
        <v>30.0</v>
      </c>
      <c r="G269" s="1"/>
      <c r="H269" s="10">
        <v>23.0682721547658</v>
      </c>
      <c r="I269" s="10">
        <v>18.048518</v>
      </c>
      <c r="J269" s="10">
        <v>18.842268</v>
      </c>
      <c r="K269" s="10">
        <v>26.449012</v>
      </c>
      <c r="L269" s="10">
        <v>27.75339</v>
      </c>
      <c r="M269" s="10">
        <v>32.784475</v>
      </c>
      <c r="N269" s="10">
        <v>62.547599</v>
      </c>
      <c r="O269" s="10">
        <v>7419927.0</v>
      </c>
      <c r="P269" s="10">
        <v>549044.0</v>
      </c>
      <c r="Q269" s="10">
        <v>132813.0</v>
      </c>
      <c r="R269" s="10">
        <v>33786.0</v>
      </c>
      <c r="S269" s="10">
        <v>3108.0</v>
      </c>
      <c r="T269" s="7">
        <f t="shared" ref="T269:T304" si="227">P269/O269</f>
        <v>0.07399587624</v>
      </c>
      <c r="U269" s="7">
        <f t="shared" ref="U269:U304" si="228">Q269/O269</f>
        <v>0.01789950225</v>
      </c>
      <c r="V269" s="7">
        <f t="shared" ref="V269:V304" si="229">R269/O269</f>
        <v>0.00455341407</v>
      </c>
      <c r="W269" s="7">
        <f t="shared" ref="W269:W304" si="230">S269/O269</f>
        <v>0.0004188720455</v>
      </c>
    </row>
    <row r="270" hidden="1">
      <c r="A270" s="37" t="s">
        <v>348</v>
      </c>
      <c r="B270" s="1" t="s">
        <v>68</v>
      </c>
      <c r="C270" s="1" t="s">
        <v>318</v>
      </c>
      <c r="D270" s="1" t="s">
        <v>325</v>
      </c>
      <c r="E270" s="1"/>
      <c r="F270" s="1">
        <v>30.0</v>
      </c>
      <c r="G270" s="1"/>
      <c r="H270" s="10">
        <v>20.0617233709002</v>
      </c>
      <c r="I270" s="10">
        <v>17.996731</v>
      </c>
      <c r="J270" s="10">
        <v>18.224158</v>
      </c>
      <c r="K270" s="10">
        <v>18.740044</v>
      </c>
      <c r="L270" s="10">
        <v>19.807865</v>
      </c>
      <c r="M270" s="10">
        <v>30.486493</v>
      </c>
      <c r="N270" s="10">
        <v>61.459362</v>
      </c>
      <c r="O270" s="10">
        <v>4862900.0</v>
      </c>
      <c r="P270" s="10">
        <v>248580.0</v>
      </c>
      <c r="Q270" s="10">
        <v>81994.0</v>
      </c>
      <c r="R270" s="10">
        <v>19378.0</v>
      </c>
      <c r="S270" s="10">
        <v>2463.0</v>
      </c>
      <c r="T270" s="7">
        <f t="shared" si="227"/>
        <v>0.05111764585</v>
      </c>
      <c r="U270" s="7">
        <f t="shared" si="228"/>
        <v>0.01686113225</v>
      </c>
      <c r="V270" s="7">
        <f t="shared" si="229"/>
        <v>0.003984864998</v>
      </c>
      <c r="W270" s="7">
        <f t="shared" si="230"/>
        <v>0.0005064878982</v>
      </c>
    </row>
    <row r="271" hidden="1">
      <c r="A271" s="37" t="s">
        <v>348</v>
      </c>
      <c r="B271" s="1" t="s">
        <v>68</v>
      </c>
      <c r="C271" s="1" t="s">
        <v>263</v>
      </c>
      <c r="D271" s="1" t="s">
        <v>345</v>
      </c>
      <c r="E271" s="1" t="s">
        <v>327</v>
      </c>
      <c r="F271" s="1">
        <v>30.0</v>
      </c>
      <c r="G271" s="1" t="b">
        <v>1</v>
      </c>
      <c r="H271" s="10">
        <v>28.2486659027923</v>
      </c>
      <c r="I271" s="10">
        <v>26.212793</v>
      </c>
      <c r="J271" s="10">
        <v>26.510357</v>
      </c>
      <c r="K271" s="10">
        <v>27.187925</v>
      </c>
      <c r="L271" s="10">
        <v>30.680789</v>
      </c>
      <c r="M271" s="10">
        <v>34.360642</v>
      </c>
      <c r="N271" s="10">
        <v>64.461136</v>
      </c>
      <c r="O271" s="10">
        <v>2720927.0</v>
      </c>
      <c r="P271" s="10">
        <v>307603.0</v>
      </c>
      <c r="Q271" s="10">
        <v>53074.0</v>
      </c>
      <c r="R271" s="10">
        <v>14958.0</v>
      </c>
      <c r="S271" s="10">
        <v>645.0</v>
      </c>
      <c r="T271" s="7">
        <f t="shared" si="227"/>
        <v>0.1130508095</v>
      </c>
      <c r="U271" s="7">
        <f t="shared" si="228"/>
        <v>0.01950585223</v>
      </c>
      <c r="V271" s="7">
        <f t="shared" si="229"/>
        <v>0.005497391146</v>
      </c>
      <c r="W271" s="7">
        <f t="shared" si="230"/>
        <v>0.0002370515637</v>
      </c>
      <c r="X271" s="28">
        <f t="shared" ref="X271:AB271" si="231">J271-J$190</f>
        <v>8.372665</v>
      </c>
      <c r="Y271" s="38">
        <f t="shared" si="231"/>
        <v>8.93032025</v>
      </c>
      <c r="Z271" s="28">
        <f t="shared" si="231"/>
        <v>11.8656894</v>
      </c>
      <c r="AA271" s="38">
        <f t="shared" si="231"/>
        <v>15.25329495</v>
      </c>
      <c r="AB271" s="28">
        <f t="shared" si="231"/>
        <v>19.32863995</v>
      </c>
      <c r="AC271" s="28">
        <f>SUMSQ(X271:AB271)/Count(X271:AB271)</f>
        <v>179.3812106</v>
      </c>
      <c r="AD271" s="7">
        <f t="shared" ref="AD271:AH271" si="232">abs((J$292-J271)/J$292)</f>
        <v>0.4371900304</v>
      </c>
      <c r="AE271" s="7">
        <f t="shared" si="232"/>
        <v>0.02934917791</v>
      </c>
      <c r="AF271" s="7">
        <f t="shared" si="232"/>
        <v>0.1346878278</v>
      </c>
      <c r="AG271" s="7">
        <f t="shared" si="232"/>
        <v>0.2053276169</v>
      </c>
      <c r="AH271" s="7">
        <f t="shared" si="232"/>
        <v>0.51667612</v>
      </c>
      <c r="AI271" s="7">
        <f>SUM(AD271:AH271)/Count(AD271:AH271)</f>
        <v>0.2646461546</v>
      </c>
    </row>
    <row r="272" hidden="1">
      <c r="A272" s="37" t="s">
        <v>165</v>
      </c>
      <c r="B272" s="1" t="s">
        <v>68</v>
      </c>
      <c r="C272" s="1" t="s">
        <v>317</v>
      </c>
      <c r="D272" s="1" t="s">
        <v>325</v>
      </c>
      <c r="E272" s="1"/>
      <c r="F272" s="1">
        <v>5.0</v>
      </c>
      <c r="G272" s="1"/>
      <c r="H272" s="10">
        <v>27.8596913202508</v>
      </c>
      <c r="I272" s="10">
        <v>26.137943</v>
      </c>
      <c r="J272" s="10">
        <v>26.425103</v>
      </c>
      <c r="K272" s="10">
        <v>26.937227</v>
      </c>
      <c r="L272" s="10">
        <v>29.066573</v>
      </c>
      <c r="M272" s="10">
        <v>32.331312</v>
      </c>
      <c r="N272" s="10">
        <v>59.487539</v>
      </c>
      <c r="O272" s="10">
        <v>2763540.0</v>
      </c>
      <c r="P272" s="10">
        <v>247014.0</v>
      </c>
      <c r="Q272" s="10">
        <v>40000.0</v>
      </c>
      <c r="R272" s="10">
        <v>15486.0</v>
      </c>
      <c r="S272" s="10">
        <v>3742.0</v>
      </c>
      <c r="T272" s="7">
        <f t="shared" si="227"/>
        <v>0.08938318244</v>
      </c>
      <c r="U272" s="7">
        <f t="shared" si="228"/>
        <v>0.0144741889</v>
      </c>
      <c r="V272" s="7">
        <f t="shared" si="229"/>
        <v>0.005603682234</v>
      </c>
      <c r="W272" s="7">
        <f t="shared" si="230"/>
        <v>0.001354060372</v>
      </c>
    </row>
    <row r="273" hidden="1">
      <c r="A273" s="37" t="s">
        <v>165</v>
      </c>
      <c r="B273" s="1" t="s">
        <v>68</v>
      </c>
      <c r="C273" s="1" t="s">
        <v>318</v>
      </c>
      <c r="D273" s="1" t="s">
        <v>325</v>
      </c>
      <c r="E273" s="1"/>
      <c r="F273" s="1">
        <v>5.0</v>
      </c>
      <c r="G273" s="1"/>
      <c r="H273" s="10">
        <v>19.1270791632373</v>
      </c>
      <c r="I273" s="10">
        <v>17.8936</v>
      </c>
      <c r="J273" s="10">
        <v>18.114492</v>
      </c>
      <c r="K273" s="10">
        <v>18.263664</v>
      </c>
      <c r="L273" s="10">
        <v>18.848541</v>
      </c>
      <c r="M273" s="10">
        <v>20.231197</v>
      </c>
      <c r="N273" s="10">
        <v>47.808818</v>
      </c>
      <c r="O273" s="10">
        <v>4380756.0</v>
      </c>
      <c r="P273" s="10">
        <v>124952.0</v>
      </c>
      <c r="Q273" s="10">
        <v>39898.0</v>
      </c>
      <c r="R273" s="10">
        <v>10028.0</v>
      </c>
      <c r="S273" s="10">
        <v>144.0</v>
      </c>
      <c r="T273" s="7">
        <f t="shared" si="227"/>
        <v>0.02852293075</v>
      </c>
      <c r="U273" s="7">
        <f t="shared" si="228"/>
        <v>0.00910756043</v>
      </c>
      <c r="V273" s="7">
        <f t="shared" si="229"/>
        <v>0.002289102612</v>
      </c>
      <c r="W273" s="7">
        <f t="shared" si="230"/>
        <v>0.0000328710387</v>
      </c>
    </row>
    <row r="274">
      <c r="A274" s="37" t="s">
        <v>165</v>
      </c>
      <c r="B274" s="1" t="s">
        <v>68</v>
      </c>
      <c r="C274" s="1" t="s">
        <v>263</v>
      </c>
      <c r="D274" s="1" t="s">
        <v>325</v>
      </c>
      <c r="E274" s="1" t="s">
        <v>268</v>
      </c>
      <c r="F274" s="1">
        <v>5.0</v>
      </c>
      <c r="H274" s="10">
        <v>22.5050079333209</v>
      </c>
      <c r="I274" s="10">
        <v>17.944863</v>
      </c>
      <c r="J274" s="10">
        <v>18.508069</v>
      </c>
      <c r="K274" s="10">
        <v>26.319348</v>
      </c>
      <c r="L274" s="10">
        <v>27.062814</v>
      </c>
      <c r="M274" s="10">
        <v>30.288996</v>
      </c>
      <c r="N274" s="10">
        <v>52.574279</v>
      </c>
      <c r="O274" s="10">
        <v>7144296.0</v>
      </c>
      <c r="P274" s="10">
        <v>371966.0</v>
      </c>
      <c r="Q274" s="10">
        <v>79898.0</v>
      </c>
      <c r="R274" s="10">
        <v>25514.0</v>
      </c>
      <c r="S274" s="10">
        <v>3886.0</v>
      </c>
      <c r="T274" s="7">
        <f t="shared" si="227"/>
        <v>0.05206475208</v>
      </c>
      <c r="U274" s="7">
        <f t="shared" si="228"/>
        <v>0.0111834672</v>
      </c>
      <c r="V274" s="7">
        <f t="shared" si="229"/>
        <v>0.003571240609</v>
      </c>
      <c r="W274" s="7">
        <f t="shared" si="230"/>
        <v>0.0005439304307</v>
      </c>
      <c r="X274" s="28">
        <f t="shared" ref="X274:AB274" si="233">J274-J$190</f>
        <v>0.370377</v>
      </c>
      <c r="Y274" s="38">
        <f t="shared" si="233"/>
        <v>8.06174325</v>
      </c>
      <c r="Z274" s="28">
        <f t="shared" si="233"/>
        <v>8.2477144</v>
      </c>
      <c r="AA274" s="38">
        <f t="shared" si="233"/>
        <v>11.18164895</v>
      </c>
      <c r="AB274" s="28">
        <f t="shared" si="233"/>
        <v>7.44178295</v>
      </c>
      <c r="AC274" s="28">
        <f>SUMSQ(X274:AB274)/Count(X274:AB274)</f>
        <v>62.71261658</v>
      </c>
      <c r="AD274" s="7">
        <f t="shared" ref="AD274:AH274" si="234">abs((J$292-J274)/J$292)</f>
        <v>0.003366806779</v>
      </c>
      <c r="AE274" s="7">
        <f t="shared" si="234"/>
        <v>0.003535605346</v>
      </c>
      <c r="AF274" s="7">
        <f t="shared" si="234"/>
        <v>0.0008818753407</v>
      </c>
      <c r="AG274" s="7">
        <f t="shared" si="234"/>
        <v>0.06249945409</v>
      </c>
      <c r="AH274" s="7">
        <f t="shared" si="234"/>
        <v>0.2369957844</v>
      </c>
      <c r="AI274" s="7">
        <f>SUM(AD274:AH274)/Count(AD274:AH274)</f>
        <v>0.06145590518</v>
      </c>
    </row>
    <row r="275" hidden="1">
      <c r="A275" s="37" t="s">
        <v>349</v>
      </c>
      <c r="B275" s="1" t="s">
        <v>68</v>
      </c>
      <c r="C275" s="1" t="s">
        <v>317</v>
      </c>
      <c r="D275" s="1" t="s">
        <v>325</v>
      </c>
      <c r="E275" s="1"/>
      <c r="F275" s="1">
        <v>5.0</v>
      </c>
      <c r="G275" s="1"/>
      <c r="H275" s="10">
        <v>27.9270952398425</v>
      </c>
      <c r="I275" s="10">
        <v>26.171164</v>
      </c>
      <c r="J275" s="10">
        <v>26.467025</v>
      </c>
      <c r="K275" s="10">
        <v>27.577582</v>
      </c>
      <c r="L275" s="10">
        <v>29.628983</v>
      </c>
      <c r="M275" s="10">
        <v>32.340406</v>
      </c>
      <c r="N275" s="10">
        <v>53.680717</v>
      </c>
      <c r="O275" s="10">
        <v>2794458.0</v>
      </c>
      <c r="P275" s="10">
        <v>254302.0</v>
      </c>
      <c r="Q275" s="10">
        <v>34394.0</v>
      </c>
      <c r="R275" s="10">
        <v>9682.0</v>
      </c>
      <c r="S275" s="10">
        <v>288.0</v>
      </c>
      <c r="T275" s="7">
        <f t="shared" si="227"/>
        <v>0.09100226233</v>
      </c>
      <c r="U275" s="7">
        <f t="shared" si="228"/>
        <v>0.01230793234</v>
      </c>
      <c r="V275" s="7">
        <f t="shared" si="229"/>
        <v>0.003464714803</v>
      </c>
      <c r="W275" s="7">
        <f t="shared" si="230"/>
        <v>0.0001030611303</v>
      </c>
    </row>
    <row r="276" hidden="1">
      <c r="A276" s="37" t="s">
        <v>349</v>
      </c>
      <c r="B276" s="1" t="s">
        <v>68</v>
      </c>
      <c r="C276" s="1" t="s">
        <v>318</v>
      </c>
      <c r="D276" s="1" t="s">
        <v>325</v>
      </c>
      <c r="E276" s="1"/>
      <c r="F276" s="1">
        <v>5.0</v>
      </c>
      <c r="G276" s="1"/>
      <c r="H276" s="10">
        <v>19.1007056887088</v>
      </c>
      <c r="I276" s="10">
        <v>17.85766</v>
      </c>
      <c r="J276" s="10">
        <v>18.112474</v>
      </c>
      <c r="K276" s="10">
        <v>18.266845</v>
      </c>
      <c r="L276" s="10">
        <v>18.862905</v>
      </c>
      <c r="M276" s="10">
        <v>20.551219</v>
      </c>
      <c r="N276" s="10">
        <v>46.511105</v>
      </c>
      <c r="O276" s="10">
        <v>4441996.0</v>
      </c>
      <c r="P276" s="10">
        <v>126163.0</v>
      </c>
      <c r="Q276" s="10">
        <v>38698.0</v>
      </c>
      <c r="R276" s="10">
        <v>6770.0</v>
      </c>
      <c r="S276" s="10">
        <v>91.0</v>
      </c>
      <c r="T276" s="7">
        <f t="shared" si="227"/>
        <v>0.02840232184</v>
      </c>
      <c r="U276" s="7">
        <f t="shared" si="228"/>
        <v>0.008711849358</v>
      </c>
      <c r="V276" s="7">
        <f t="shared" si="229"/>
        <v>0.001524089621</v>
      </c>
      <c r="W276" s="7">
        <f t="shared" si="230"/>
        <v>0.00002048628589</v>
      </c>
    </row>
    <row r="277" hidden="1">
      <c r="A277" s="37" t="s">
        <v>349</v>
      </c>
      <c r="B277" s="1" t="s">
        <v>68</v>
      </c>
      <c r="C277" s="1" t="s">
        <v>263</v>
      </c>
      <c r="D277" s="1" t="s">
        <v>325</v>
      </c>
      <c r="E277" s="1" t="s">
        <v>332</v>
      </c>
      <c r="F277" s="1">
        <v>5.0</v>
      </c>
      <c r="G277" s="39" t="b">
        <v>1</v>
      </c>
      <c r="H277" s="10">
        <v>22.509139555943</v>
      </c>
      <c r="I277" s="10">
        <v>17.915678</v>
      </c>
      <c r="J277" s="10">
        <v>18.541474</v>
      </c>
      <c r="K277" s="10">
        <v>26.368771</v>
      </c>
      <c r="L277" s="10">
        <v>28.314901</v>
      </c>
      <c r="M277" s="10">
        <v>30.284007</v>
      </c>
      <c r="N277" s="10">
        <v>50.219423</v>
      </c>
      <c r="O277" s="10">
        <v>7236454.0</v>
      </c>
      <c r="P277" s="10">
        <v>380465.0</v>
      </c>
      <c r="Q277" s="10">
        <v>73092.0</v>
      </c>
      <c r="R277" s="10">
        <v>16452.0</v>
      </c>
      <c r="S277" s="10">
        <v>379.0</v>
      </c>
      <c r="T277" s="7">
        <f t="shared" si="227"/>
        <v>0.05257616507</v>
      </c>
      <c r="U277" s="7">
        <f t="shared" si="228"/>
        <v>0.01010052714</v>
      </c>
      <c r="V277" s="7">
        <f t="shared" si="229"/>
        <v>0.002273489198</v>
      </c>
      <c r="W277" s="7">
        <f t="shared" si="230"/>
        <v>0.00005237371785</v>
      </c>
      <c r="X277" s="28">
        <f t="shared" ref="X277:AB277" si="235">J277-J$190</f>
        <v>0.403782</v>
      </c>
      <c r="Y277" s="38">
        <f t="shared" si="235"/>
        <v>8.11116625</v>
      </c>
      <c r="Z277" s="28">
        <f t="shared" si="235"/>
        <v>9.4998014</v>
      </c>
      <c r="AA277" s="38">
        <f t="shared" si="235"/>
        <v>11.17665995</v>
      </c>
      <c r="AB277" s="28">
        <f t="shared" si="235"/>
        <v>5.08692695</v>
      </c>
      <c r="AC277" s="28">
        <f>SUMSQ(X277:AB277)/Count(X277:AB277)</f>
        <v>61.39896758</v>
      </c>
      <c r="AD277" s="7">
        <f t="shared" ref="AD277:AH277" si="236">abs((J$292-J277)/J$292)</f>
        <v>0.005177771941</v>
      </c>
      <c r="AE277" s="7">
        <f t="shared" si="236"/>
        <v>0.001664424503</v>
      </c>
      <c r="AF277" s="7">
        <f t="shared" si="236"/>
        <v>0.04718863356</v>
      </c>
      <c r="AG277" s="7">
        <f t="shared" si="236"/>
        <v>0.06232444631</v>
      </c>
      <c r="AH277" s="7">
        <f t="shared" si="236"/>
        <v>0.1815894716</v>
      </c>
      <c r="AI277" s="7">
        <f>SUM(AD277:AH277)/Count(AD277:AH277)</f>
        <v>0.05958894959</v>
      </c>
    </row>
    <row r="278" hidden="1">
      <c r="A278" s="37" t="s">
        <v>350</v>
      </c>
      <c r="B278" s="1" t="s">
        <v>68</v>
      </c>
      <c r="C278" s="1" t="s">
        <v>317</v>
      </c>
      <c r="D278" s="1" t="s">
        <v>325</v>
      </c>
      <c r="E278" s="1"/>
      <c r="F278" s="1">
        <v>5.0</v>
      </c>
      <c r="G278" s="1"/>
      <c r="H278" s="10">
        <v>28.3794702537582</v>
      </c>
      <c r="I278" s="10">
        <v>26.16793</v>
      </c>
      <c r="J278" s="10">
        <v>26.400744</v>
      </c>
      <c r="K278" s="10">
        <v>27.082991</v>
      </c>
      <c r="L278" s="10">
        <v>30.767355</v>
      </c>
      <c r="M278" s="10">
        <v>36.20558</v>
      </c>
      <c r="N278" s="10">
        <v>69.049258</v>
      </c>
      <c r="O278" s="10">
        <v>2877400.0</v>
      </c>
      <c r="P278" s="10">
        <v>328910.0</v>
      </c>
      <c r="Q278" s="10">
        <v>67744.0</v>
      </c>
      <c r="R278" s="10">
        <v>20170.0</v>
      </c>
      <c r="S278" s="10">
        <v>1286.0</v>
      </c>
      <c r="T278" s="7">
        <f t="shared" si="227"/>
        <v>0.1143080559</v>
      </c>
      <c r="U278" s="7">
        <f t="shared" si="228"/>
        <v>0.02354347675</v>
      </c>
      <c r="V278" s="7">
        <f t="shared" si="229"/>
        <v>0.007009800514</v>
      </c>
      <c r="W278" s="7">
        <f t="shared" si="230"/>
        <v>0.0004469312574</v>
      </c>
    </row>
    <row r="279" hidden="1">
      <c r="A279" s="37" t="s">
        <v>350</v>
      </c>
      <c r="B279" s="1" t="s">
        <v>68</v>
      </c>
      <c r="C279" s="1" t="s">
        <v>318</v>
      </c>
      <c r="D279" s="1" t="s">
        <v>325</v>
      </c>
      <c r="E279" s="1"/>
      <c r="F279" s="1">
        <v>5.0</v>
      </c>
      <c r="G279" s="1"/>
      <c r="H279" s="10">
        <v>20.0831495235646</v>
      </c>
      <c r="I279" s="10">
        <v>17.93744</v>
      </c>
      <c r="J279" s="10">
        <v>18.216687</v>
      </c>
      <c r="K279" s="10">
        <v>18.729946</v>
      </c>
      <c r="L279" s="10">
        <v>19.860946</v>
      </c>
      <c r="M279" s="10">
        <v>30.281857</v>
      </c>
      <c r="N279" s="10">
        <v>62.440299</v>
      </c>
      <c r="O279" s="10">
        <v>4568551.0</v>
      </c>
      <c r="P279" s="10">
        <v>231117.0</v>
      </c>
      <c r="Q279" s="10">
        <v>79569.0</v>
      </c>
      <c r="R279" s="10">
        <v>19679.0</v>
      </c>
      <c r="S279" s="10">
        <v>2792.0</v>
      </c>
      <c r="T279" s="7">
        <f t="shared" si="227"/>
        <v>0.05058868775</v>
      </c>
      <c r="U279" s="7">
        <f t="shared" si="228"/>
        <v>0.01741668201</v>
      </c>
      <c r="V279" s="7">
        <f t="shared" si="229"/>
        <v>0.004307492682</v>
      </c>
      <c r="W279" s="7">
        <f t="shared" si="230"/>
        <v>0.0006111346902</v>
      </c>
    </row>
    <row r="280" hidden="1">
      <c r="A280" s="37" t="s">
        <v>350</v>
      </c>
      <c r="B280" s="1" t="s">
        <v>68</v>
      </c>
      <c r="C280" s="1" t="s">
        <v>263</v>
      </c>
      <c r="D280" s="1" t="s">
        <v>325</v>
      </c>
      <c r="E280" s="1" t="s">
        <v>351</v>
      </c>
      <c r="F280" s="1">
        <v>5.0</v>
      </c>
      <c r="G280" s="39" t="b">
        <v>1</v>
      </c>
      <c r="H280" s="10">
        <v>23.2891648826584</v>
      </c>
      <c r="I280" s="10">
        <v>18.009148</v>
      </c>
      <c r="J280" s="10">
        <v>18.930557</v>
      </c>
      <c r="K280" s="10">
        <v>26.358546</v>
      </c>
      <c r="L280" s="10">
        <v>27.694547</v>
      </c>
      <c r="M280" s="10">
        <v>33.110126</v>
      </c>
      <c r="N280" s="10">
        <v>65.28113</v>
      </c>
      <c r="O280" s="10">
        <v>7445951.0</v>
      </c>
      <c r="P280" s="10">
        <v>560027.0</v>
      </c>
      <c r="Q280" s="10">
        <v>147313.0</v>
      </c>
      <c r="R280" s="10">
        <v>39849.0</v>
      </c>
      <c r="S280" s="10">
        <v>4078.0</v>
      </c>
      <c r="T280" s="7">
        <f t="shared" si="227"/>
        <v>0.07521228652</v>
      </c>
      <c r="U280" s="7">
        <f t="shared" si="228"/>
        <v>0.01978430962</v>
      </c>
      <c r="V280" s="7">
        <f t="shared" si="229"/>
        <v>0.005351767692</v>
      </c>
      <c r="W280" s="7">
        <f t="shared" si="230"/>
        <v>0.000547680209</v>
      </c>
      <c r="X280" s="28">
        <f t="shared" ref="X280:AB280" si="237">J280-J$190</f>
        <v>0.792865</v>
      </c>
      <c r="Y280" s="38">
        <f t="shared" si="237"/>
        <v>8.10094125</v>
      </c>
      <c r="Z280" s="28">
        <f t="shared" si="237"/>
        <v>8.8794474</v>
      </c>
      <c r="AA280" s="38">
        <f t="shared" si="237"/>
        <v>14.00277895</v>
      </c>
      <c r="AB280" s="28">
        <f t="shared" si="237"/>
        <v>20.14863395</v>
      </c>
      <c r="AC280" s="28">
        <f>SUMSQ(X280:AB280)/Count(X280:AB280)</f>
        <v>149.4287477</v>
      </c>
      <c r="AD280" s="7">
        <f t="shared" ref="AD280:AH280" si="238">abs((J$292-J280)/J$292)</f>
        <v>0.02627089447</v>
      </c>
      <c r="AE280" s="7">
        <f t="shared" si="238"/>
        <v>0.002051548395</v>
      </c>
      <c r="AF280" s="7">
        <f t="shared" si="238"/>
        <v>0.02424567298</v>
      </c>
      <c r="AG280" s="7">
        <f t="shared" si="238"/>
        <v>0.1614611062</v>
      </c>
      <c r="AH280" s="7">
        <f t="shared" si="238"/>
        <v>0.5359693779</v>
      </c>
      <c r="AI280" s="7">
        <f>SUM(AD280:AH280)/Count(AD280:AH280)</f>
        <v>0.14999972</v>
      </c>
    </row>
    <row r="281" hidden="1">
      <c r="A281" s="37" t="s">
        <v>352</v>
      </c>
      <c r="B281" s="1" t="s">
        <v>68</v>
      </c>
      <c r="C281" s="1" t="s">
        <v>317</v>
      </c>
      <c r="D281" s="1" t="s">
        <v>325</v>
      </c>
      <c r="E281" s="1"/>
      <c r="F281" s="1">
        <v>5.0</v>
      </c>
      <c r="G281" s="1"/>
      <c r="H281" s="10">
        <v>28.1082832160258</v>
      </c>
      <c r="I281" s="10">
        <v>26.246571</v>
      </c>
      <c r="J281" s="10">
        <v>27.18537</v>
      </c>
      <c r="K281" s="10">
        <v>27.489793</v>
      </c>
      <c r="L281" s="10">
        <v>29.533076</v>
      </c>
      <c r="M281" s="10">
        <v>32.566713</v>
      </c>
      <c r="N281" s="10">
        <v>54.491742</v>
      </c>
      <c r="O281" s="10">
        <v>2634036.0</v>
      </c>
      <c r="P281" s="10">
        <v>243632.0</v>
      </c>
      <c r="Q281" s="10">
        <v>34710.0</v>
      </c>
      <c r="R281" s="10">
        <v>7622.0</v>
      </c>
      <c r="S281" s="10">
        <v>370.0</v>
      </c>
      <c r="T281" s="7">
        <f t="shared" si="227"/>
        <v>0.09249380039</v>
      </c>
      <c r="U281" s="7">
        <f t="shared" si="228"/>
        <v>0.01317749644</v>
      </c>
      <c r="V281" s="7">
        <f t="shared" si="229"/>
        <v>0.002893658249</v>
      </c>
      <c r="W281" s="7">
        <f t="shared" si="230"/>
        <v>0.000140468847</v>
      </c>
    </row>
    <row r="282" hidden="1">
      <c r="A282" s="37" t="s">
        <v>352</v>
      </c>
      <c r="B282" s="1" t="s">
        <v>68</v>
      </c>
      <c r="C282" s="1" t="s">
        <v>318</v>
      </c>
      <c r="D282" s="1" t="s">
        <v>325</v>
      </c>
      <c r="E282" s="1"/>
      <c r="F282" s="1">
        <v>5.0</v>
      </c>
      <c r="G282" s="1"/>
      <c r="H282" s="10">
        <v>19.145220959019</v>
      </c>
      <c r="I282" s="10">
        <v>17.996394</v>
      </c>
      <c r="J282" s="10">
        <v>18.184507</v>
      </c>
      <c r="K282" s="10">
        <v>18.327732</v>
      </c>
      <c r="L282" s="10">
        <v>18.943238</v>
      </c>
      <c r="M282" s="10">
        <v>19.90998</v>
      </c>
      <c r="N282" s="10">
        <v>45.775907</v>
      </c>
      <c r="O282" s="10">
        <v>4201826.0</v>
      </c>
      <c r="P282" s="10">
        <v>115222.0</v>
      </c>
      <c r="Q282" s="10">
        <v>34734.0</v>
      </c>
      <c r="R282" s="10">
        <v>6381.0</v>
      </c>
      <c r="S282" s="10">
        <v>158.0</v>
      </c>
      <c r="T282" s="7">
        <f t="shared" si="227"/>
        <v>0.02742188753</v>
      </c>
      <c r="U282" s="7">
        <f t="shared" si="228"/>
        <v>0.008266406082</v>
      </c>
      <c r="V282" s="7">
        <f t="shared" si="229"/>
        <v>0.001518625474</v>
      </c>
      <c r="W282" s="7">
        <f t="shared" si="230"/>
        <v>0.0000376026994</v>
      </c>
    </row>
    <row r="283" hidden="1">
      <c r="A283" s="37" t="s">
        <v>352</v>
      </c>
      <c r="B283" s="1" t="s">
        <v>68</v>
      </c>
      <c r="C283" s="1" t="s">
        <v>263</v>
      </c>
      <c r="D283" s="1" t="s">
        <v>325</v>
      </c>
      <c r="E283" s="1" t="s">
        <v>341</v>
      </c>
      <c r="F283" s="1">
        <v>5.0</v>
      </c>
      <c r="G283" s="39" t="b">
        <v>1</v>
      </c>
      <c r="H283" s="10">
        <v>22.5989227240922</v>
      </c>
      <c r="I283" s="10">
        <v>18.044165</v>
      </c>
      <c r="J283" s="10">
        <v>18.621902</v>
      </c>
      <c r="K283" s="10">
        <v>26.880957</v>
      </c>
      <c r="L283" s="10">
        <v>27.776824</v>
      </c>
      <c r="M283" s="10">
        <v>30.259692</v>
      </c>
      <c r="N283" s="10">
        <v>50.3264257999942</v>
      </c>
      <c r="O283" s="10">
        <v>6835862.0</v>
      </c>
      <c r="P283" s="10">
        <v>358854.0</v>
      </c>
      <c r="Q283" s="10">
        <v>69444.0</v>
      </c>
      <c r="R283" s="10">
        <v>14003.0</v>
      </c>
      <c r="S283" s="10">
        <v>528.0</v>
      </c>
      <c r="T283" s="7">
        <f t="shared" si="227"/>
        <v>0.05249579351</v>
      </c>
      <c r="U283" s="7">
        <f t="shared" si="228"/>
        <v>0.01015877734</v>
      </c>
      <c r="V283" s="7">
        <f t="shared" si="229"/>
        <v>0.002048461482</v>
      </c>
      <c r="W283" s="7">
        <f t="shared" si="230"/>
        <v>0.00007723971022</v>
      </c>
      <c r="X283" s="28">
        <f t="shared" ref="X283:AB283" si="239">J283-J$190</f>
        <v>0.48421</v>
      </c>
      <c r="Y283" s="38">
        <f t="shared" si="239"/>
        <v>8.62335225</v>
      </c>
      <c r="Z283" s="28">
        <f t="shared" si="239"/>
        <v>8.9617244</v>
      </c>
      <c r="AA283" s="38">
        <f t="shared" si="239"/>
        <v>11.15234495</v>
      </c>
      <c r="AB283" s="28">
        <f t="shared" si="239"/>
        <v>5.19392975</v>
      </c>
      <c r="AC283" s="28">
        <f>SUMSQ(X283:AB283)/Count(X283:AB283)</f>
        <v>61.25217434</v>
      </c>
      <c r="AD283" s="7">
        <f t="shared" ref="AD283:AH283" si="240">abs((J$292-J283)/J$292)</f>
        <v>0.009537966704</v>
      </c>
      <c r="AE283" s="7">
        <f t="shared" si="240"/>
        <v>0.01772720756</v>
      </c>
      <c r="AF283" s="7">
        <f t="shared" si="240"/>
        <v>0.02728857746</v>
      </c>
      <c r="AG283" s="7">
        <f t="shared" si="240"/>
        <v>0.06147150704</v>
      </c>
      <c r="AH283" s="7">
        <f t="shared" si="240"/>
        <v>0.1841070908</v>
      </c>
      <c r="AI283" s="7">
        <f>SUM(AD283:AH283)/Count(AD283:AH283)</f>
        <v>0.06002646991</v>
      </c>
    </row>
    <row r="284" hidden="1">
      <c r="A284" s="37" t="s">
        <v>353</v>
      </c>
      <c r="B284" s="1" t="s">
        <v>68</v>
      </c>
      <c r="C284" s="1" t="s">
        <v>317</v>
      </c>
      <c r="D284" s="1" t="s">
        <v>325</v>
      </c>
      <c r="E284" s="1"/>
      <c r="F284" s="1">
        <v>5.0</v>
      </c>
      <c r="G284" s="1"/>
      <c r="H284" s="10">
        <v>28.0445027909794</v>
      </c>
      <c r="I284" s="10">
        <v>26.166012</v>
      </c>
      <c r="J284" s="10">
        <v>26.366378</v>
      </c>
      <c r="K284" s="10">
        <v>27.040065</v>
      </c>
      <c r="L284" s="10">
        <v>30.179454</v>
      </c>
      <c r="M284" s="10">
        <v>33.5773014499988</v>
      </c>
      <c r="N284" s="10">
        <v>63.939873</v>
      </c>
      <c r="O284" s="10">
        <v>2774320.0</v>
      </c>
      <c r="P284" s="10">
        <v>287824.0</v>
      </c>
      <c r="Q284" s="10">
        <v>51180.0</v>
      </c>
      <c r="R284" s="10">
        <v>15230.0</v>
      </c>
      <c r="S284" s="10">
        <v>946.0</v>
      </c>
      <c r="T284" s="7">
        <f t="shared" si="227"/>
        <v>0.1037457828</v>
      </c>
      <c r="U284" s="7">
        <f t="shared" si="228"/>
        <v>0.01844776378</v>
      </c>
      <c r="V284" s="7">
        <f t="shared" si="229"/>
        <v>0.005489633496</v>
      </c>
      <c r="W284" s="7">
        <f t="shared" si="230"/>
        <v>0.0003409844575</v>
      </c>
    </row>
    <row r="285" hidden="1">
      <c r="A285" s="37" t="s">
        <v>353</v>
      </c>
      <c r="B285" s="1" t="s">
        <v>68</v>
      </c>
      <c r="C285" s="1" t="s">
        <v>318</v>
      </c>
      <c r="D285" s="1" t="s">
        <v>325</v>
      </c>
      <c r="E285" s="1"/>
      <c r="F285" s="1">
        <v>5.0</v>
      </c>
      <c r="G285" s="1"/>
      <c r="H285" s="10">
        <v>19.8007922697416</v>
      </c>
      <c r="I285" s="10">
        <v>18.059317</v>
      </c>
      <c r="J285" s="10">
        <v>18.248696</v>
      </c>
      <c r="K285" s="10">
        <v>18.741748</v>
      </c>
      <c r="L285" s="10">
        <v>19.546026</v>
      </c>
      <c r="M285" s="10">
        <v>27.223621</v>
      </c>
      <c r="N285" s="10">
        <v>58.732167</v>
      </c>
      <c r="O285" s="10">
        <v>4412315.0</v>
      </c>
      <c r="P285" s="10">
        <v>186717.0</v>
      </c>
      <c r="Q285" s="10">
        <v>62632.0</v>
      </c>
      <c r="R285" s="10">
        <v>14719.0</v>
      </c>
      <c r="S285" s="10">
        <v>158.0</v>
      </c>
      <c r="T285" s="7">
        <f t="shared" si="227"/>
        <v>0.04231724163</v>
      </c>
      <c r="U285" s="7">
        <f t="shared" si="228"/>
        <v>0.0141948161</v>
      </c>
      <c r="V285" s="7">
        <f t="shared" si="229"/>
        <v>0.00333589057</v>
      </c>
      <c r="W285" s="7">
        <f t="shared" si="230"/>
        <v>0.00003580886677</v>
      </c>
    </row>
    <row r="286" hidden="1">
      <c r="A286" s="37" t="s">
        <v>353</v>
      </c>
      <c r="B286" s="1" t="s">
        <v>68</v>
      </c>
      <c r="C286" s="1" t="s">
        <v>263</v>
      </c>
      <c r="D286" s="1" t="s">
        <v>325</v>
      </c>
      <c r="E286" s="1" t="s">
        <v>354</v>
      </c>
      <c r="F286" s="1">
        <v>5.0</v>
      </c>
      <c r="G286" s="39" t="b">
        <v>1</v>
      </c>
      <c r="H286" s="10">
        <v>22.9831844426125</v>
      </c>
      <c r="I286" s="10">
        <v>18.09805</v>
      </c>
      <c r="J286" s="10">
        <v>18.917535</v>
      </c>
      <c r="K286" s="10">
        <v>26.326838</v>
      </c>
      <c r="L286" s="10">
        <v>27.36024</v>
      </c>
      <c r="M286" s="10">
        <v>31.752918</v>
      </c>
      <c r="N286" s="10">
        <v>60.554106</v>
      </c>
      <c r="O286" s="10">
        <v>7186635.0</v>
      </c>
      <c r="P286" s="10">
        <v>474541.0</v>
      </c>
      <c r="Q286" s="10">
        <v>113812.0</v>
      </c>
      <c r="R286" s="10">
        <v>29949.0</v>
      </c>
      <c r="S286" s="10">
        <v>1104.0</v>
      </c>
      <c r="T286" s="7">
        <f t="shared" si="227"/>
        <v>0.06603104234</v>
      </c>
      <c r="U286" s="7">
        <f t="shared" si="228"/>
        <v>0.01583661895</v>
      </c>
      <c r="V286" s="7">
        <f t="shared" si="229"/>
        <v>0.004167318919</v>
      </c>
      <c r="W286" s="7">
        <f t="shared" si="230"/>
        <v>0.0001536184877</v>
      </c>
      <c r="X286" s="28">
        <f t="shared" ref="X286:AB286" si="241">J286-J$190</f>
        <v>0.779843</v>
      </c>
      <c r="Y286" s="38">
        <f t="shared" si="241"/>
        <v>8.06923325</v>
      </c>
      <c r="Z286" s="28">
        <f t="shared" si="241"/>
        <v>8.5451404</v>
      </c>
      <c r="AA286" s="38">
        <f t="shared" si="241"/>
        <v>12.64557095</v>
      </c>
      <c r="AB286" s="28">
        <f t="shared" si="241"/>
        <v>15.42160995</v>
      </c>
      <c r="AC286" s="28">
        <f>SUMSQ(X286:AB286)/Count(X286:AB286)</f>
        <v>107.2953246</v>
      </c>
      <c r="AD286" s="7">
        <f t="shared" ref="AD286:AH286" si="242">abs((J$292-J286)/J$292)</f>
        <v>0.02556494063</v>
      </c>
      <c r="AE286" s="7">
        <f t="shared" si="242"/>
        <v>0.003252029996</v>
      </c>
      <c r="AF286" s="7">
        <f t="shared" si="242"/>
        <v>0.011881777</v>
      </c>
      <c r="AG286" s="7">
        <f t="shared" si="242"/>
        <v>0.1138519758</v>
      </c>
      <c r="AH286" s="7">
        <f t="shared" si="242"/>
        <v>0.4247494264</v>
      </c>
      <c r="AI286" s="7">
        <f>SUM(AD286:AH286)/Count(AD286:AH286)</f>
        <v>0.11586003</v>
      </c>
    </row>
    <row r="287" hidden="1">
      <c r="A287" s="37" t="s">
        <v>355</v>
      </c>
      <c r="B287" s="1" t="s">
        <v>68</v>
      </c>
      <c r="C287" s="1" t="s">
        <v>317</v>
      </c>
      <c r="D287" s="1" t="s">
        <v>325</v>
      </c>
      <c r="E287" s="1"/>
      <c r="F287" s="1">
        <v>5.0</v>
      </c>
      <c r="G287" s="1"/>
      <c r="H287" s="10">
        <v>31.7649706931228</v>
      </c>
      <c r="I287" s="10">
        <v>26.247191</v>
      </c>
      <c r="J287" s="10">
        <v>26.578816</v>
      </c>
      <c r="K287" s="10">
        <v>27.421079</v>
      </c>
      <c r="L287" s="10">
        <v>32.229179</v>
      </c>
      <c r="M287" s="10">
        <v>48.100194</v>
      </c>
      <c r="N287" s="10">
        <v>150.78352798</v>
      </c>
      <c r="O287" s="10">
        <v>2526712.0</v>
      </c>
      <c r="P287" s="10">
        <v>380154.0</v>
      </c>
      <c r="Q287" s="10">
        <v>117946.0</v>
      </c>
      <c r="R287" s="10">
        <v>67066.0</v>
      </c>
      <c r="S287" s="10">
        <v>45968.0</v>
      </c>
      <c r="T287" s="7">
        <f t="shared" si="227"/>
        <v>0.1504540288</v>
      </c>
      <c r="U287" s="7">
        <f t="shared" si="228"/>
        <v>0.04667963741</v>
      </c>
      <c r="V287" s="7">
        <f t="shared" si="229"/>
        <v>0.02654279554</v>
      </c>
      <c r="W287" s="7">
        <f t="shared" si="230"/>
        <v>0.01819281343</v>
      </c>
    </row>
    <row r="288" hidden="1">
      <c r="A288" s="37" t="s">
        <v>355</v>
      </c>
      <c r="B288" s="1" t="s">
        <v>68</v>
      </c>
      <c r="C288" s="1" t="s">
        <v>318</v>
      </c>
      <c r="D288" s="1" t="s">
        <v>325</v>
      </c>
      <c r="E288" s="1"/>
      <c r="F288" s="1">
        <v>5.0</v>
      </c>
      <c r="G288" s="1"/>
      <c r="H288" s="10">
        <v>20.4051930073806</v>
      </c>
      <c r="I288" s="10">
        <v>17.972668</v>
      </c>
      <c r="J288" s="10">
        <v>18.27405</v>
      </c>
      <c r="K288" s="10">
        <v>18.923507</v>
      </c>
      <c r="L288" s="10">
        <v>20.641179</v>
      </c>
      <c r="M288" s="10">
        <v>32.955974</v>
      </c>
      <c r="N288" s="10">
        <v>64.225723</v>
      </c>
      <c r="O288" s="10">
        <v>4040418.0</v>
      </c>
      <c r="P288" s="10">
        <v>243699.0</v>
      </c>
      <c r="Q288" s="10">
        <v>78774.0</v>
      </c>
      <c r="R288" s="10">
        <v>20043.0</v>
      </c>
      <c r="S288" s="10">
        <v>638.0</v>
      </c>
      <c r="T288" s="7">
        <f t="shared" si="227"/>
        <v>0.06031529411</v>
      </c>
      <c r="U288" s="7">
        <f t="shared" si="228"/>
        <v>0.01949649764</v>
      </c>
      <c r="V288" s="7">
        <f t="shared" si="229"/>
        <v>0.004960625361</v>
      </c>
      <c r="W288" s="7">
        <f t="shared" si="230"/>
        <v>0.0001579044544</v>
      </c>
    </row>
    <row r="289" hidden="1">
      <c r="A289" s="37" t="s">
        <v>355</v>
      </c>
      <c r="B289" s="1" t="s">
        <v>68</v>
      </c>
      <c r="C289" s="1" t="s">
        <v>263</v>
      </c>
      <c r="D289" s="1" t="s">
        <v>325</v>
      </c>
      <c r="E289" s="1" t="s">
        <v>327</v>
      </c>
      <c r="F289" s="1">
        <v>5.0</v>
      </c>
      <c r="G289" s="39" t="b">
        <v>1</v>
      </c>
      <c r="H289" s="10">
        <v>24.7758825773902</v>
      </c>
      <c r="I289" s="10">
        <v>18.029979</v>
      </c>
      <c r="J289" s="10">
        <v>19.154724</v>
      </c>
      <c r="K289" s="10">
        <v>26.524337</v>
      </c>
      <c r="L289" s="10">
        <v>29.471052</v>
      </c>
      <c r="M289" s="10">
        <v>38.139469</v>
      </c>
      <c r="N289" s="10">
        <v>83.360753</v>
      </c>
      <c r="O289" s="10">
        <v>6567130.0</v>
      </c>
      <c r="P289" s="10">
        <v>623853.0</v>
      </c>
      <c r="Q289" s="10">
        <v>196720.0</v>
      </c>
      <c r="R289" s="10">
        <v>87109.0</v>
      </c>
      <c r="S289" s="10">
        <v>46606.0</v>
      </c>
      <c r="T289" s="7">
        <f t="shared" si="227"/>
        <v>0.09499629214</v>
      </c>
      <c r="U289" s="7">
        <f t="shared" si="228"/>
        <v>0.02995524681</v>
      </c>
      <c r="V289" s="7">
        <f t="shared" si="229"/>
        <v>0.01326439404</v>
      </c>
      <c r="W289" s="7">
        <f t="shared" si="230"/>
        <v>0.007096859663</v>
      </c>
      <c r="X289" s="28">
        <f t="shared" ref="X289:AB289" si="243">J289-J$190</f>
        <v>1.017032</v>
      </c>
      <c r="Y289" s="38">
        <f t="shared" si="243"/>
        <v>8.26673225</v>
      </c>
      <c r="Z289" s="28">
        <f t="shared" si="243"/>
        <v>10.6559524</v>
      </c>
      <c r="AA289" s="38">
        <f t="shared" si="243"/>
        <v>19.03212195</v>
      </c>
      <c r="AB289" s="28">
        <f t="shared" si="243"/>
        <v>38.22825695</v>
      </c>
      <c r="AC289" s="28">
        <f>SUMSQ(X289:AB289)/Count(X289:AB289)</f>
        <v>401.3087666</v>
      </c>
      <c r="AD289" s="7">
        <f t="shared" ref="AD289:AH289" si="244">abs((J$292-J289)/J$292)</f>
        <v>0.03842352514</v>
      </c>
      <c r="AE289" s="7">
        <f t="shared" si="244"/>
        <v>0.004225386294</v>
      </c>
      <c r="AF289" s="7">
        <f t="shared" si="244"/>
        <v>0.0899473275</v>
      </c>
      <c r="AG289" s="7">
        <f t="shared" si="244"/>
        <v>0.3378840616</v>
      </c>
      <c r="AH289" s="7">
        <f t="shared" si="244"/>
        <v>0.9613564276</v>
      </c>
      <c r="AI289" s="7">
        <f>SUM(AD289:AH289)/Count(AD289:AH289)</f>
        <v>0.2863673456</v>
      </c>
    </row>
    <row r="290" hidden="1">
      <c r="A290" s="37" t="s">
        <v>356</v>
      </c>
      <c r="B290" s="1" t="s">
        <v>68</v>
      </c>
      <c r="C290" s="1" t="s">
        <v>317</v>
      </c>
      <c r="D290" s="1" t="s">
        <v>325</v>
      </c>
      <c r="E290" s="1"/>
      <c r="F290" s="1">
        <v>5.0</v>
      </c>
      <c r="G290" s="1"/>
      <c r="H290" s="10">
        <v>27.4626084568193</v>
      </c>
      <c r="I290" s="10">
        <v>26.188545</v>
      </c>
      <c r="J290" s="10">
        <v>26.634267</v>
      </c>
      <c r="K290" s="10">
        <v>26.967579</v>
      </c>
      <c r="L290" s="10">
        <v>28.294773</v>
      </c>
      <c r="M290" s="10">
        <v>31.244122</v>
      </c>
      <c r="N290" s="10">
        <v>46.841357</v>
      </c>
      <c r="O290" s="10">
        <v>2550102.0</v>
      </c>
      <c r="P290" s="10">
        <v>200304.0</v>
      </c>
      <c r="Q290" s="10">
        <v>20464.0</v>
      </c>
      <c r="R290" s="10">
        <v>5634.0</v>
      </c>
      <c r="S290" s="10">
        <v>536.0</v>
      </c>
      <c r="T290" s="7">
        <f t="shared" si="227"/>
        <v>0.07854744634</v>
      </c>
      <c r="U290" s="7">
        <f t="shared" si="228"/>
        <v>0.008024777048</v>
      </c>
      <c r="V290" s="7">
        <f t="shared" si="229"/>
        <v>0.002209323392</v>
      </c>
      <c r="W290" s="7">
        <f t="shared" si="230"/>
        <v>0.0002101876709</v>
      </c>
    </row>
    <row r="291" hidden="1">
      <c r="A291" s="37" t="s">
        <v>356</v>
      </c>
      <c r="B291" s="1" t="s">
        <v>68</v>
      </c>
      <c r="C291" s="1" t="s">
        <v>318</v>
      </c>
      <c r="D291" s="1" t="s">
        <v>325</v>
      </c>
      <c r="E291" s="1"/>
      <c r="F291" s="1">
        <v>5.0</v>
      </c>
      <c r="G291" s="1"/>
      <c r="H291" s="10">
        <v>18.7943678224191</v>
      </c>
      <c r="I291" s="10">
        <v>17.897742</v>
      </c>
      <c r="J291" s="10">
        <v>18.123412</v>
      </c>
      <c r="K291" s="10">
        <v>18.26999</v>
      </c>
      <c r="L291" s="10">
        <v>18.812443</v>
      </c>
      <c r="M291" s="10">
        <v>19.055131</v>
      </c>
      <c r="N291" s="10">
        <v>38.324437</v>
      </c>
      <c r="O291" s="10">
        <v>4075743.0</v>
      </c>
      <c r="P291" s="10">
        <v>77710.0</v>
      </c>
      <c r="Q291" s="10">
        <v>21630.0</v>
      </c>
      <c r="R291" s="10">
        <v>4640.0</v>
      </c>
      <c r="S291" s="10">
        <v>95.0</v>
      </c>
      <c r="T291" s="7">
        <f t="shared" si="227"/>
        <v>0.01906646224</v>
      </c>
      <c r="U291" s="7">
        <f t="shared" si="228"/>
        <v>0.005307007827</v>
      </c>
      <c r="V291" s="7">
        <f t="shared" si="229"/>
        <v>0.001138442733</v>
      </c>
      <c r="W291" s="7">
        <f t="shared" si="230"/>
        <v>0.00002330863354</v>
      </c>
    </row>
    <row r="292" hidden="1">
      <c r="A292" s="37" t="s">
        <v>356</v>
      </c>
      <c r="B292" s="1" t="s">
        <v>68</v>
      </c>
      <c r="C292" s="1" t="s">
        <v>263</v>
      </c>
      <c r="D292" s="1" t="s">
        <v>325</v>
      </c>
      <c r="E292" s="1" t="s">
        <v>357</v>
      </c>
      <c r="F292" s="1">
        <v>5.0</v>
      </c>
      <c r="G292" s="39" t="b">
        <v>1</v>
      </c>
      <c r="H292" s="10">
        <v>22.1305306481817</v>
      </c>
      <c r="I292" s="10">
        <v>17.949109</v>
      </c>
      <c r="J292" s="10">
        <v>18.445965</v>
      </c>
      <c r="K292" s="10">
        <v>26.412733</v>
      </c>
      <c r="L292" s="10">
        <v>27.038969</v>
      </c>
      <c r="M292" s="10">
        <v>28.507305</v>
      </c>
      <c r="N292" s="10">
        <v>42.501583</v>
      </c>
      <c r="O292" s="10">
        <v>6625845.0</v>
      </c>
      <c r="P292" s="10">
        <v>278014.0</v>
      </c>
      <c r="Q292" s="10">
        <v>42094.0</v>
      </c>
      <c r="R292" s="10">
        <v>10274.0</v>
      </c>
      <c r="S292" s="10">
        <v>631.0</v>
      </c>
      <c r="T292" s="7">
        <f t="shared" si="227"/>
        <v>0.0419590256</v>
      </c>
      <c r="U292" s="7">
        <f t="shared" si="228"/>
        <v>0.006353001013</v>
      </c>
      <c r="V292" s="7">
        <f t="shared" si="229"/>
        <v>0.001550594679</v>
      </c>
      <c r="W292" s="7">
        <f t="shared" si="230"/>
        <v>0.0000952331363</v>
      </c>
      <c r="X292" s="28">
        <f t="shared" ref="X292:AB292" si="245">J292-J$190</f>
        <v>0.308273</v>
      </c>
      <c r="Y292" s="38">
        <f t="shared" si="245"/>
        <v>8.15512825</v>
      </c>
      <c r="Z292" s="28">
        <f t="shared" si="245"/>
        <v>8.2238694</v>
      </c>
      <c r="AA292" s="38">
        <f t="shared" si="245"/>
        <v>9.39995795</v>
      </c>
      <c r="AB292" s="28">
        <f t="shared" si="245"/>
        <v>-2.63091305</v>
      </c>
      <c r="AC292" s="28">
        <f>SUMSQ(X292:AB292)/Count(X292:AB292)</f>
        <v>45.90281797</v>
      </c>
      <c r="AD292" s="7">
        <f t="shared" ref="AD292:AH292" si="246">abs((J$292-J292)/J$292)</f>
        <v>0</v>
      </c>
      <c r="AE292" s="7">
        <f t="shared" si="246"/>
        <v>0</v>
      </c>
      <c r="AF292" s="7">
        <f t="shared" si="246"/>
        <v>0</v>
      </c>
      <c r="AG292" s="7">
        <f t="shared" si="246"/>
        <v>0</v>
      </c>
      <c r="AH292" s="7">
        <f t="shared" si="246"/>
        <v>0</v>
      </c>
      <c r="AI292" s="7">
        <f>SUM(AD292:AH292)/Count(AD292:AH292)</f>
        <v>0</v>
      </c>
    </row>
    <row r="293" hidden="1">
      <c r="A293" s="37" t="s">
        <v>358</v>
      </c>
      <c r="B293" s="1" t="s">
        <v>68</v>
      </c>
      <c r="C293" s="1" t="s">
        <v>317</v>
      </c>
      <c r="D293" s="1" t="s">
        <v>325</v>
      </c>
      <c r="E293" s="1"/>
      <c r="F293" s="1">
        <v>5.0</v>
      </c>
      <c r="G293" s="1"/>
      <c r="H293" s="10">
        <v>29.1025264606728</v>
      </c>
      <c r="I293" s="10">
        <v>26.201894</v>
      </c>
      <c r="J293" s="10">
        <v>26.602797</v>
      </c>
      <c r="K293" s="10">
        <v>27.665866</v>
      </c>
      <c r="L293" s="10">
        <v>32.369686</v>
      </c>
      <c r="M293" s="10">
        <v>42.881654</v>
      </c>
      <c r="N293" s="10">
        <v>71.598542</v>
      </c>
      <c r="O293" s="10">
        <v>2365744.0</v>
      </c>
      <c r="P293" s="10">
        <v>361116.0</v>
      </c>
      <c r="Q293" s="10">
        <v>77122.0</v>
      </c>
      <c r="R293" s="10">
        <v>17700.0</v>
      </c>
      <c r="S293" s="10">
        <v>554.0</v>
      </c>
      <c r="T293" s="7">
        <f t="shared" si="227"/>
        <v>0.1526437349</v>
      </c>
      <c r="U293" s="7">
        <f t="shared" si="228"/>
        <v>0.03259946977</v>
      </c>
      <c r="V293" s="7">
        <f t="shared" si="229"/>
        <v>0.007481790084</v>
      </c>
      <c r="W293" s="7">
        <f t="shared" si="230"/>
        <v>0.0002341758026</v>
      </c>
    </row>
    <row r="294" hidden="1">
      <c r="A294" s="37" t="s">
        <v>358</v>
      </c>
      <c r="B294" s="1" t="s">
        <v>68</v>
      </c>
      <c r="C294" s="1" t="s">
        <v>318</v>
      </c>
      <c r="D294" s="1" t="s">
        <v>325</v>
      </c>
      <c r="E294" s="1"/>
      <c r="F294" s="1">
        <v>5.0</v>
      </c>
      <c r="G294" s="1"/>
      <c r="H294" s="10">
        <v>21.7816237320168</v>
      </c>
      <c r="I294" s="10">
        <v>18.0268</v>
      </c>
      <c r="J294" s="10">
        <v>18.458751</v>
      </c>
      <c r="K294" s="10">
        <v>19.29653</v>
      </c>
      <c r="L294" s="10">
        <v>29.012374</v>
      </c>
      <c r="M294" s="10">
        <v>41.474029</v>
      </c>
      <c r="N294" s="10">
        <v>71.434531</v>
      </c>
      <c r="O294" s="10">
        <v>4510284.0</v>
      </c>
      <c r="P294" s="10">
        <v>426615.0</v>
      </c>
      <c r="Q294" s="10">
        <v>147426.0</v>
      </c>
      <c r="R294" s="10">
        <v>34392.0</v>
      </c>
      <c r="S294" s="10">
        <v>7338.0</v>
      </c>
      <c r="T294" s="7">
        <f t="shared" si="227"/>
        <v>0.09458717012</v>
      </c>
      <c r="U294" s="7">
        <f t="shared" si="228"/>
        <v>0.03268663348</v>
      </c>
      <c r="V294" s="7">
        <f t="shared" si="229"/>
        <v>0.00762524045</v>
      </c>
      <c r="W294" s="7">
        <f t="shared" si="230"/>
        <v>0.001626948547</v>
      </c>
    </row>
    <row r="295" hidden="1">
      <c r="A295" s="37" t="s">
        <v>358</v>
      </c>
      <c r="B295" s="1" t="s">
        <v>68</v>
      </c>
      <c r="C295" s="1" t="s">
        <v>263</v>
      </c>
      <c r="D295" s="1" t="s">
        <v>325</v>
      </c>
      <c r="E295" s="1" t="s">
        <v>327</v>
      </c>
      <c r="F295" s="1">
        <v>5.0</v>
      </c>
      <c r="G295" s="39" t="b">
        <v>1</v>
      </c>
      <c r="H295" s="10">
        <v>24.5968646307735</v>
      </c>
      <c r="I295" s="10">
        <v>18.094434</v>
      </c>
      <c r="J295" s="10">
        <v>19.834477</v>
      </c>
      <c r="K295" s="10">
        <v>26.709169</v>
      </c>
      <c r="L295" s="10">
        <v>31.352271</v>
      </c>
      <c r="M295" s="10">
        <v>41.986556</v>
      </c>
      <c r="N295" s="10">
        <v>72.011062</v>
      </c>
      <c r="O295" s="10">
        <v>6120448.0</v>
      </c>
      <c r="P295" s="10">
        <v>709429.0</v>
      </c>
      <c r="Q295" s="10">
        <v>199264.0</v>
      </c>
      <c r="R295" s="10">
        <v>47976.0</v>
      </c>
      <c r="S295" s="10">
        <v>7892.0</v>
      </c>
      <c r="T295" s="7">
        <f t="shared" si="227"/>
        <v>0.1159112862</v>
      </c>
      <c r="U295" s="7">
        <f t="shared" si="228"/>
        <v>0.03255709386</v>
      </c>
      <c r="V295" s="7">
        <f t="shared" si="229"/>
        <v>0.007838641877</v>
      </c>
      <c r="W295" s="7">
        <f t="shared" si="230"/>
        <v>0.001289448093</v>
      </c>
      <c r="X295" s="28">
        <f t="shared" ref="X295:AB295" si="247">J295-J$190</f>
        <v>1.696785</v>
      </c>
      <c r="Y295" s="38">
        <f t="shared" si="247"/>
        <v>8.45156425</v>
      </c>
      <c r="Z295" s="28">
        <f t="shared" si="247"/>
        <v>12.5371714</v>
      </c>
      <c r="AA295" s="38">
        <f t="shared" si="247"/>
        <v>22.87920895</v>
      </c>
      <c r="AB295" s="28">
        <f t="shared" si="247"/>
        <v>26.87856595</v>
      </c>
      <c r="AC295" s="28">
        <f t="shared" ref="AC295:AC297" si="250">SUMSQ(X295:AB295)/Count(X295:AB295)</f>
        <v>295.4808388</v>
      </c>
      <c r="AD295" s="7">
        <f t="shared" ref="AD295:AH295" si="248">abs((J$292-J295)/J$292)</f>
        <v>0.07527456547</v>
      </c>
      <c r="AE295" s="7">
        <f t="shared" si="248"/>
        <v>0.01122322328</v>
      </c>
      <c r="AF295" s="7">
        <f t="shared" si="248"/>
        <v>0.1595216889</v>
      </c>
      <c r="AG295" s="7">
        <f t="shared" si="248"/>
        <v>0.4728349804</v>
      </c>
      <c r="AH295" s="7">
        <f t="shared" si="248"/>
        <v>0.6943148212</v>
      </c>
      <c r="AI295" s="7">
        <f t="shared" ref="AI295:AI297" si="252">SUM(AD295:AH295)/Count(AD295:AH295)</f>
        <v>0.2826338558</v>
      </c>
    </row>
    <row r="296">
      <c r="A296" s="35" t="s">
        <v>232</v>
      </c>
      <c r="B296" s="2" t="s">
        <v>9</v>
      </c>
      <c r="C296" s="36" t="s">
        <v>263</v>
      </c>
      <c r="D296" s="1" t="s">
        <v>359</v>
      </c>
      <c r="E296" s="1" t="s">
        <v>7</v>
      </c>
      <c r="F296" s="1" t="s">
        <v>8</v>
      </c>
      <c r="G296" s="1"/>
      <c r="H296" s="10">
        <v>25.1198503613016</v>
      </c>
      <c r="I296" s="10">
        <v>18.159778</v>
      </c>
      <c r="J296" s="10">
        <v>20.1969805</v>
      </c>
      <c r="K296" s="10">
        <v>27.215526</v>
      </c>
      <c r="L296" s="10">
        <v>32.5253438999999</v>
      </c>
      <c r="M296" s="10">
        <v>44.0409084499999</v>
      </c>
      <c r="N296" s="10">
        <v>75.310676</v>
      </c>
      <c r="O296" s="10">
        <v>7708138.0</v>
      </c>
      <c r="P296" s="10">
        <v>1036583.0</v>
      </c>
      <c r="Q296" s="10">
        <v>285674.0</v>
      </c>
      <c r="R296" s="10">
        <v>78902.0</v>
      </c>
      <c r="S296" s="10">
        <v>3569.0</v>
      </c>
      <c r="T296" s="7">
        <f t="shared" si="227"/>
        <v>0.1344790402</v>
      </c>
      <c r="U296" s="7">
        <f t="shared" si="228"/>
        <v>0.03706134997</v>
      </c>
      <c r="V296" s="7">
        <f t="shared" si="229"/>
        <v>0.01023619453</v>
      </c>
      <c r="W296" s="7">
        <f t="shared" si="230"/>
        <v>0.0004630171385</v>
      </c>
      <c r="X296" s="28">
        <f t="shared" ref="X296:AB296" si="249">J296-J$115</f>
        <v>1.90967</v>
      </c>
      <c r="Y296" s="38">
        <f t="shared" si="249"/>
        <v>8.21951625</v>
      </c>
      <c r="Z296" s="28">
        <f t="shared" si="249"/>
        <v>9.0787503</v>
      </c>
      <c r="AA296" s="38">
        <f t="shared" si="249"/>
        <v>8.44155235</v>
      </c>
      <c r="AB296" s="28">
        <f t="shared" si="249"/>
        <v>9.24702614</v>
      </c>
      <c r="AC296" s="28">
        <f t="shared" si="250"/>
        <v>62.07965848</v>
      </c>
      <c r="AD296" s="7">
        <f t="shared" ref="AD296:AH296" si="251">abs((J$283-J296)/J$283)</f>
        <v>0.08458204216</v>
      </c>
      <c r="AE296" s="7">
        <f t="shared" si="251"/>
        <v>0.01244632027</v>
      </c>
      <c r="AF296" s="7">
        <f t="shared" si="251"/>
        <v>0.1709525862</v>
      </c>
      <c r="AG296" s="7">
        <f t="shared" si="251"/>
        <v>0.4554314846</v>
      </c>
      <c r="AH296" s="7">
        <f t="shared" si="251"/>
        <v>0.4964439617</v>
      </c>
      <c r="AI296" s="7">
        <f t="shared" si="252"/>
        <v>0.243971279</v>
      </c>
    </row>
    <row r="297">
      <c r="A297" s="35" t="s">
        <v>230</v>
      </c>
      <c r="B297" s="1">
        <v>1445.0</v>
      </c>
      <c r="C297" s="36" t="s">
        <v>263</v>
      </c>
      <c r="D297" s="1" t="s">
        <v>359</v>
      </c>
      <c r="E297" s="1" t="s">
        <v>7</v>
      </c>
      <c r="F297" s="1" t="s">
        <v>8</v>
      </c>
      <c r="G297" s="1"/>
      <c r="H297" s="10">
        <v>23.8342654636095</v>
      </c>
      <c r="I297" s="10">
        <v>17.936214</v>
      </c>
      <c r="J297" s="10">
        <v>19.466799</v>
      </c>
      <c r="K297" s="10">
        <v>26.348857</v>
      </c>
      <c r="L297" s="10">
        <v>29.4336605</v>
      </c>
      <c r="M297" s="10">
        <v>36.8977138999999</v>
      </c>
      <c r="N297" s="10">
        <v>67.36665794</v>
      </c>
      <c r="O297" s="10">
        <v>6498260.0</v>
      </c>
      <c r="P297" s="10">
        <v>613542.0</v>
      </c>
      <c r="Q297" s="10">
        <v>159921.0</v>
      </c>
      <c r="R297" s="10">
        <v>35349.0</v>
      </c>
      <c r="S297" s="10">
        <v>782.0</v>
      </c>
      <c r="T297" s="7">
        <f t="shared" si="227"/>
        <v>0.09441635145</v>
      </c>
      <c r="U297" s="7">
        <f t="shared" si="228"/>
        <v>0.02460981863</v>
      </c>
      <c r="V297" s="7">
        <f t="shared" si="229"/>
        <v>0.005439763875</v>
      </c>
      <c r="W297" s="7">
        <f t="shared" si="230"/>
        <v>0.0001203399064</v>
      </c>
      <c r="X297" s="28">
        <f t="shared" ref="X297:AB297" si="253">J297-J$58</f>
        <v>-0.034741</v>
      </c>
      <c r="Y297" s="38">
        <f t="shared" si="253"/>
        <v>-4.168846</v>
      </c>
      <c r="Z297" s="28">
        <f t="shared" si="253"/>
        <v>-18.6259353</v>
      </c>
      <c r="AA297" s="38">
        <f t="shared" si="253"/>
        <v>-27.8421246</v>
      </c>
      <c r="AB297" s="28">
        <f t="shared" si="253"/>
        <v>-15.11062198</v>
      </c>
      <c r="AC297" s="28">
        <f t="shared" si="250"/>
        <v>273.5641497</v>
      </c>
      <c r="AD297" s="7">
        <f t="shared" ref="AD297:AH297" si="254">abs((J$301-J297)/J$301)</f>
        <v>0.04168339101</v>
      </c>
      <c r="AE297" s="7">
        <f t="shared" si="254"/>
        <v>0.3626151783</v>
      </c>
      <c r="AF297" s="7">
        <f t="shared" si="254"/>
        <v>0.2078281867</v>
      </c>
      <c r="AG297" s="7">
        <f t="shared" si="254"/>
        <v>0.01105200094</v>
      </c>
      <c r="AH297" s="7">
        <f t="shared" si="254"/>
        <v>0.01749055461</v>
      </c>
      <c r="AI297" s="7">
        <f t="shared" si="252"/>
        <v>0.1281338623</v>
      </c>
    </row>
    <row r="298" hidden="1">
      <c r="A298" s="35" t="s">
        <v>360</v>
      </c>
      <c r="B298" s="1">
        <v>1445.0</v>
      </c>
      <c r="C298" s="29" t="s">
        <v>317</v>
      </c>
      <c r="D298" s="1" t="s">
        <v>359</v>
      </c>
      <c r="E298" s="1"/>
      <c r="F298" s="1" t="s">
        <v>8</v>
      </c>
      <c r="G298" s="1"/>
      <c r="H298" s="10">
        <v>27.9478488344668</v>
      </c>
      <c r="I298" s="10">
        <v>26.122221</v>
      </c>
      <c r="J298" s="10">
        <v>26.329927</v>
      </c>
      <c r="K298" s="10">
        <v>27.047693</v>
      </c>
      <c r="L298" s="10">
        <v>30.1935</v>
      </c>
      <c r="M298" s="10">
        <v>33.3219815</v>
      </c>
      <c r="N298" s="10">
        <v>60.203345</v>
      </c>
      <c r="O298" s="10">
        <v>2517816.0</v>
      </c>
      <c r="P298" s="10">
        <v>262178.0</v>
      </c>
      <c r="Q298" s="10">
        <v>42391.0</v>
      </c>
      <c r="R298" s="10">
        <v>11381.0</v>
      </c>
      <c r="S298" s="10">
        <v>556.0</v>
      </c>
      <c r="T298" s="7">
        <f t="shared" si="227"/>
        <v>0.1041291341</v>
      </c>
      <c r="U298" s="7">
        <f t="shared" si="228"/>
        <v>0.01683641696</v>
      </c>
      <c r="V298" s="7">
        <f t="shared" si="229"/>
        <v>0.004520187337</v>
      </c>
      <c r="W298" s="7">
        <f t="shared" si="230"/>
        <v>0.0002208263034</v>
      </c>
    </row>
    <row r="299" hidden="1">
      <c r="A299" s="35" t="s">
        <v>361</v>
      </c>
      <c r="B299" s="1">
        <v>1445.0</v>
      </c>
      <c r="C299" s="29" t="s">
        <v>318</v>
      </c>
      <c r="D299" s="1" t="s">
        <v>359</v>
      </c>
      <c r="E299" s="1"/>
      <c r="F299" s="1" t="s">
        <v>8</v>
      </c>
      <c r="G299" s="1"/>
      <c r="H299" s="10">
        <v>21.2328265984156</v>
      </c>
      <c r="I299" s="10">
        <v>17.89554</v>
      </c>
      <c r="J299" s="10">
        <v>18.213783</v>
      </c>
      <c r="K299" s="10">
        <v>18.974583</v>
      </c>
      <c r="L299" s="10">
        <v>27.754658</v>
      </c>
      <c r="M299" s="10">
        <v>39.381354</v>
      </c>
      <c r="N299" s="10">
        <v>69.610904</v>
      </c>
      <c r="O299" s="10">
        <v>3980501.0</v>
      </c>
      <c r="P299" s="10">
        <v>351411.0</v>
      </c>
      <c r="Q299" s="10">
        <v>117577.0</v>
      </c>
      <c r="R299" s="10">
        <v>23984.0</v>
      </c>
      <c r="S299" s="10">
        <v>226.0</v>
      </c>
      <c r="T299" s="7">
        <f t="shared" si="227"/>
        <v>0.08828310808</v>
      </c>
      <c r="U299" s="7">
        <f t="shared" si="228"/>
        <v>0.02953824154</v>
      </c>
      <c r="V299" s="7">
        <f t="shared" si="229"/>
        <v>0.006025372183</v>
      </c>
      <c r="W299" s="7">
        <f t="shared" si="230"/>
        <v>0.00005677677257</v>
      </c>
    </row>
    <row r="300" hidden="1">
      <c r="A300" s="37" t="s">
        <v>362</v>
      </c>
      <c r="B300" s="2" t="s">
        <v>9</v>
      </c>
      <c r="C300" s="29" t="s">
        <v>317</v>
      </c>
      <c r="D300" s="1" t="s">
        <v>359</v>
      </c>
      <c r="E300" s="1"/>
      <c r="F300" s="1" t="s">
        <v>8</v>
      </c>
      <c r="G300" s="1"/>
      <c r="H300" s="10">
        <v>30.8109613583506</v>
      </c>
      <c r="I300" s="10">
        <v>26.337927</v>
      </c>
      <c r="J300" s="10">
        <v>27.149217</v>
      </c>
      <c r="K300" s="10">
        <v>29.109207</v>
      </c>
      <c r="L300" s="10">
        <v>38.9964928</v>
      </c>
      <c r="M300" s="10">
        <v>51.5028107999999</v>
      </c>
      <c r="N300" s="10">
        <v>81.7105317999999</v>
      </c>
      <c r="O300" s="10">
        <v>3189577.0</v>
      </c>
      <c r="P300" s="10">
        <v>700167.0</v>
      </c>
      <c r="Q300" s="10">
        <v>172572.0</v>
      </c>
      <c r="R300" s="10">
        <v>52061.0</v>
      </c>
      <c r="S300" s="10">
        <v>3027.0</v>
      </c>
      <c r="T300" s="7">
        <f t="shared" si="227"/>
        <v>0.2195171962</v>
      </c>
      <c r="U300" s="7">
        <f t="shared" si="228"/>
        <v>0.05410498006</v>
      </c>
      <c r="V300" s="7">
        <f t="shared" si="229"/>
        <v>0.01632222705</v>
      </c>
      <c r="W300" s="7">
        <f t="shared" si="230"/>
        <v>0.0009490286643</v>
      </c>
    </row>
    <row r="301" hidden="1">
      <c r="A301" s="37" t="s">
        <v>363</v>
      </c>
      <c r="B301" s="2" t="s">
        <v>9</v>
      </c>
      <c r="C301" s="29" t="s">
        <v>318</v>
      </c>
      <c r="D301" s="1" t="s">
        <v>359</v>
      </c>
      <c r="E301" s="1"/>
      <c r="F301" s="1" t="s">
        <v>8</v>
      </c>
      <c r="G301" s="1"/>
      <c r="H301" s="10">
        <v>21.1025898350778</v>
      </c>
      <c r="I301" s="10">
        <v>18.104106</v>
      </c>
      <c r="J301" s="10">
        <v>18.687827</v>
      </c>
      <c r="K301" s="10">
        <v>19.336976</v>
      </c>
      <c r="L301" s="10">
        <v>24.369079</v>
      </c>
      <c r="M301" s="10">
        <v>36.494378</v>
      </c>
      <c r="N301" s="10">
        <v>68.5659138</v>
      </c>
      <c r="O301" s="10">
        <v>4518561.0</v>
      </c>
      <c r="P301" s="10">
        <v>336416.0</v>
      </c>
      <c r="Q301" s="10">
        <v>113102.0</v>
      </c>
      <c r="R301" s="10">
        <v>26841.0</v>
      </c>
      <c r="S301" s="10">
        <v>542.0</v>
      </c>
      <c r="T301" s="7">
        <f t="shared" si="227"/>
        <v>0.07445202134</v>
      </c>
      <c r="U301" s="7">
        <f t="shared" si="228"/>
        <v>0.02503053516</v>
      </c>
      <c r="V301" s="7">
        <f t="shared" si="229"/>
        <v>0.005940165464</v>
      </c>
      <c r="W301" s="7">
        <f t="shared" si="230"/>
        <v>0.0001199496919</v>
      </c>
    </row>
    <row r="302">
      <c r="A302" s="35" t="s">
        <v>225</v>
      </c>
      <c r="B302" s="1" t="s">
        <v>68</v>
      </c>
      <c r="C302" s="36" t="s">
        <v>263</v>
      </c>
      <c r="D302" s="1" t="s">
        <v>359</v>
      </c>
      <c r="E302" s="1" t="s">
        <v>7</v>
      </c>
      <c r="F302" s="1" t="s">
        <v>8</v>
      </c>
      <c r="G302" s="1"/>
      <c r="H302" s="10">
        <v>22.6339562382998</v>
      </c>
      <c r="I302" s="10">
        <v>18.030537</v>
      </c>
      <c r="J302" s="10">
        <v>18.727021</v>
      </c>
      <c r="K302" s="10">
        <v>26.388058</v>
      </c>
      <c r="L302" s="10">
        <v>27.21314</v>
      </c>
      <c r="M302" s="10">
        <v>30.6408806</v>
      </c>
      <c r="N302" s="10">
        <v>52.1749818799999</v>
      </c>
      <c r="O302" s="10">
        <v>6810613.0</v>
      </c>
      <c r="P302" s="10">
        <v>380315.0</v>
      </c>
      <c r="Q302" s="10">
        <v>76888.0</v>
      </c>
      <c r="R302" s="10">
        <v>19096.0</v>
      </c>
      <c r="S302" s="10">
        <v>692.0</v>
      </c>
      <c r="T302" s="7">
        <f t="shared" si="227"/>
        <v>0.05584152264</v>
      </c>
      <c r="U302" s="7">
        <f t="shared" si="228"/>
        <v>0.011289439</v>
      </c>
      <c r="V302" s="7">
        <f t="shared" si="229"/>
        <v>0.002803859212</v>
      </c>
      <c r="W302" s="7">
        <f t="shared" si="230"/>
        <v>0.0001016061256</v>
      </c>
      <c r="X302" s="28">
        <f t="shared" ref="X302:AB302" si="255">J302-J$190</f>
        <v>0.589329</v>
      </c>
      <c r="Y302" s="38">
        <f t="shared" si="255"/>
        <v>8.13045325</v>
      </c>
      <c r="Z302" s="28">
        <f t="shared" si="255"/>
        <v>8.3980404</v>
      </c>
      <c r="AA302" s="38">
        <f t="shared" si="255"/>
        <v>11.53353355</v>
      </c>
      <c r="AB302" s="28">
        <f t="shared" si="255"/>
        <v>7.04248583</v>
      </c>
      <c r="AC302" s="28">
        <f>SUMSQ(X302:AB302)/Count(X302:AB302)</f>
        <v>63.91953282</v>
      </c>
      <c r="AD302" s="7">
        <f t="shared" ref="AD302:AH302" si="256">abs((J$292-J302)/J$292)</f>
        <v>0.01523671979</v>
      </c>
      <c r="AE302" s="7">
        <f t="shared" si="256"/>
        <v>0.0009342085122</v>
      </c>
      <c r="AF302" s="7">
        <f t="shared" si="256"/>
        <v>0.006441480812</v>
      </c>
      <c r="AG302" s="7">
        <f t="shared" si="256"/>
        <v>0.07484311828</v>
      </c>
      <c r="AH302" s="7">
        <f t="shared" si="256"/>
        <v>0.2276009079</v>
      </c>
      <c r="AI302" s="7">
        <f>SUM(AD302:AH302)/Count(AD302:AH302)</f>
        <v>0.06501128707</v>
      </c>
    </row>
    <row r="303" hidden="1">
      <c r="A303" s="35" t="s">
        <v>364</v>
      </c>
      <c r="B303" s="1" t="s">
        <v>68</v>
      </c>
      <c r="C303" s="29" t="s">
        <v>317</v>
      </c>
      <c r="D303" s="1" t="s">
        <v>359</v>
      </c>
      <c r="E303" s="1"/>
      <c r="F303" s="1" t="s">
        <v>8</v>
      </c>
      <c r="G303" s="1"/>
      <c r="H303" s="10">
        <v>27.7786190718386</v>
      </c>
      <c r="I303" s="10">
        <v>26.228199</v>
      </c>
      <c r="J303" s="10">
        <v>26.430747</v>
      </c>
      <c r="K303" s="10">
        <v>27.071051</v>
      </c>
      <c r="L303" s="10">
        <v>29.313718</v>
      </c>
      <c r="M303" s="10">
        <v>32.26974</v>
      </c>
      <c r="N303" s="10">
        <v>54.8061089000002</v>
      </c>
      <c r="O303" s="10">
        <v>2671391.0</v>
      </c>
      <c r="P303" s="10">
        <v>249578.0</v>
      </c>
      <c r="Q303" s="10">
        <v>35861.0</v>
      </c>
      <c r="R303" s="10">
        <v>9968.0</v>
      </c>
      <c r="S303" s="10">
        <v>496.0</v>
      </c>
      <c r="T303" s="7">
        <f t="shared" si="227"/>
        <v>0.09342623375</v>
      </c>
      <c r="U303" s="7">
        <f t="shared" si="228"/>
        <v>0.01342409254</v>
      </c>
      <c r="V303" s="7">
        <f t="shared" si="229"/>
        <v>0.003731389377</v>
      </c>
      <c r="W303" s="7">
        <f t="shared" si="230"/>
        <v>0.0001856710605</v>
      </c>
    </row>
    <row r="304" hidden="1">
      <c r="A304" s="35" t="s">
        <v>365</v>
      </c>
      <c r="B304" s="1" t="s">
        <v>68</v>
      </c>
      <c r="C304" s="29" t="s">
        <v>318</v>
      </c>
      <c r="D304" s="1" t="s">
        <v>359</v>
      </c>
      <c r="E304" s="1"/>
      <c r="F304" s="1" t="s">
        <v>8</v>
      </c>
      <c r="G304" s="1"/>
      <c r="H304" s="10">
        <v>19.3136847213472</v>
      </c>
      <c r="I304" s="10">
        <v>17.972539</v>
      </c>
      <c r="J304" s="10">
        <v>18.212545</v>
      </c>
      <c r="K304" s="10">
        <v>18.37256375</v>
      </c>
      <c r="L304" s="10">
        <v>19.0362221</v>
      </c>
      <c r="M304" s="10">
        <v>21.7062176999999</v>
      </c>
      <c r="N304" s="10">
        <v>49.77576216</v>
      </c>
      <c r="O304" s="10">
        <v>4139270.0</v>
      </c>
      <c r="P304" s="10">
        <v>130742.0</v>
      </c>
      <c r="Q304" s="10">
        <v>41027.0</v>
      </c>
      <c r="R304" s="10">
        <v>9128.0</v>
      </c>
      <c r="S304" s="10">
        <v>196.0</v>
      </c>
      <c r="T304" s="7">
        <f t="shared" si="227"/>
        <v>0.03158576271</v>
      </c>
      <c r="U304" s="7">
        <f t="shared" si="228"/>
        <v>0.009911651088</v>
      </c>
      <c r="V304" s="7">
        <f t="shared" si="229"/>
        <v>0.002205219761</v>
      </c>
      <c r="W304" s="7">
        <f t="shared" si="230"/>
        <v>0.00004735134456</v>
      </c>
    </row>
  </sheetData>
  <autoFilter ref="$A$1:$AI$1001">
    <filterColumn colId="2">
      <filters blank="1">
        <filter val="combined"/>
      </filters>
    </filterColumn>
    <filterColumn colId="6">
      <filters blank="1"/>
    </filterColumn>
    <sortState ref="A1:AI1001">
      <sortCondition ref="A1:A1001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264</v>
      </c>
      <c r="B1" s="1">
        <v>1445.0</v>
      </c>
      <c r="C1" s="1" t="s">
        <v>68</v>
      </c>
      <c r="D1" s="1" t="s">
        <v>9</v>
      </c>
    </row>
    <row r="2">
      <c r="A2" s="1">
        <v>1.0</v>
      </c>
      <c r="B2" s="40">
        <v>0.2076</v>
      </c>
      <c r="C2" s="40">
        <v>0.0052</v>
      </c>
      <c r="D2" s="40">
        <v>0.3062</v>
      </c>
    </row>
    <row r="3">
      <c r="A3" s="1">
        <v>5.0</v>
      </c>
      <c r="B3" s="40">
        <v>0.3223</v>
      </c>
      <c r="C3" s="40">
        <v>7.0E-4</v>
      </c>
      <c r="D3" s="40">
        <v>0.0662</v>
      </c>
    </row>
    <row r="4">
      <c r="A4" s="1">
        <v>15.0</v>
      </c>
      <c r="B4" s="40">
        <v>0.1991</v>
      </c>
      <c r="C4" s="40">
        <v>0.003</v>
      </c>
      <c r="D4" s="40">
        <v>0.3633</v>
      </c>
    </row>
    <row r="5">
      <c r="A5" s="1">
        <v>30.0</v>
      </c>
      <c r="B5" s="40">
        <v>0.0796</v>
      </c>
      <c r="C5" s="40">
        <v>0.0714</v>
      </c>
      <c r="D5" s="40">
        <v>0.0434</v>
      </c>
    </row>
    <row r="7">
      <c r="A7" s="1" t="s">
        <v>266</v>
      </c>
      <c r="B7" s="1">
        <v>1445.0</v>
      </c>
      <c r="C7" s="1" t="s">
        <v>68</v>
      </c>
      <c r="D7" s="1" t="s">
        <v>9</v>
      </c>
    </row>
    <row r="8">
      <c r="A8" s="1">
        <v>1.0</v>
      </c>
      <c r="B8" s="41">
        <v>0.6457</v>
      </c>
      <c r="C8" s="41">
        <v>0.0416</v>
      </c>
      <c r="D8" s="41">
        <v>0.2386</v>
      </c>
    </row>
    <row r="9">
      <c r="A9" s="1">
        <v>5.0</v>
      </c>
      <c r="B9" s="41">
        <v>0.4613</v>
      </c>
      <c r="C9" s="41">
        <v>0.0115</v>
      </c>
      <c r="D9" s="41">
        <v>0.0192</v>
      </c>
    </row>
    <row r="10">
      <c r="A10" s="1">
        <v>15.0</v>
      </c>
      <c r="B10" s="41">
        <v>0.4534</v>
      </c>
      <c r="C10" s="41">
        <v>0.1406</v>
      </c>
      <c r="D10" s="41">
        <v>0.007</v>
      </c>
    </row>
    <row r="11">
      <c r="A11" s="1">
        <v>30.0</v>
      </c>
      <c r="B11" s="41">
        <v>0.6345</v>
      </c>
      <c r="C11" s="41">
        <v>0.1963</v>
      </c>
      <c r="D11" s="41">
        <v>0.0212</v>
      </c>
    </row>
    <row r="13">
      <c r="A13" s="1" t="s">
        <v>56</v>
      </c>
      <c r="B13" s="1">
        <v>1445.0</v>
      </c>
      <c r="C13" s="1" t="s">
        <v>68</v>
      </c>
      <c r="D13" s="1" t="s">
        <v>9</v>
      </c>
    </row>
    <row r="14">
      <c r="A14" s="1">
        <v>1.0</v>
      </c>
      <c r="B14" s="41">
        <v>0.0628</v>
      </c>
      <c r="C14" s="41">
        <v>0.0187</v>
      </c>
      <c r="D14" s="41">
        <v>0.069</v>
      </c>
    </row>
    <row r="15">
      <c r="A15" s="1">
        <v>5.0</v>
      </c>
      <c r="B15" s="41">
        <v>0.0139</v>
      </c>
      <c r="C15" s="41">
        <v>0.0115</v>
      </c>
      <c r="D15" s="41">
        <v>0.0035</v>
      </c>
    </row>
    <row r="16">
      <c r="A16" s="1">
        <v>15.0</v>
      </c>
      <c r="B16" s="41">
        <v>0.0387</v>
      </c>
      <c r="C16" s="41">
        <v>0.0391</v>
      </c>
      <c r="D16" s="41">
        <v>0.1255</v>
      </c>
    </row>
    <row r="17">
      <c r="A17" s="1">
        <v>30.0</v>
      </c>
      <c r="B17" s="41">
        <v>0.0928</v>
      </c>
      <c r="C17" s="41">
        <v>0.0598</v>
      </c>
      <c r="D17" s="41">
        <v>0.0719</v>
      </c>
    </row>
    <row r="19">
      <c r="A19" s="1" t="s">
        <v>270</v>
      </c>
      <c r="B19" s="1">
        <v>1445.0</v>
      </c>
      <c r="C19" s="1" t="s">
        <v>68</v>
      </c>
      <c r="D19" s="1" t="s">
        <v>9</v>
      </c>
    </row>
    <row r="20">
      <c r="A20" s="1">
        <v>1.0</v>
      </c>
      <c r="B20" s="41">
        <v>0.5939</v>
      </c>
      <c r="C20" s="41">
        <v>0.0994</v>
      </c>
      <c r="D20" s="41">
        <v>0.1174</v>
      </c>
    </row>
    <row r="21">
      <c r="A21" s="1">
        <v>5.0</v>
      </c>
      <c r="B21" s="41">
        <v>0.0465</v>
      </c>
      <c r="C21" s="41">
        <v>0.003</v>
      </c>
      <c r="D21" s="41">
        <v>0.0192</v>
      </c>
    </row>
    <row r="22">
      <c r="A22" s="1">
        <v>15.0</v>
      </c>
      <c r="B22" s="41">
        <v>0.1601</v>
      </c>
      <c r="C22" s="41">
        <v>0.0189</v>
      </c>
      <c r="D22" s="41">
        <v>0.0022</v>
      </c>
    </row>
    <row r="23">
      <c r="A23" s="1">
        <v>30.0</v>
      </c>
      <c r="B23" s="41">
        <v>0.1065</v>
      </c>
      <c r="C23" s="41">
        <v>0.0012</v>
      </c>
      <c r="D23" s="41">
        <v>0.0156</v>
      </c>
    </row>
    <row r="25">
      <c r="A25" s="1" t="s">
        <v>272</v>
      </c>
      <c r="B25" s="1">
        <v>1445.0</v>
      </c>
      <c r="C25" s="1" t="s">
        <v>68</v>
      </c>
      <c r="D25" s="1" t="s">
        <v>9</v>
      </c>
    </row>
    <row r="26">
      <c r="A26" s="1">
        <v>1.0</v>
      </c>
      <c r="B26" s="41">
        <v>0.1882</v>
      </c>
      <c r="C26" s="41">
        <v>0.0142</v>
      </c>
      <c r="D26" s="41">
        <v>0.184</v>
      </c>
    </row>
    <row r="27">
      <c r="A27" s="1">
        <v>5.0</v>
      </c>
      <c r="B27" s="41">
        <v>0.1795</v>
      </c>
      <c r="C27" s="41">
        <v>0.001</v>
      </c>
      <c r="D27" s="41">
        <v>0.0891</v>
      </c>
    </row>
    <row r="28">
      <c r="A28" s="1">
        <v>15.0</v>
      </c>
      <c r="B28" s="41">
        <v>0.178</v>
      </c>
      <c r="C28" s="41">
        <v>0.0368</v>
      </c>
      <c r="D28" s="41">
        <v>0.1198</v>
      </c>
    </row>
    <row r="29">
      <c r="A29" s="1">
        <v>30.0</v>
      </c>
      <c r="B29" s="41">
        <v>0.1891</v>
      </c>
      <c r="C29" s="41">
        <v>0.0441</v>
      </c>
      <c r="D29" s="41">
        <v>0.146</v>
      </c>
    </row>
    <row r="31">
      <c r="A31" s="1" t="s">
        <v>274</v>
      </c>
      <c r="B31" s="1">
        <v>1445.0</v>
      </c>
      <c r="C31" s="1" t="s">
        <v>68</v>
      </c>
      <c r="D31" s="1" t="s">
        <v>9</v>
      </c>
    </row>
    <row r="32">
      <c r="A32" s="1">
        <v>1.0</v>
      </c>
      <c r="B32" s="41">
        <v>0.2341</v>
      </c>
      <c r="C32" s="41">
        <v>0.0117</v>
      </c>
      <c r="D32" s="41">
        <v>0.2673</v>
      </c>
    </row>
    <row r="33">
      <c r="A33" s="1">
        <v>5.0</v>
      </c>
      <c r="B33" s="41">
        <v>0.0552</v>
      </c>
      <c r="C33" s="41">
        <v>0.0071</v>
      </c>
      <c r="D33" s="41">
        <v>0.1876</v>
      </c>
    </row>
    <row r="34">
      <c r="A34" s="1">
        <v>15.0</v>
      </c>
      <c r="B34" s="41">
        <v>0.1109</v>
      </c>
      <c r="C34" s="41">
        <v>0.0075</v>
      </c>
      <c r="D34" s="41">
        <v>0.1156</v>
      </c>
    </row>
    <row r="35">
      <c r="A35" s="1">
        <v>30.0</v>
      </c>
      <c r="B35" s="41">
        <v>0.0471</v>
      </c>
      <c r="C35" s="41">
        <v>0.0237</v>
      </c>
      <c r="D35" s="41">
        <v>0.0918</v>
      </c>
    </row>
    <row r="37">
      <c r="B37" s="4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  <col customWidth="1" min="2" max="2" width="15.63"/>
    <col customWidth="1" min="3" max="3" width="17.38"/>
    <col customWidth="1" min="4" max="5" width="14.5"/>
    <col customWidth="1" min="9" max="9" width="11.75"/>
  </cols>
  <sheetData>
    <row r="1">
      <c r="A1" s="1" t="s">
        <v>10</v>
      </c>
      <c r="B1" s="1" t="s">
        <v>0</v>
      </c>
      <c r="C1" s="1" t="s">
        <v>12</v>
      </c>
      <c r="D1" s="2" t="s">
        <v>2</v>
      </c>
      <c r="E1" s="2" t="s">
        <v>366</v>
      </c>
      <c r="F1" s="1" t="s">
        <v>367</v>
      </c>
      <c r="G1" s="1" t="s">
        <v>368</v>
      </c>
      <c r="H1" s="1" t="s">
        <v>369</v>
      </c>
      <c r="I1" s="1" t="s">
        <v>370</v>
      </c>
      <c r="J1" s="1" t="s">
        <v>371</v>
      </c>
      <c r="K1" s="1" t="s">
        <v>372</v>
      </c>
      <c r="L1" s="1" t="s">
        <v>373</v>
      </c>
      <c r="M1" s="1" t="s">
        <v>374</v>
      </c>
      <c r="N1" s="1" t="s">
        <v>375</v>
      </c>
      <c r="O1" s="1" t="s">
        <v>376</v>
      </c>
      <c r="P1" s="1" t="s">
        <v>377</v>
      </c>
      <c r="Q1" s="1" t="s">
        <v>378</v>
      </c>
      <c r="R1" s="1" t="s">
        <v>379</v>
      </c>
      <c r="S1" s="1" t="s">
        <v>380</v>
      </c>
      <c r="T1" s="1" t="s">
        <v>381</v>
      </c>
    </row>
    <row r="2" hidden="1">
      <c r="A2" s="35" t="s">
        <v>289</v>
      </c>
      <c r="B2" s="1">
        <v>1445.0</v>
      </c>
      <c r="C2" s="1" t="s">
        <v>316</v>
      </c>
      <c r="D2" s="1">
        <v>1.0</v>
      </c>
      <c r="F2" s="10">
        <v>18.6740694999999</v>
      </c>
      <c r="G2" s="10">
        <v>18.9140695</v>
      </c>
      <c r="H2" s="10">
        <v>26.3624075</v>
      </c>
      <c r="I2" s="10">
        <v>26.3924075</v>
      </c>
      <c r="J2" s="10">
        <v>27.0751479</v>
      </c>
      <c r="K2" s="10">
        <v>27.2191479</v>
      </c>
      <c r="L2" s="10">
        <v>28.73738335</v>
      </c>
      <c r="M2" s="10">
        <v>31.1713833499999</v>
      </c>
      <c r="N2" s="10">
        <v>40.3334788999998</v>
      </c>
      <c r="O2" s="10">
        <v>51.2674789000001</v>
      </c>
      <c r="P2" s="7">
        <f t="shared" ref="P2:P101" si="1">(F2-G2)/G2</f>
        <v>-0.0126889668</v>
      </c>
      <c r="Q2" s="7">
        <f t="shared" ref="Q2:Q101" si="2">(H2-I2)/I2</f>
        <v>-0.001136690543</v>
      </c>
      <c r="R2" s="42">
        <f t="shared" ref="R2:R101" si="3">(J2-K2)/K2</f>
        <v>-0.005290393385</v>
      </c>
      <c r="S2" s="7">
        <f t="shared" ref="S2:S101" si="4">(L2-M2)/M2</f>
        <v>-0.07808443959</v>
      </c>
      <c r="T2" s="7">
        <f t="shared" ref="T2:T101" si="5">(N2-O2)/O2</f>
        <v>-0.2132736041</v>
      </c>
    </row>
    <row r="3" hidden="1">
      <c r="A3" s="35" t="s">
        <v>285</v>
      </c>
      <c r="B3" s="1">
        <v>1445.0</v>
      </c>
      <c r="C3" s="1" t="s">
        <v>319</v>
      </c>
      <c r="D3" s="1">
        <v>1.0</v>
      </c>
      <c r="F3" s="10">
        <v>18.308576</v>
      </c>
      <c r="G3" s="10">
        <v>18.668576</v>
      </c>
      <c r="H3" s="10">
        <v>26.313599</v>
      </c>
      <c r="I3" s="10">
        <v>26.341599</v>
      </c>
      <c r="J3" s="10">
        <v>26.8722525</v>
      </c>
      <c r="K3" s="10">
        <v>27.0222525</v>
      </c>
      <c r="L3" s="10">
        <v>27.98861575</v>
      </c>
      <c r="M3" s="10">
        <v>30.4866157499999</v>
      </c>
      <c r="N3" s="10">
        <v>35.2421040400003</v>
      </c>
      <c r="O3" s="10">
        <v>56.4581040399995</v>
      </c>
      <c r="P3" s="7">
        <f t="shared" si="1"/>
        <v>-0.01928374183</v>
      </c>
      <c r="Q3" s="7">
        <f t="shared" si="2"/>
        <v>-0.001062957492</v>
      </c>
      <c r="R3" s="42">
        <f t="shared" si="3"/>
        <v>-0.005550980622</v>
      </c>
      <c r="S3" s="7">
        <f t="shared" si="4"/>
        <v>-0.08193759584</v>
      </c>
      <c r="T3" s="7">
        <f t="shared" si="5"/>
        <v>-0.375783076</v>
      </c>
    </row>
    <row r="4" hidden="1">
      <c r="A4" s="37" t="s">
        <v>286</v>
      </c>
      <c r="B4" s="1">
        <v>1445.0</v>
      </c>
      <c r="C4" s="1" t="s">
        <v>321</v>
      </c>
      <c r="D4" s="1">
        <v>1.0</v>
      </c>
      <c r="F4" s="10">
        <v>26.163932</v>
      </c>
      <c r="G4" s="10">
        <v>26.1979319999999</v>
      </c>
      <c r="H4" s="10">
        <v>28.3153319999999</v>
      </c>
      <c r="I4" s="10">
        <v>29.2793319999999</v>
      </c>
      <c r="J4" s="10">
        <v>42.1452748</v>
      </c>
      <c r="K4" s="10">
        <v>45.2052747999999</v>
      </c>
      <c r="L4" s="10">
        <v>58.0545867000001</v>
      </c>
      <c r="M4" s="10">
        <v>63.3925866999998</v>
      </c>
      <c r="N4" s="10">
        <v>78.6736902400001</v>
      </c>
      <c r="O4" s="10">
        <v>87.5416902399997</v>
      </c>
      <c r="P4" s="7">
        <f t="shared" si="1"/>
        <v>-0.001297812362</v>
      </c>
      <c r="Q4" s="7">
        <f t="shared" si="2"/>
        <v>-0.03292424841</v>
      </c>
      <c r="R4" s="42">
        <f t="shared" si="3"/>
        <v>-0.06769121554</v>
      </c>
      <c r="S4" s="7">
        <f t="shared" si="4"/>
        <v>-0.08420542965</v>
      </c>
      <c r="T4" s="7">
        <f t="shared" si="5"/>
        <v>-0.1013003059</v>
      </c>
    </row>
    <row r="5" hidden="1">
      <c r="A5" s="37" t="s">
        <v>328</v>
      </c>
      <c r="B5" s="1">
        <v>1445.0</v>
      </c>
      <c r="C5" s="1" t="s">
        <v>325</v>
      </c>
      <c r="D5" s="1">
        <v>1.0</v>
      </c>
      <c r="E5" s="1" t="s">
        <v>334</v>
      </c>
      <c r="F5" s="10">
        <v>19.6674999999999</v>
      </c>
      <c r="G5" s="10">
        <v>19.6935</v>
      </c>
      <c r="H5" s="10">
        <v>26.431483</v>
      </c>
      <c r="I5" s="10">
        <v>26.433483</v>
      </c>
      <c r="J5" s="10">
        <v>30.602731</v>
      </c>
      <c r="K5" s="10">
        <v>30.634731</v>
      </c>
      <c r="L5" s="10">
        <v>37.861535</v>
      </c>
      <c r="M5" s="10">
        <v>38.033535</v>
      </c>
      <c r="N5" s="10">
        <v>64.6614599999999</v>
      </c>
      <c r="O5" s="10">
        <v>64.78746</v>
      </c>
      <c r="P5" s="7">
        <f t="shared" si="1"/>
        <v>-0.001320232564</v>
      </c>
      <c r="Q5" s="7">
        <f t="shared" si="2"/>
        <v>-0.00007566161448</v>
      </c>
      <c r="R5" s="42">
        <f t="shared" si="3"/>
        <v>-0.001044566052</v>
      </c>
      <c r="S5" s="7">
        <f t="shared" si="4"/>
        <v>-0.004522324838</v>
      </c>
      <c r="T5" s="7">
        <f t="shared" si="5"/>
        <v>-0.001944820803</v>
      </c>
    </row>
    <row r="6" hidden="1">
      <c r="A6" s="35" t="s">
        <v>287</v>
      </c>
      <c r="B6" s="1">
        <v>1445.0</v>
      </c>
      <c r="C6" s="1" t="s">
        <v>325</v>
      </c>
      <c r="D6" s="1">
        <v>1.0</v>
      </c>
      <c r="F6" s="10">
        <v>19.4374209999999</v>
      </c>
      <c r="G6" s="10">
        <v>19.457421</v>
      </c>
      <c r="H6" s="10">
        <v>26.522813</v>
      </c>
      <c r="I6" s="10">
        <v>26.526813</v>
      </c>
      <c r="J6" s="10">
        <v>28.725157</v>
      </c>
      <c r="K6" s="10">
        <v>28.7411569999999</v>
      </c>
      <c r="L6" s="10">
        <v>34.5085149999999</v>
      </c>
      <c r="M6" s="10">
        <v>34.652515</v>
      </c>
      <c r="N6" s="10">
        <v>57.096136</v>
      </c>
      <c r="O6" s="10">
        <v>57.2141359999999</v>
      </c>
      <c r="P6" s="7">
        <f t="shared" si="1"/>
        <v>-0.001027885453</v>
      </c>
      <c r="Q6" s="7">
        <f t="shared" si="2"/>
        <v>-0.0001507908244</v>
      </c>
      <c r="R6" s="42">
        <f t="shared" si="3"/>
        <v>-0.0005566929682</v>
      </c>
      <c r="S6" s="7">
        <f t="shared" si="4"/>
        <v>-0.004155542534</v>
      </c>
      <c r="T6" s="7">
        <f t="shared" si="5"/>
        <v>-0.002062427369</v>
      </c>
    </row>
    <row r="7" hidden="1">
      <c r="A7" s="37" t="s">
        <v>288</v>
      </c>
      <c r="B7" s="1">
        <v>1445.0</v>
      </c>
      <c r="C7" s="1" t="s">
        <v>324</v>
      </c>
      <c r="D7" s="1">
        <v>1.0</v>
      </c>
      <c r="E7" s="1"/>
      <c r="F7" s="10">
        <v>26.1842005</v>
      </c>
      <c r="G7" s="10">
        <v>26.2242005</v>
      </c>
      <c r="H7" s="10">
        <v>28.12587675</v>
      </c>
      <c r="I7" s="10">
        <v>29.12787675</v>
      </c>
      <c r="J7" s="10">
        <v>41.3312701</v>
      </c>
      <c r="K7" s="10">
        <v>44.6592700999999</v>
      </c>
      <c r="L7" s="10">
        <v>56.4125434500001</v>
      </c>
      <c r="M7" s="10">
        <v>61.2085434499998</v>
      </c>
      <c r="N7" s="10">
        <v>78.2270560300001</v>
      </c>
      <c r="O7" s="10">
        <v>82.2910560299999</v>
      </c>
      <c r="P7" s="7">
        <f t="shared" si="1"/>
        <v>-0.001525308655</v>
      </c>
      <c r="Q7" s="7">
        <f t="shared" si="2"/>
        <v>-0.0344000357</v>
      </c>
      <c r="R7" s="42">
        <f t="shared" si="3"/>
        <v>-0.07451980278</v>
      </c>
      <c r="S7" s="7">
        <f t="shared" si="4"/>
        <v>-0.07835507479</v>
      </c>
      <c r="T7" s="7">
        <f t="shared" si="5"/>
        <v>-0.04938568292</v>
      </c>
    </row>
    <row r="8" hidden="1">
      <c r="A8" s="37" t="s">
        <v>290</v>
      </c>
      <c r="B8" s="1">
        <v>1445.0</v>
      </c>
      <c r="C8" s="1" t="s">
        <v>322</v>
      </c>
      <c r="D8" s="1">
        <v>1.0</v>
      </c>
      <c r="E8" s="1"/>
      <c r="F8" s="10">
        <v>18.3505054999999</v>
      </c>
      <c r="G8" s="10">
        <v>18.6545055</v>
      </c>
      <c r="H8" s="43">
        <v>26.34151425</v>
      </c>
      <c r="I8" s="43">
        <v>26.3695142499999</v>
      </c>
      <c r="J8" s="10">
        <v>26.9449421</v>
      </c>
      <c r="K8" s="10">
        <v>27.0529421</v>
      </c>
      <c r="L8" s="10">
        <v>27.6544165</v>
      </c>
      <c r="M8" s="10">
        <v>28.8684165</v>
      </c>
      <c r="N8" s="10">
        <v>36.8851684199999</v>
      </c>
      <c r="O8" s="10">
        <v>46.9011684199999</v>
      </c>
      <c r="P8" s="7">
        <f t="shared" si="1"/>
        <v>-0.0162963312</v>
      </c>
      <c r="Q8" s="7">
        <f t="shared" si="2"/>
        <v>-0.001061832225</v>
      </c>
      <c r="R8" s="42">
        <f t="shared" si="3"/>
        <v>-0.003992172075</v>
      </c>
      <c r="S8" s="7">
        <f t="shared" si="4"/>
        <v>-0.0420528781</v>
      </c>
      <c r="T8" s="7">
        <f t="shared" si="5"/>
        <v>-0.2135554473</v>
      </c>
    </row>
    <row r="9" hidden="1">
      <c r="A9" s="37" t="s">
        <v>271</v>
      </c>
      <c r="B9" s="1" t="s">
        <v>9</v>
      </c>
      <c r="C9" s="1" t="s">
        <v>316</v>
      </c>
      <c r="D9" s="1">
        <v>1.0</v>
      </c>
      <c r="F9" s="10">
        <v>18.840729</v>
      </c>
      <c r="G9" s="10">
        <v>19.086729</v>
      </c>
      <c r="H9" s="10">
        <v>26.439667</v>
      </c>
      <c r="I9" s="10">
        <v>26.6356669999999</v>
      </c>
      <c r="J9" s="10">
        <v>29.2247374</v>
      </c>
      <c r="K9" s="10">
        <v>30.3047374</v>
      </c>
      <c r="L9" s="10">
        <v>34.1551552</v>
      </c>
      <c r="M9" s="10">
        <v>37.7211551999998</v>
      </c>
      <c r="N9" s="10">
        <v>56.0642995999998</v>
      </c>
      <c r="O9" s="10">
        <v>66.4062995999999</v>
      </c>
      <c r="P9" s="7">
        <f t="shared" si="1"/>
        <v>-0.01288853632</v>
      </c>
      <c r="Q9" s="7">
        <f t="shared" si="2"/>
        <v>-0.007358554227</v>
      </c>
      <c r="R9" s="42">
        <f t="shared" si="3"/>
        <v>-0.03563799236</v>
      </c>
      <c r="S9" s="7">
        <f t="shared" si="4"/>
        <v>-0.09453581103</v>
      </c>
      <c r="T9" s="7">
        <f t="shared" si="5"/>
        <v>-0.1557382366</v>
      </c>
    </row>
    <row r="10" hidden="1">
      <c r="A10" s="37" t="s">
        <v>262</v>
      </c>
      <c r="B10" s="1" t="s">
        <v>9</v>
      </c>
      <c r="C10" s="1" t="s">
        <v>319</v>
      </c>
      <c r="D10" s="1">
        <v>1.0</v>
      </c>
      <c r="F10" s="10">
        <v>26.2558109999999</v>
      </c>
      <c r="G10" s="10">
        <v>26.519811</v>
      </c>
      <c r="H10" s="10">
        <v>28.4580595</v>
      </c>
      <c r="I10" s="10">
        <v>29.1660595</v>
      </c>
      <c r="J10" s="10">
        <v>40.7337468</v>
      </c>
      <c r="K10" s="10">
        <v>43.8817467999999</v>
      </c>
      <c r="L10" s="10">
        <v>54.1695509000002</v>
      </c>
      <c r="M10" s="10">
        <v>60.8835508999997</v>
      </c>
      <c r="N10" s="10">
        <v>78.5343578900002</v>
      </c>
      <c r="O10" s="10">
        <v>85.0783578899997</v>
      </c>
      <c r="P10" s="7">
        <f t="shared" si="1"/>
        <v>-0.009954822076</v>
      </c>
      <c r="Q10" s="7">
        <f t="shared" si="2"/>
        <v>-0.02427479105</v>
      </c>
      <c r="R10" s="42">
        <f t="shared" si="3"/>
        <v>-0.07173825633</v>
      </c>
      <c r="S10" s="7">
        <f t="shared" si="4"/>
        <v>-0.110276091</v>
      </c>
      <c r="T10" s="7">
        <f t="shared" si="5"/>
        <v>-0.07691732848</v>
      </c>
    </row>
    <row r="11" hidden="1">
      <c r="A11" s="35" t="s">
        <v>265</v>
      </c>
      <c r="B11" s="1" t="s">
        <v>9</v>
      </c>
      <c r="C11" s="1" t="s">
        <v>321</v>
      </c>
      <c r="D11" s="1">
        <v>1.0</v>
      </c>
      <c r="F11" s="10">
        <v>21.8662900000001</v>
      </c>
      <c r="G11" s="10">
        <v>26.4442899999998</v>
      </c>
      <c r="H11" s="10">
        <v>29.117371</v>
      </c>
      <c r="I11" s="10">
        <v>29.649371</v>
      </c>
      <c r="J11" s="10">
        <v>38.859027</v>
      </c>
      <c r="K11" s="10">
        <v>41.529027</v>
      </c>
      <c r="L11" s="10">
        <v>51.8700282000001</v>
      </c>
      <c r="M11" s="10">
        <v>57.2300281999998</v>
      </c>
      <c r="N11" s="10">
        <v>78.30859264</v>
      </c>
      <c r="O11" s="10">
        <v>83.0465926399997</v>
      </c>
      <c r="P11" s="7">
        <f t="shared" si="1"/>
        <v>-0.1731186581</v>
      </c>
      <c r="Q11" s="7">
        <f t="shared" si="2"/>
        <v>-0.01794304506</v>
      </c>
      <c r="R11" s="42">
        <f t="shared" si="3"/>
        <v>-0.06429238036</v>
      </c>
      <c r="S11" s="7">
        <f t="shared" si="4"/>
        <v>-0.09365712666</v>
      </c>
      <c r="T11" s="7">
        <f t="shared" si="5"/>
        <v>-0.05705231063</v>
      </c>
    </row>
    <row r="12" hidden="1">
      <c r="A12" s="37" t="s">
        <v>337</v>
      </c>
      <c r="B12" s="1" t="s">
        <v>9</v>
      </c>
      <c r="C12" s="1" t="s">
        <v>325</v>
      </c>
      <c r="D12" s="1">
        <v>1.0</v>
      </c>
      <c r="E12" s="1" t="s">
        <v>334</v>
      </c>
      <c r="F12" s="10">
        <v>26.11073</v>
      </c>
      <c r="G12" s="10">
        <v>26.11873</v>
      </c>
      <c r="H12" s="10">
        <v>27.484048</v>
      </c>
      <c r="I12" s="10">
        <v>27.494048</v>
      </c>
      <c r="J12" s="10">
        <v>38.203507</v>
      </c>
      <c r="K12" s="10">
        <v>38.345507</v>
      </c>
      <c r="L12" s="10">
        <v>51.594956</v>
      </c>
      <c r="M12" s="10">
        <v>51.650956</v>
      </c>
      <c r="N12" s="10">
        <v>82.306097</v>
      </c>
      <c r="O12" s="10">
        <v>82.478097</v>
      </c>
      <c r="P12" s="7">
        <f t="shared" si="1"/>
        <v>-0.0003062936062</v>
      </c>
      <c r="Q12" s="7">
        <f t="shared" si="2"/>
        <v>-0.0003637150848</v>
      </c>
      <c r="R12" s="42">
        <f t="shared" si="3"/>
        <v>-0.003703171795</v>
      </c>
      <c r="S12" s="7">
        <f t="shared" si="4"/>
        <v>-0.001084200649</v>
      </c>
      <c r="T12" s="7">
        <f t="shared" si="5"/>
        <v>-0.00208540214</v>
      </c>
    </row>
    <row r="13" hidden="1">
      <c r="A13" s="37" t="s">
        <v>267</v>
      </c>
      <c r="B13" s="1" t="s">
        <v>9</v>
      </c>
      <c r="C13" s="1" t="s">
        <v>325</v>
      </c>
      <c r="D13" s="1">
        <v>1.0</v>
      </c>
      <c r="F13" s="10">
        <v>20.19507</v>
      </c>
      <c r="G13" s="10">
        <v>20.2270699999999</v>
      </c>
      <c r="H13" s="10">
        <v>27.361099</v>
      </c>
      <c r="I13" s="10">
        <v>27.373099</v>
      </c>
      <c r="J13" s="10">
        <v>33.75617</v>
      </c>
      <c r="K13" s="10">
        <v>33.86817</v>
      </c>
      <c r="L13" s="10">
        <v>47.0378429999999</v>
      </c>
      <c r="M13" s="10">
        <v>47.121843</v>
      </c>
      <c r="N13" s="10">
        <v>77.3548</v>
      </c>
      <c r="O13" s="10">
        <v>77.5828</v>
      </c>
      <c r="P13" s="7">
        <f t="shared" si="1"/>
        <v>-0.001582038328</v>
      </c>
      <c r="Q13" s="7">
        <f t="shared" si="2"/>
        <v>-0.0004383866072</v>
      </c>
      <c r="R13" s="42">
        <f t="shared" si="3"/>
        <v>-0.00330693982</v>
      </c>
      <c r="S13" s="7">
        <f t="shared" si="4"/>
        <v>-0.00178261279</v>
      </c>
      <c r="T13" s="7">
        <f t="shared" si="5"/>
        <v>-0.002938795712</v>
      </c>
    </row>
    <row r="14" hidden="1">
      <c r="A14" s="37" t="s">
        <v>269</v>
      </c>
      <c r="B14" s="1" t="s">
        <v>9</v>
      </c>
      <c r="C14" s="1" t="s">
        <v>324</v>
      </c>
      <c r="D14" s="1">
        <v>1.0</v>
      </c>
      <c r="E14" s="1"/>
      <c r="F14" s="10">
        <v>19.2036895</v>
      </c>
      <c r="G14" s="10">
        <v>19.3556895</v>
      </c>
      <c r="H14" s="10">
        <v>26.7820345</v>
      </c>
      <c r="I14" s="10">
        <v>26.8440345</v>
      </c>
      <c r="J14" s="10">
        <v>28.4759864999999</v>
      </c>
      <c r="K14" s="10">
        <v>28.9759864999999</v>
      </c>
      <c r="L14" s="10">
        <v>33.2827159999999</v>
      </c>
      <c r="M14" s="10">
        <v>34.628716</v>
      </c>
      <c r="N14" s="10">
        <v>68.7166662500004</v>
      </c>
      <c r="O14" s="10">
        <v>75.8366662499998</v>
      </c>
      <c r="P14" s="7">
        <f t="shared" si="1"/>
        <v>-0.007852988136</v>
      </c>
      <c r="Q14" s="7">
        <f t="shared" si="2"/>
        <v>-0.00230963792</v>
      </c>
      <c r="R14" s="42">
        <f t="shared" si="3"/>
        <v>-0.0172556679</v>
      </c>
      <c r="S14" s="7">
        <f t="shared" si="4"/>
        <v>-0.03886947469</v>
      </c>
      <c r="T14" s="7">
        <f t="shared" si="5"/>
        <v>-0.09388598355</v>
      </c>
    </row>
    <row r="15" hidden="1">
      <c r="A15" s="37" t="s">
        <v>273</v>
      </c>
      <c r="B15" s="1" t="s">
        <v>9</v>
      </c>
      <c r="C15" s="1" t="s">
        <v>322</v>
      </c>
      <c r="D15" s="1">
        <v>1.0</v>
      </c>
      <c r="E15" s="1"/>
      <c r="F15" s="10">
        <v>19.529514</v>
      </c>
      <c r="G15" s="10">
        <v>19.785514</v>
      </c>
      <c r="H15" s="10">
        <v>26.944226</v>
      </c>
      <c r="I15" s="10">
        <v>27.060226</v>
      </c>
      <c r="J15" s="10">
        <v>30.2741769</v>
      </c>
      <c r="K15" s="10">
        <v>30.8921769</v>
      </c>
      <c r="L15" s="10">
        <v>39.3277448</v>
      </c>
      <c r="M15" s="10">
        <v>42.0817447999999</v>
      </c>
      <c r="N15" s="10">
        <v>73.9499220400002</v>
      </c>
      <c r="O15" s="10">
        <v>80.9959220399997</v>
      </c>
      <c r="P15" s="7">
        <f t="shared" si="1"/>
        <v>-0.01293875913</v>
      </c>
      <c r="Q15" s="7">
        <f t="shared" si="2"/>
        <v>-0.004286734338</v>
      </c>
      <c r="R15" s="42">
        <f t="shared" si="3"/>
        <v>-0.02000506478</v>
      </c>
      <c r="S15" s="7">
        <f t="shared" si="4"/>
        <v>-0.0654440545</v>
      </c>
      <c r="T15" s="7">
        <f t="shared" si="5"/>
        <v>-0.08699203395</v>
      </c>
    </row>
    <row r="16" hidden="1">
      <c r="A16" s="35" t="s">
        <v>305</v>
      </c>
      <c r="B16" s="1" t="s">
        <v>68</v>
      </c>
      <c r="C16" s="1" t="s">
        <v>316</v>
      </c>
      <c r="D16" s="1">
        <v>1.0</v>
      </c>
      <c r="F16" s="10">
        <v>18.577919</v>
      </c>
      <c r="G16" s="10">
        <v>18.809919</v>
      </c>
      <c r="H16" s="10">
        <v>26.340413</v>
      </c>
      <c r="I16" s="10">
        <v>26.3724129999999</v>
      </c>
      <c r="J16" s="10">
        <v>27.0552354</v>
      </c>
      <c r="K16" s="10">
        <v>27.1872354</v>
      </c>
      <c r="L16" s="10">
        <v>30.359274</v>
      </c>
      <c r="M16" s="10">
        <v>31.791274</v>
      </c>
      <c r="N16" s="10">
        <v>44.3362676399989</v>
      </c>
      <c r="O16" s="10">
        <v>60.5562676400008</v>
      </c>
      <c r="P16" s="7">
        <f t="shared" si="1"/>
        <v>-0.01233391808</v>
      </c>
      <c r="Q16" s="7">
        <f t="shared" si="2"/>
        <v>-0.001213389158</v>
      </c>
      <c r="R16" s="42">
        <f t="shared" si="3"/>
        <v>-0.004855219667</v>
      </c>
      <c r="S16" s="7">
        <f t="shared" si="4"/>
        <v>-0.04504380667</v>
      </c>
      <c r="T16" s="7">
        <f t="shared" si="5"/>
        <v>-0.2678500613</v>
      </c>
    </row>
    <row r="17" hidden="1">
      <c r="A17" s="37" t="s">
        <v>301</v>
      </c>
      <c r="B17" s="1" t="s">
        <v>68</v>
      </c>
      <c r="C17" s="1" t="s">
        <v>319</v>
      </c>
      <c r="D17" s="1">
        <v>1.0</v>
      </c>
      <c r="F17" s="10">
        <v>18.757817</v>
      </c>
      <c r="G17" s="10">
        <v>18.937817</v>
      </c>
      <c r="H17" s="10">
        <v>26.403876</v>
      </c>
      <c r="I17" s="10">
        <v>26.433876</v>
      </c>
      <c r="J17" s="10">
        <v>27.1352828</v>
      </c>
      <c r="K17" s="10">
        <v>27.2692828</v>
      </c>
      <c r="L17" s="10">
        <v>30.1780692</v>
      </c>
      <c r="M17" s="10">
        <v>31.4240692</v>
      </c>
      <c r="N17" s="10">
        <v>44.7400117599991</v>
      </c>
      <c r="O17" s="10">
        <v>60.0000117600008</v>
      </c>
      <c r="P17" s="7">
        <f t="shared" si="1"/>
        <v>-0.009504791392</v>
      </c>
      <c r="Q17" s="7">
        <f t="shared" si="2"/>
        <v>-0.001134907344</v>
      </c>
      <c r="R17" s="42">
        <f t="shared" si="3"/>
        <v>-0.004913953953</v>
      </c>
      <c r="S17" s="7">
        <f t="shared" si="4"/>
        <v>-0.03965113468</v>
      </c>
      <c r="T17" s="7">
        <f t="shared" si="5"/>
        <v>-0.2543332835</v>
      </c>
    </row>
    <row r="18" hidden="1">
      <c r="A18" s="35" t="s">
        <v>302</v>
      </c>
      <c r="B18" s="1" t="s">
        <v>68</v>
      </c>
      <c r="C18" s="1" t="s">
        <v>321</v>
      </c>
      <c r="D18" s="1">
        <v>1.0</v>
      </c>
      <c r="F18" s="10">
        <v>18.6438579999999</v>
      </c>
      <c r="G18" s="10">
        <v>18.8358579999999</v>
      </c>
      <c r="H18" s="10">
        <v>26.3222325</v>
      </c>
      <c r="I18" s="10">
        <v>26.3582325</v>
      </c>
      <c r="J18" s="10">
        <v>27.0946228</v>
      </c>
      <c r="K18" s="10">
        <v>27.3186228</v>
      </c>
      <c r="L18" s="10">
        <v>30.87945395</v>
      </c>
      <c r="M18" s="10">
        <v>32.9514539499999</v>
      </c>
      <c r="N18" s="10">
        <v>52.357049419999</v>
      </c>
      <c r="O18" s="10">
        <v>66.0090494200003</v>
      </c>
      <c r="P18" s="7">
        <f t="shared" si="1"/>
        <v>-0.01019332382</v>
      </c>
      <c r="Q18" s="7">
        <f t="shared" si="2"/>
        <v>-0.001365797194</v>
      </c>
      <c r="R18" s="42">
        <f t="shared" si="3"/>
        <v>-0.008199534861</v>
      </c>
      <c r="S18" s="7">
        <f t="shared" si="4"/>
        <v>-0.06288038164</v>
      </c>
      <c r="T18" s="7">
        <f t="shared" si="5"/>
        <v>-0.2068201272</v>
      </c>
    </row>
    <row r="19" hidden="1">
      <c r="A19" s="37" t="s">
        <v>347</v>
      </c>
      <c r="B19" s="1" t="s">
        <v>68</v>
      </c>
      <c r="C19" s="1" t="s">
        <v>325</v>
      </c>
      <c r="D19" s="1">
        <v>1.0</v>
      </c>
      <c r="E19" s="1" t="s">
        <v>334</v>
      </c>
      <c r="F19" s="10">
        <v>19.075137</v>
      </c>
      <c r="G19" s="10">
        <v>19.079137</v>
      </c>
      <c r="H19" s="10">
        <v>26.4779169999999</v>
      </c>
      <c r="I19" s="10">
        <v>26.479917</v>
      </c>
      <c r="J19" s="10">
        <v>28.743332</v>
      </c>
      <c r="K19" s="10">
        <v>28.785332</v>
      </c>
      <c r="L19" s="10">
        <v>36.136995</v>
      </c>
      <c r="M19" s="10">
        <v>36.304995</v>
      </c>
      <c r="N19" s="10">
        <v>61.5817259999999</v>
      </c>
      <c r="O19" s="10">
        <v>61.963726</v>
      </c>
      <c r="P19" s="7">
        <f t="shared" si="1"/>
        <v>-0.0002096530886</v>
      </c>
      <c r="Q19" s="7">
        <f t="shared" si="2"/>
        <v>-0.00007552893765</v>
      </c>
      <c r="R19" s="42">
        <f t="shared" si="3"/>
        <v>-0.001459076449</v>
      </c>
      <c r="S19" s="7">
        <f t="shared" si="4"/>
        <v>-0.004627462419</v>
      </c>
      <c r="T19" s="7">
        <f t="shared" si="5"/>
        <v>-0.006164897185</v>
      </c>
    </row>
    <row r="20" hidden="1">
      <c r="A20" s="37" t="s">
        <v>346</v>
      </c>
      <c r="B20" s="1" t="s">
        <v>68</v>
      </c>
      <c r="C20" s="1" t="s">
        <v>325</v>
      </c>
      <c r="D20" s="1">
        <v>1.0</v>
      </c>
      <c r="E20" s="1" t="s">
        <v>334</v>
      </c>
      <c r="F20" s="10">
        <v>19.06487</v>
      </c>
      <c r="G20" s="10">
        <v>19.06887</v>
      </c>
      <c r="H20" s="10">
        <v>26.401918</v>
      </c>
      <c r="I20" s="10">
        <v>26.403918</v>
      </c>
      <c r="J20" s="10">
        <v>29.476877</v>
      </c>
      <c r="K20" s="10">
        <v>29.528877</v>
      </c>
      <c r="L20" s="10">
        <v>38.113231</v>
      </c>
      <c r="M20" s="10">
        <v>38.287231</v>
      </c>
      <c r="N20" s="10">
        <v>72.882527</v>
      </c>
      <c r="O20" s="10">
        <v>73.076527</v>
      </c>
      <c r="P20" s="7">
        <f t="shared" si="1"/>
        <v>-0.0002097659694</v>
      </c>
      <c r="Q20" s="7">
        <f t="shared" si="2"/>
        <v>-0.00007574633431</v>
      </c>
      <c r="R20" s="42">
        <f t="shared" si="3"/>
        <v>-0.001760988066</v>
      </c>
      <c r="S20" s="7">
        <f t="shared" si="4"/>
        <v>-0.004544596082</v>
      </c>
      <c r="T20" s="7">
        <f t="shared" si="5"/>
        <v>-0.002654751231</v>
      </c>
    </row>
    <row r="21" hidden="1">
      <c r="A21" s="35" t="s">
        <v>303</v>
      </c>
      <c r="B21" s="1" t="s">
        <v>68</v>
      </c>
      <c r="C21" s="1" t="s">
        <v>325</v>
      </c>
      <c r="D21" s="1">
        <v>1.0</v>
      </c>
      <c r="F21" s="10">
        <v>18.685014</v>
      </c>
      <c r="G21" s="10">
        <v>18.695014</v>
      </c>
      <c r="H21" s="10">
        <v>26.363937</v>
      </c>
      <c r="I21" s="10">
        <v>26.365937</v>
      </c>
      <c r="J21" s="10">
        <v>27.216253</v>
      </c>
      <c r="K21" s="10">
        <v>27.224253</v>
      </c>
      <c r="L21" s="10">
        <v>31.18717</v>
      </c>
      <c r="M21" s="10">
        <v>31.24117</v>
      </c>
      <c r="N21" s="10">
        <v>57.212598</v>
      </c>
      <c r="O21" s="10">
        <v>57.542598</v>
      </c>
      <c r="P21" s="7">
        <f t="shared" si="1"/>
        <v>-0.0005349019797</v>
      </c>
      <c r="Q21" s="7">
        <f t="shared" si="2"/>
        <v>-0.0000758554494</v>
      </c>
      <c r="R21" s="42">
        <f t="shared" si="3"/>
        <v>-0.0002938556294</v>
      </c>
      <c r="S21" s="7">
        <f t="shared" si="4"/>
        <v>-0.001728488402</v>
      </c>
      <c r="T21" s="7">
        <f t="shared" si="5"/>
        <v>-0.005734881835</v>
      </c>
    </row>
    <row r="22" hidden="1">
      <c r="A22" s="37" t="s">
        <v>304</v>
      </c>
      <c r="B22" s="1" t="s">
        <v>68</v>
      </c>
      <c r="C22" s="1" t="s">
        <v>324</v>
      </c>
      <c r="D22" s="1">
        <v>1.0</v>
      </c>
      <c r="E22" s="1"/>
      <c r="F22" s="43">
        <v>18.672465</v>
      </c>
      <c r="G22" s="43">
        <v>18.768465</v>
      </c>
      <c r="H22" s="43">
        <v>26.387623</v>
      </c>
      <c r="I22" s="43">
        <v>26.4256229999999</v>
      </c>
      <c r="J22" s="10">
        <v>27.455903</v>
      </c>
      <c r="K22" s="10">
        <v>27.857903</v>
      </c>
      <c r="L22" s="10">
        <v>29.606236</v>
      </c>
      <c r="M22" s="10">
        <v>30.036236</v>
      </c>
      <c r="N22" s="10">
        <v>41.9453586</v>
      </c>
      <c r="O22" s="10">
        <v>51.6733585999999</v>
      </c>
      <c r="P22" s="7">
        <f t="shared" si="1"/>
        <v>-0.005114962785</v>
      </c>
      <c r="Q22" s="7">
        <f t="shared" si="2"/>
        <v>-0.001437998264</v>
      </c>
      <c r="R22" s="42">
        <f t="shared" si="3"/>
        <v>-0.01443037547</v>
      </c>
      <c r="S22" s="7">
        <f t="shared" si="4"/>
        <v>-0.01431604146</v>
      </c>
      <c r="T22" s="7">
        <f t="shared" si="5"/>
        <v>-0.1882594874</v>
      </c>
    </row>
    <row r="23" hidden="1">
      <c r="A23" s="37" t="s">
        <v>306</v>
      </c>
      <c r="B23" s="1" t="s">
        <v>68</v>
      </c>
      <c r="C23" s="1" t="s">
        <v>322</v>
      </c>
      <c r="D23" s="1">
        <v>1.0</v>
      </c>
      <c r="E23" s="1"/>
      <c r="F23" s="10">
        <v>18.752966</v>
      </c>
      <c r="G23" s="10">
        <v>18.826966</v>
      </c>
      <c r="H23" s="10">
        <v>26.444047</v>
      </c>
      <c r="I23" s="10">
        <v>26.476047</v>
      </c>
      <c r="J23" s="10">
        <v>27.2478492</v>
      </c>
      <c r="K23" s="10">
        <v>27.3018492</v>
      </c>
      <c r="L23" s="10">
        <v>29.5926546999999</v>
      </c>
      <c r="M23" s="10">
        <v>30.5606546999999</v>
      </c>
      <c r="N23" s="43">
        <v>47.0217309199996</v>
      </c>
      <c r="O23" s="43">
        <v>59.8057309200005</v>
      </c>
      <c r="P23" s="7">
        <f t="shared" si="1"/>
        <v>-0.003930532408</v>
      </c>
      <c r="Q23" s="7">
        <f t="shared" si="2"/>
        <v>-0.001208639643</v>
      </c>
      <c r="R23" s="42">
        <f t="shared" si="3"/>
        <v>-0.001977888003</v>
      </c>
      <c r="S23" s="7">
        <f t="shared" si="4"/>
        <v>-0.03167471409</v>
      </c>
      <c r="T23" s="7">
        <f t="shared" si="5"/>
        <v>-0.2137587787</v>
      </c>
    </row>
    <row r="24" hidden="1">
      <c r="A24" s="37" t="s">
        <v>181</v>
      </c>
      <c r="B24" s="1">
        <v>1445.0</v>
      </c>
      <c r="C24" s="1" t="s">
        <v>316</v>
      </c>
      <c r="D24" s="1">
        <v>5.0</v>
      </c>
      <c r="F24" s="10">
        <v>18.599597</v>
      </c>
      <c r="G24" s="10">
        <v>18.719597</v>
      </c>
      <c r="H24" s="10">
        <v>26.309814</v>
      </c>
      <c r="I24" s="10">
        <v>26.323814</v>
      </c>
      <c r="J24" s="10">
        <v>27.0520992</v>
      </c>
      <c r="K24" s="10">
        <v>27.1060992</v>
      </c>
      <c r="L24" s="10">
        <v>29.9548393999999</v>
      </c>
      <c r="M24" s="10">
        <v>30.5948393999999</v>
      </c>
      <c r="N24" s="10">
        <v>47.1052101800001</v>
      </c>
      <c r="O24" s="10">
        <v>51.7652101799998</v>
      </c>
      <c r="P24" s="7">
        <f t="shared" si="1"/>
        <v>-0.006410394412</v>
      </c>
      <c r="Q24" s="7">
        <f t="shared" si="2"/>
        <v>-0.0005318378256</v>
      </c>
      <c r="R24" s="42">
        <f t="shared" si="3"/>
        <v>-0.001992171563</v>
      </c>
      <c r="S24" s="7">
        <f t="shared" si="4"/>
        <v>-0.02091856053</v>
      </c>
      <c r="T24" s="7">
        <f t="shared" si="5"/>
        <v>-0.09002185027</v>
      </c>
    </row>
    <row r="25" hidden="1">
      <c r="A25" s="37" t="s">
        <v>187</v>
      </c>
      <c r="B25" s="1">
        <v>1445.0</v>
      </c>
      <c r="C25" s="1" t="s">
        <v>319</v>
      </c>
      <c r="D25" s="1">
        <v>5.0</v>
      </c>
      <c r="F25" s="10">
        <v>26.072573</v>
      </c>
      <c r="G25" s="10">
        <v>26.112573</v>
      </c>
      <c r="H25" s="10">
        <v>27.062123</v>
      </c>
      <c r="I25" s="10">
        <v>27.178123</v>
      </c>
      <c r="J25" s="10">
        <v>36.141998</v>
      </c>
      <c r="K25" s="10">
        <v>37.365998</v>
      </c>
      <c r="L25" s="10">
        <v>47.963817</v>
      </c>
      <c r="M25" s="10">
        <v>49.617817</v>
      </c>
      <c r="N25" s="10">
        <v>70.862071</v>
      </c>
      <c r="O25" s="10">
        <v>73.1120709999999</v>
      </c>
      <c r="P25" s="7">
        <f t="shared" si="1"/>
        <v>-0.001531829131</v>
      </c>
      <c r="Q25" s="7">
        <f t="shared" si="2"/>
        <v>-0.004268138753</v>
      </c>
      <c r="R25" s="42">
        <f t="shared" si="3"/>
        <v>-0.03275705362</v>
      </c>
      <c r="S25" s="7">
        <f t="shared" si="4"/>
        <v>-0.03333479988</v>
      </c>
      <c r="T25" s="7">
        <f t="shared" si="5"/>
        <v>-0.03077467194</v>
      </c>
    </row>
    <row r="26" hidden="1">
      <c r="A26" s="37" t="s">
        <v>206</v>
      </c>
      <c r="B26" s="1">
        <v>1445.0</v>
      </c>
      <c r="C26" s="1" t="s">
        <v>321</v>
      </c>
      <c r="D26" s="1">
        <v>5.0</v>
      </c>
      <c r="F26" s="10">
        <v>26.115114</v>
      </c>
      <c r="G26" s="10">
        <v>26.149114</v>
      </c>
      <c r="H26" s="10">
        <v>27.6772624999999</v>
      </c>
      <c r="I26" s="10">
        <v>27.8232625</v>
      </c>
      <c r="J26" s="10">
        <v>38.188229</v>
      </c>
      <c r="K26" s="10">
        <v>39.624229</v>
      </c>
      <c r="L26" s="10">
        <v>52.5292105</v>
      </c>
      <c r="M26" s="10">
        <v>55.3072104999999</v>
      </c>
      <c r="N26" s="10">
        <v>78.2786611999999</v>
      </c>
      <c r="O26" s="10">
        <v>80.2286611999999</v>
      </c>
      <c r="P26" s="7">
        <f t="shared" si="1"/>
        <v>-0.001300235258</v>
      </c>
      <c r="Q26" s="7">
        <f t="shared" si="2"/>
        <v>-0.005247407632</v>
      </c>
      <c r="R26" s="42">
        <f t="shared" si="3"/>
        <v>-0.03624045278</v>
      </c>
      <c r="S26" s="7">
        <f t="shared" si="4"/>
        <v>-0.05022853214</v>
      </c>
      <c r="T26" s="7">
        <f t="shared" si="5"/>
        <v>-0.02430552836</v>
      </c>
    </row>
    <row r="27" hidden="1">
      <c r="A27" s="37" t="s">
        <v>333</v>
      </c>
      <c r="B27" s="1">
        <v>1445.0</v>
      </c>
      <c r="C27" s="1" t="s">
        <v>325</v>
      </c>
      <c r="D27" s="1">
        <v>5.0</v>
      </c>
      <c r="E27" s="1" t="s">
        <v>334</v>
      </c>
      <c r="F27" s="10">
        <v>22.769893</v>
      </c>
      <c r="G27" s="10">
        <v>22.921893</v>
      </c>
      <c r="H27" s="10">
        <v>26.826754</v>
      </c>
      <c r="I27" s="10">
        <v>26.836754</v>
      </c>
      <c r="J27" s="10">
        <v>33.2714269999999</v>
      </c>
      <c r="K27" s="10">
        <v>33.311427</v>
      </c>
      <c r="L27" s="10">
        <v>44.611121</v>
      </c>
      <c r="M27" s="10">
        <v>44.701121</v>
      </c>
      <c r="N27" s="10">
        <v>73.996333</v>
      </c>
      <c r="O27" s="10">
        <v>74.220333</v>
      </c>
      <c r="P27" s="7">
        <f t="shared" si="1"/>
        <v>-0.00663121497</v>
      </c>
      <c r="Q27" s="7">
        <f t="shared" si="2"/>
        <v>-0.0003726233061</v>
      </c>
      <c r="R27" s="42">
        <f t="shared" si="3"/>
        <v>-0.001200789147</v>
      </c>
      <c r="S27" s="7">
        <f t="shared" si="4"/>
        <v>-0.002013372327</v>
      </c>
      <c r="T27" s="7">
        <f t="shared" si="5"/>
        <v>-0.003018040892</v>
      </c>
    </row>
    <row r="28" hidden="1">
      <c r="A28" s="37" t="s">
        <v>331</v>
      </c>
      <c r="B28" s="1">
        <v>1445.0</v>
      </c>
      <c r="C28" s="1" t="s">
        <v>325</v>
      </c>
      <c r="D28" s="1">
        <v>5.0</v>
      </c>
      <c r="E28" s="1" t="s">
        <v>334</v>
      </c>
      <c r="F28" s="10">
        <v>19.697767</v>
      </c>
      <c r="G28" s="10">
        <v>19.717767</v>
      </c>
      <c r="H28" s="10">
        <v>26.49036</v>
      </c>
      <c r="I28" s="10">
        <v>26.49236</v>
      </c>
      <c r="J28" s="10">
        <v>30.84486</v>
      </c>
      <c r="K28" s="10">
        <v>30.9008599999999</v>
      </c>
      <c r="L28" s="10">
        <v>40.61214</v>
      </c>
      <c r="M28" s="10">
        <v>40.75814</v>
      </c>
      <c r="N28" s="10">
        <v>69.3129199999999</v>
      </c>
      <c r="O28" s="10">
        <v>69.42892</v>
      </c>
      <c r="P28" s="7">
        <f t="shared" si="1"/>
        <v>-0.001014313639</v>
      </c>
      <c r="Q28" s="7">
        <f t="shared" si="2"/>
        <v>-0.00007549346302</v>
      </c>
      <c r="R28" s="42">
        <f t="shared" si="3"/>
        <v>-0.001812247297</v>
      </c>
      <c r="S28" s="7">
        <f t="shared" si="4"/>
        <v>-0.003582106544</v>
      </c>
      <c r="T28" s="7">
        <f t="shared" si="5"/>
        <v>-0.001670773505</v>
      </c>
    </row>
    <row r="29" hidden="1">
      <c r="A29" s="37" t="s">
        <v>64</v>
      </c>
      <c r="B29" s="1">
        <v>1445.0</v>
      </c>
      <c r="C29" s="1" t="s">
        <v>325</v>
      </c>
      <c r="D29" s="1">
        <v>5.0</v>
      </c>
      <c r="E29" s="1"/>
      <c r="F29" s="10">
        <v>19.56143</v>
      </c>
      <c r="G29" s="10">
        <v>19.57743</v>
      </c>
      <c r="H29" s="10">
        <v>26.3503379999999</v>
      </c>
      <c r="I29" s="10">
        <v>26.352338</v>
      </c>
      <c r="J29" s="10">
        <v>29.87809</v>
      </c>
      <c r="K29" s="10">
        <v>29.94409</v>
      </c>
      <c r="L29" s="10">
        <v>37.3283239999999</v>
      </c>
      <c r="M29" s="10">
        <v>37.490324</v>
      </c>
      <c r="N29" s="10">
        <v>66.3331909199998</v>
      </c>
      <c r="O29" s="10">
        <v>66.5671909199998</v>
      </c>
      <c r="P29" s="7">
        <f t="shared" si="1"/>
        <v>-0.0008172676393</v>
      </c>
      <c r="Q29" s="7">
        <f t="shared" si="2"/>
        <v>-0.00007589459425</v>
      </c>
      <c r="R29" s="42">
        <f t="shared" si="3"/>
        <v>-0.002204107722</v>
      </c>
      <c r="S29" s="7">
        <f t="shared" si="4"/>
        <v>-0.004321114963</v>
      </c>
      <c r="T29" s="7">
        <f t="shared" si="5"/>
        <v>-0.003515245225</v>
      </c>
    </row>
    <row r="30" hidden="1">
      <c r="A30" s="37" t="s">
        <v>102</v>
      </c>
      <c r="B30" s="1">
        <v>1445.0</v>
      </c>
      <c r="C30" s="1" t="s">
        <v>322</v>
      </c>
      <c r="D30" s="1">
        <v>5.0</v>
      </c>
      <c r="F30" s="43">
        <v>19.288167</v>
      </c>
      <c r="G30" s="43">
        <v>19.550167</v>
      </c>
      <c r="H30" s="10">
        <v>26.8302772499999</v>
      </c>
      <c r="I30" s="10">
        <v>26.85427725</v>
      </c>
      <c r="J30" s="43">
        <v>29.1958871</v>
      </c>
      <c r="K30" s="43">
        <v>29.7718871</v>
      </c>
      <c r="L30" s="10">
        <v>37.484971</v>
      </c>
      <c r="M30" s="10">
        <v>40.3809709999999</v>
      </c>
      <c r="N30" s="10">
        <v>77.3654552100001</v>
      </c>
      <c r="O30" s="10">
        <v>81.8174552099998</v>
      </c>
      <c r="P30" s="7">
        <f t="shared" si="1"/>
        <v>-0.01340142005</v>
      </c>
      <c r="Q30" s="7">
        <f t="shared" si="2"/>
        <v>-0.0008937123787</v>
      </c>
      <c r="R30" s="42">
        <f t="shared" si="3"/>
        <v>-0.01934711085</v>
      </c>
      <c r="S30" s="7">
        <f t="shared" si="4"/>
        <v>-0.07171694806</v>
      </c>
      <c r="T30" s="7">
        <f t="shared" si="5"/>
        <v>-0.05441381657</v>
      </c>
    </row>
    <row r="31" hidden="1">
      <c r="A31" s="35" t="s">
        <v>96</v>
      </c>
      <c r="B31" s="1">
        <v>1445.0</v>
      </c>
      <c r="C31" s="1" t="s">
        <v>324</v>
      </c>
      <c r="D31" s="1">
        <v>5.0</v>
      </c>
      <c r="E31" s="1"/>
      <c r="F31" s="43">
        <v>19.3614475</v>
      </c>
      <c r="G31" s="43">
        <v>19.5014475</v>
      </c>
      <c r="H31" s="10">
        <v>26.30045625</v>
      </c>
      <c r="I31" s="10">
        <v>26.32045625</v>
      </c>
      <c r="J31" s="10">
        <v>28.3383201</v>
      </c>
      <c r="K31" s="10">
        <v>29.0003201</v>
      </c>
      <c r="L31" s="10">
        <v>34.2873849999999</v>
      </c>
      <c r="M31" s="10">
        <v>36.0753849999999</v>
      </c>
      <c r="N31" s="10">
        <v>59.7451920700001</v>
      </c>
      <c r="O31" s="10">
        <v>64.4391920699998</v>
      </c>
      <c r="P31" s="7">
        <f t="shared" si="1"/>
        <v>-0.00717895428</v>
      </c>
      <c r="Q31" s="7">
        <f t="shared" si="2"/>
        <v>-0.0007598652474</v>
      </c>
      <c r="R31" s="42">
        <f t="shared" si="3"/>
        <v>-0.02282733424</v>
      </c>
      <c r="S31" s="7">
        <f t="shared" si="4"/>
        <v>-0.04956288062</v>
      </c>
      <c r="T31" s="7">
        <f t="shared" si="5"/>
        <v>-0.07284386798</v>
      </c>
    </row>
    <row r="32" hidden="1">
      <c r="A32" s="37" t="s">
        <v>323</v>
      </c>
      <c r="B32" s="1">
        <v>1445.0</v>
      </c>
      <c r="C32" s="1" t="s">
        <v>322</v>
      </c>
      <c r="D32" s="1">
        <v>5.0</v>
      </c>
      <c r="E32" s="1" t="s">
        <v>334</v>
      </c>
      <c r="F32" s="43">
        <v>19.4122409999999</v>
      </c>
      <c r="G32" s="43">
        <v>19.820241</v>
      </c>
      <c r="H32" s="10">
        <v>28.810361</v>
      </c>
      <c r="I32" s="10">
        <v>28.870361</v>
      </c>
      <c r="J32" s="10">
        <v>35.6506874</v>
      </c>
      <c r="K32" s="10">
        <v>37.2226874</v>
      </c>
      <c r="L32" s="10">
        <v>49.9933252</v>
      </c>
      <c r="M32" s="10">
        <v>53.3193251999999</v>
      </c>
      <c r="N32" s="10">
        <v>83.1299568000003</v>
      </c>
      <c r="O32" s="10">
        <v>88.4219567999999</v>
      </c>
      <c r="P32" s="7">
        <f t="shared" si="1"/>
        <v>-0.0205850171</v>
      </c>
      <c r="Q32" s="7">
        <f t="shared" si="2"/>
        <v>-0.002078255966</v>
      </c>
      <c r="R32" s="42">
        <f t="shared" si="3"/>
        <v>-0.04223230803</v>
      </c>
      <c r="S32" s="7">
        <f t="shared" si="4"/>
        <v>-0.06237888397</v>
      </c>
      <c r="T32" s="7">
        <f t="shared" si="5"/>
        <v>-0.059849388</v>
      </c>
    </row>
    <row r="33">
      <c r="A33" s="35" t="s">
        <v>230</v>
      </c>
      <c r="B33" s="1">
        <v>1445.0</v>
      </c>
      <c r="C33" s="1" t="s">
        <v>359</v>
      </c>
      <c r="D33" s="1" t="s">
        <v>8</v>
      </c>
      <c r="E33" s="1"/>
      <c r="F33" s="10">
        <v>19.458313</v>
      </c>
      <c r="G33" s="10">
        <v>19.472313</v>
      </c>
      <c r="H33" s="10">
        <v>26.348295</v>
      </c>
      <c r="I33" s="10">
        <v>26.350295</v>
      </c>
      <c r="J33" s="10">
        <v>29.3957281</v>
      </c>
      <c r="K33" s="10">
        <v>29.4557281</v>
      </c>
      <c r="L33" s="10">
        <v>36.8358867999999</v>
      </c>
      <c r="M33" s="10">
        <v>36.9398867999999</v>
      </c>
      <c r="N33" s="10">
        <v>67.2519611399999</v>
      </c>
      <c r="O33" s="10">
        <v>67.4939611399999</v>
      </c>
      <c r="P33" s="7">
        <f t="shared" si="1"/>
        <v>-0.0007189695441</v>
      </c>
      <c r="Q33" s="7">
        <f t="shared" si="2"/>
        <v>-0.00007590047853</v>
      </c>
      <c r="R33" s="42">
        <f t="shared" si="3"/>
        <v>-0.00203695525</v>
      </c>
      <c r="S33" s="7">
        <f t="shared" si="4"/>
        <v>-0.002815384913</v>
      </c>
      <c r="T33" s="7">
        <f t="shared" si="5"/>
        <v>-0.003585505961</v>
      </c>
    </row>
    <row r="34" hidden="1">
      <c r="A34" s="37" t="s">
        <v>103</v>
      </c>
      <c r="B34" s="1" t="s">
        <v>9</v>
      </c>
      <c r="C34" s="1" t="s">
        <v>316</v>
      </c>
      <c r="D34" s="1">
        <v>5.0</v>
      </c>
      <c r="F34" s="10">
        <v>19.069377</v>
      </c>
      <c r="G34" s="10">
        <v>19.369377</v>
      </c>
      <c r="H34" s="10">
        <v>26.534681</v>
      </c>
      <c r="I34" s="10">
        <v>26.624681</v>
      </c>
      <c r="J34" s="10">
        <v>30.2389036</v>
      </c>
      <c r="K34" s="10">
        <v>30.8029036</v>
      </c>
      <c r="L34" s="10">
        <v>39.0857875</v>
      </c>
      <c r="M34" s="10">
        <v>41.1477875</v>
      </c>
      <c r="N34" s="10">
        <v>76.9836422200002</v>
      </c>
      <c r="O34" s="10">
        <v>82.5956422199998</v>
      </c>
      <c r="P34" s="7">
        <f t="shared" si="1"/>
        <v>-0.01548836599</v>
      </c>
      <c r="Q34" s="7">
        <f t="shared" si="2"/>
        <v>-0.003380322191</v>
      </c>
      <c r="R34" s="42">
        <f t="shared" si="3"/>
        <v>-0.01830996218</v>
      </c>
      <c r="S34" s="7">
        <f t="shared" si="4"/>
        <v>-0.05011205037</v>
      </c>
      <c r="T34" s="7">
        <f t="shared" si="5"/>
        <v>-0.06794547326</v>
      </c>
    </row>
    <row r="35" hidden="1">
      <c r="A35" s="37" t="s">
        <v>92</v>
      </c>
      <c r="B35" s="1" t="s">
        <v>9</v>
      </c>
      <c r="C35" s="1" t="s">
        <v>319</v>
      </c>
      <c r="D35" s="1">
        <v>5.0</v>
      </c>
      <c r="F35" s="10">
        <v>20.228602</v>
      </c>
      <c r="G35" s="10">
        <v>21.692602</v>
      </c>
      <c r="H35" s="10">
        <v>27.49321225</v>
      </c>
      <c r="I35" s="10">
        <v>27.63521225</v>
      </c>
      <c r="J35" s="10">
        <v>34.1816705</v>
      </c>
      <c r="K35" s="10">
        <v>35.4476705</v>
      </c>
      <c r="L35" s="10">
        <v>45.9063579</v>
      </c>
      <c r="M35" s="10">
        <v>48.0023578999999</v>
      </c>
      <c r="N35" s="10">
        <v>74.36271571</v>
      </c>
      <c r="O35" s="10">
        <v>77.8347157099999</v>
      </c>
      <c r="P35" s="7">
        <f t="shared" si="1"/>
        <v>-0.06748844606</v>
      </c>
      <c r="Q35" s="7">
        <f t="shared" si="2"/>
        <v>-0.00513837197</v>
      </c>
      <c r="R35" s="42">
        <f t="shared" si="3"/>
        <v>-0.03571461769</v>
      </c>
      <c r="S35" s="7">
        <f t="shared" si="4"/>
        <v>-0.04366452174</v>
      </c>
      <c r="T35" s="7">
        <f t="shared" si="5"/>
        <v>-0.04460734479</v>
      </c>
    </row>
    <row r="36" hidden="1">
      <c r="A36" s="37" t="s">
        <v>65</v>
      </c>
      <c r="B36" s="1" t="s">
        <v>9</v>
      </c>
      <c r="C36" s="1" t="s">
        <v>321</v>
      </c>
      <c r="D36" s="1">
        <v>5.0</v>
      </c>
      <c r="F36" s="10">
        <v>20.335578</v>
      </c>
      <c r="G36" s="10">
        <v>20.711578</v>
      </c>
      <c r="H36" s="10">
        <v>27.290893</v>
      </c>
      <c r="I36" s="10">
        <v>27.428893</v>
      </c>
      <c r="J36" s="10">
        <v>33.1724638</v>
      </c>
      <c r="K36" s="10">
        <v>34.0064638</v>
      </c>
      <c r="L36" s="10">
        <v>43.8711869999999</v>
      </c>
      <c r="M36" s="10">
        <v>45.9031869999999</v>
      </c>
      <c r="N36" s="10">
        <v>76.24658496</v>
      </c>
      <c r="O36" s="10">
        <v>79.9125849599999</v>
      </c>
      <c r="P36" s="7">
        <f t="shared" si="1"/>
        <v>-0.01815409719</v>
      </c>
      <c r="Q36" s="7">
        <f t="shared" si="2"/>
        <v>-0.005031191015</v>
      </c>
      <c r="R36" s="42">
        <f t="shared" si="3"/>
        <v>-0.02452474932</v>
      </c>
      <c r="S36" s="7">
        <f t="shared" si="4"/>
        <v>-0.04426707888</v>
      </c>
      <c r="T36" s="7">
        <f t="shared" si="5"/>
        <v>-0.0458751272</v>
      </c>
    </row>
    <row r="37" hidden="1">
      <c r="A37" s="37" t="s">
        <v>342</v>
      </c>
      <c r="B37" s="1" t="s">
        <v>9</v>
      </c>
      <c r="C37" s="1" t="s">
        <v>325</v>
      </c>
      <c r="D37" s="1">
        <v>5.0</v>
      </c>
      <c r="E37" s="1" t="s">
        <v>334</v>
      </c>
      <c r="F37" s="10">
        <v>19.7131389999999</v>
      </c>
      <c r="G37" s="10">
        <v>19.727139</v>
      </c>
      <c r="H37" s="10">
        <v>26.798729</v>
      </c>
      <c r="I37" s="10">
        <v>26.802729</v>
      </c>
      <c r="J37" s="43">
        <v>30.519347</v>
      </c>
      <c r="K37" s="43">
        <v>30.553347</v>
      </c>
      <c r="L37" s="10">
        <v>37.676126</v>
      </c>
      <c r="M37" s="10">
        <v>37.746126</v>
      </c>
      <c r="N37" s="10">
        <v>69.124111</v>
      </c>
      <c r="O37" s="10">
        <v>69.492111</v>
      </c>
      <c r="P37" s="7">
        <f t="shared" si="1"/>
        <v>-0.0007096822302</v>
      </c>
      <c r="Q37" s="7">
        <f t="shared" si="2"/>
        <v>-0.0001492385346</v>
      </c>
      <c r="R37" s="42">
        <f t="shared" si="3"/>
        <v>-0.001112807706</v>
      </c>
      <c r="S37" s="7">
        <f t="shared" si="4"/>
        <v>-0.001854494949</v>
      </c>
      <c r="T37" s="7">
        <f t="shared" si="5"/>
        <v>-0.005295565133</v>
      </c>
    </row>
    <row r="38" hidden="1">
      <c r="A38" s="37" t="s">
        <v>339</v>
      </c>
      <c r="B38" s="1" t="s">
        <v>9</v>
      </c>
      <c r="C38" s="1" t="s">
        <v>325</v>
      </c>
      <c r="D38" s="1">
        <v>5.0</v>
      </c>
      <c r="E38" s="1" t="s">
        <v>334</v>
      </c>
      <c r="F38" s="10">
        <v>21.468723</v>
      </c>
      <c r="G38" s="10">
        <v>21.578723</v>
      </c>
      <c r="H38" s="10">
        <v>27.745188</v>
      </c>
      <c r="I38" s="10">
        <v>27.755188</v>
      </c>
      <c r="J38" s="10">
        <v>35.218446</v>
      </c>
      <c r="K38" s="10">
        <v>35.304446</v>
      </c>
      <c r="L38" s="10">
        <v>46.654804</v>
      </c>
      <c r="M38" s="10">
        <v>46.848804</v>
      </c>
      <c r="N38" s="43">
        <v>75.179113</v>
      </c>
      <c r="O38" s="43">
        <v>75.4151129999999</v>
      </c>
      <c r="P38" s="7">
        <f t="shared" si="1"/>
        <v>-0.005097613978</v>
      </c>
      <c r="Q38" s="7">
        <f t="shared" si="2"/>
        <v>-0.0003602930018</v>
      </c>
      <c r="R38" s="42">
        <f t="shared" si="3"/>
        <v>-0.002435953817</v>
      </c>
      <c r="S38" s="7">
        <f t="shared" si="4"/>
        <v>-0.004140980846</v>
      </c>
      <c r="T38" s="7">
        <f t="shared" si="5"/>
        <v>-0.003129346236</v>
      </c>
    </row>
    <row r="39" hidden="1">
      <c r="A39" s="37" t="s">
        <v>340</v>
      </c>
      <c r="B39" s="1" t="s">
        <v>9</v>
      </c>
      <c r="C39" s="1" t="s">
        <v>325</v>
      </c>
      <c r="D39" s="1">
        <v>5.0</v>
      </c>
      <c r="E39" s="1" t="s">
        <v>334</v>
      </c>
      <c r="F39" s="10">
        <v>19.384778</v>
      </c>
      <c r="G39" s="10">
        <v>19.390778</v>
      </c>
      <c r="H39" s="10">
        <v>26.72026</v>
      </c>
      <c r="I39" s="10">
        <v>26.7242599999999</v>
      </c>
      <c r="J39" s="10">
        <v>29.429508</v>
      </c>
      <c r="K39" s="10">
        <v>29.457508</v>
      </c>
      <c r="L39" s="10">
        <v>35.866895</v>
      </c>
      <c r="M39" s="10">
        <v>35.982895</v>
      </c>
      <c r="N39" s="10">
        <v>68.880601</v>
      </c>
      <c r="O39" s="10">
        <v>69.126601</v>
      </c>
      <c r="P39" s="7">
        <f t="shared" si="1"/>
        <v>-0.0003094254392</v>
      </c>
      <c r="Q39" s="7">
        <f t="shared" si="2"/>
        <v>-0.0001496767357</v>
      </c>
      <c r="R39" s="42">
        <f t="shared" si="3"/>
        <v>-0.0009505216802</v>
      </c>
      <c r="S39" s="7">
        <f t="shared" si="4"/>
        <v>-0.003223753953</v>
      </c>
      <c r="T39" s="7">
        <f t="shared" si="5"/>
        <v>-0.003558687921</v>
      </c>
    </row>
    <row r="40" hidden="1">
      <c r="A40" s="37" t="s">
        <v>55</v>
      </c>
      <c r="B40" s="1" t="s">
        <v>9</v>
      </c>
      <c r="C40" s="1" t="s">
        <v>325</v>
      </c>
      <c r="D40" s="1">
        <v>5.0</v>
      </c>
      <c r="E40" s="1"/>
      <c r="F40" s="10">
        <v>19.942649</v>
      </c>
      <c r="G40" s="10">
        <v>19.956649</v>
      </c>
      <c r="H40" s="10">
        <v>27.652794</v>
      </c>
      <c r="I40" s="10">
        <v>27.658794</v>
      </c>
      <c r="J40" s="10">
        <v>33.122761</v>
      </c>
      <c r="K40" s="10">
        <v>33.182761</v>
      </c>
      <c r="L40" s="10">
        <v>44.144798</v>
      </c>
      <c r="M40" s="10">
        <v>44.2447979999999</v>
      </c>
      <c r="N40" s="10">
        <v>73.6531519999999</v>
      </c>
      <c r="O40" s="10">
        <v>73.851152</v>
      </c>
      <c r="P40" s="7">
        <f t="shared" si="1"/>
        <v>-0.0007015205809</v>
      </c>
      <c r="Q40" s="7">
        <f t="shared" si="2"/>
        <v>-0.000216929198</v>
      </c>
      <c r="R40" s="42">
        <f t="shared" si="3"/>
        <v>-0.001808167801</v>
      </c>
      <c r="S40" s="7">
        <f t="shared" si="4"/>
        <v>-0.002260152708</v>
      </c>
      <c r="T40" s="7">
        <f t="shared" si="5"/>
        <v>-0.002681068536</v>
      </c>
    </row>
    <row r="41" hidden="1">
      <c r="A41" s="37" t="s">
        <v>49</v>
      </c>
      <c r="B41" s="1" t="s">
        <v>9</v>
      </c>
      <c r="C41" s="1" t="s">
        <v>324</v>
      </c>
      <c r="D41" s="1">
        <v>5.0</v>
      </c>
      <c r="E41" s="1"/>
      <c r="F41" s="10">
        <v>19.628026</v>
      </c>
      <c r="G41" s="10">
        <v>19.812026</v>
      </c>
      <c r="H41" s="10">
        <v>26.87898175</v>
      </c>
      <c r="I41" s="10">
        <v>26.92898175</v>
      </c>
      <c r="J41" s="10">
        <v>30.4851960999999</v>
      </c>
      <c r="K41" s="10">
        <v>30.9751960999999</v>
      </c>
      <c r="L41" s="10">
        <v>38.7697574</v>
      </c>
      <c r="M41" s="10">
        <v>40.3637574</v>
      </c>
      <c r="N41" s="10">
        <v>69.1114631299999</v>
      </c>
      <c r="O41" s="10">
        <v>72.5094631299998</v>
      </c>
      <c r="P41" s="7">
        <f t="shared" si="1"/>
        <v>-0.009287288438</v>
      </c>
      <c r="Q41" s="7">
        <f t="shared" si="2"/>
        <v>-0.001856735634</v>
      </c>
      <c r="R41" s="42">
        <f t="shared" si="3"/>
        <v>-0.01581910889</v>
      </c>
      <c r="S41" s="7">
        <f t="shared" si="4"/>
        <v>-0.03949087257</v>
      </c>
      <c r="T41" s="7">
        <f t="shared" si="5"/>
        <v>-0.0468628487</v>
      </c>
    </row>
    <row r="42" hidden="1">
      <c r="A42" s="37" t="s">
        <v>156</v>
      </c>
      <c r="B42" s="1" t="s">
        <v>9</v>
      </c>
      <c r="C42" s="1" t="s">
        <v>322</v>
      </c>
      <c r="D42" s="1">
        <v>5.0</v>
      </c>
      <c r="E42" s="1"/>
      <c r="F42" s="43">
        <v>20.043232</v>
      </c>
      <c r="G42" s="43">
        <v>20.311232</v>
      </c>
      <c r="H42" s="10">
        <v>27.249749</v>
      </c>
      <c r="I42" s="10">
        <v>27.323749</v>
      </c>
      <c r="J42" s="10">
        <v>32.652321</v>
      </c>
      <c r="K42" s="10">
        <v>33.330321</v>
      </c>
      <c r="L42" s="10">
        <v>45.1393791999998</v>
      </c>
      <c r="M42" s="10">
        <v>47.1313791999998</v>
      </c>
      <c r="N42" s="10">
        <v>80.7042375999999</v>
      </c>
      <c r="O42" s="10">
        <v>83.7702375999997</v>
      </c>
      <c r="P42" s="7">
        <f t="shared" si="1"/>
        <v>-0.01319466983</v>
      </c>
      <c r="Q42" s="7">
        <f t="shared" si="2"/>
        <v>-0.002708266717</v>
      </c>
      <c r="R42" s="42">
        <f t="shared" si="3"/>
        <v>-0.02034183829</v>
      </c>
      <c r="S42" s="7">
        <f t="shared" si="4"/>
        <v>-0.04226483574</v>
      </c>
      <c r="T42" s="7">
        <f t="shared" si="5"/>
        <v>-0.03660011106</v>
      </c>
    </row>
    <row r="43" hidden="1">
      <c r="A43" s="37" t="s">
        <v>152</v>
      </c>
      <c r="B43" s="1" t="s">
        <v>68</v>
      </c>
      <c r="C43" s="1" t="s">
        <v>316</v>
      </c>
      <c r="D43" s="1">
        <v>5.0</v>
      </c>
      <c r="F43" s="10">
        <v>18.5670315</v>
      </c>
      <c r="G43" s="10">
        <v>18.6870315</v>
      </c>
      <c r="H43" s="10">
        <v>26.29168575</v>
      </c>
      <c r="I43" s="10">
        <v>26.30368575</v>
      </c>
      <c r="J43" s="10">
        <v>27.0789021</v>
      </c>
      <c r="K43" s="10">
        <v>27.1389021</v>
      </c>
      <c r="L43" s="10">
        <v>30.42646055</v>
      </c>
      <c r="M43" s="10">
        <v>30.91446055</v>
      </c>
      <c r="N43" s="10">
        <v>51.92157636</v>
      </c>
      <c r="O43" s="10">
        <v>57.2715763599997</v>
      </c>
      <c r="P43" s="7">
        <f t="shared" si="1"/>
        <v>-0.006421565672</v>
      </c>
      <c r="Q43" s="7">
        <f t="shared" si="2"/>
        <v>-0.0004562098298</v>
      </c>
      <c r="R43" s="42">
        <f t="shared" si="3"/>
        <v>-0.002210848463</v>
      </c>
      <c r="S43" s="7">
        <f t="shared" si="4"/>
        <v>-0.01578549298</v>
      </c>
      <c r="T43" s="7">
        <f t="shared" si="5"/>
        <v>-0.09341457561</v>
      </c>
    </row>
    <row r="44" hidden="1">
      <c r="A44" s="37" t="s">
        <v>155</v>
      </c>
      <c r="B44" s="1" t="s">
        <v>68</v>
      </c>
      <c r="C44" s="1" t="s">
        <v>319</v>
      </c>
      <c r="D44" s="1">
        <v>5.0</v>
      </c>
      <c r="F44" s="10">
        <v>18.672733</v>
      </c>
      <c r="G44" s="10">
        <v>18.758733</v>
      </c>
      <c r="H44" s="10">
        <v>26.324336</v>
      </c>
      <c r="I44" s="10">
        <v>26.338336</v>
      </c>
      <c r="J44" s="10">
        <v>27.09352</v>
      </c>
      <c r="K44" s="10">
        <v>27.15752</v>
      </c>
      <c r="L44" s="10">
        <v>30.336767</v>
      </c>
      <c r="M44" s="10">
        <v>30.902767</v>
      </c>
      <c r="N44" s="10">
        <v>51.4304459</v>
      </c>
      <c r="O44" s="10">
        <v>56.1404458999997</v>
      </c>
      <c r="P44" s="7">
        <f t="shared" si="1"/>
        <v>-0.004584531375</v>
      </c>
      <c r="Q44" s="7">
        <f t="shared" si="2"/>
        <v>-0.0005315445896</v>
      </c>
      <c r="R44" s="42">
        <f t="shared" si="3"/>
        <v>-0.002356621665</v>
      </c>
      <c r="S44" s="7">
        <f t="shared" si="4"/>
        <v>-0.01831551201</v>
      </c>
      <c r="T44" s="7">
        <f t="shared" si="5"/>
        <v>-0.083896733</v>
      </c>
    </row>
    <row r="45" hidden="1">
      <c r="A45" s="37" t="s">
        <v>143</v>
      </c>
      <c r="B45" s="1" t="s">
        <v>68</v>
      </c>
      <c r="C45" s="1" t="s">
        <v>321</v>
      </c>
      <c r="D45" s="1">
        <v>5.0</v>
      </c>
      <c r="F45" s="10">
        <v>18.712301</v>
      </c>
      <c r="G45" s="10">
        <v>18.770301</v>
      </c>
      <c r="H45" s="10">
        <v>26.3334655</v>
      </c>
      <c r="I45" s="10">
        <v>26.3494654999999</v>
      </c>
      <c r="J45" s="10">
        <v>27.1111868</v>
      </c>
      <c r="K45" s="10">
        <v>27.1811868</v>
      </c>
      <c r="L45" s="10">
        <v>30.6738849999999</v>
      </c>
      <c r="M45" s="10">
        <v>31.3138849999999</v>
      </c>
      <c r="N45" s="10">
        <v>52.9663982599996</v>
      </c>
      <c r="O45" s="10">
        <v>59.4083982599991</v>
      </c>
      <c r="P45" s="7">
        <f t="shared" si="1"/>
        <v>-0.003089987742</v>
      </c>
      <c r="Q45" s="7">
        <f t="shared" si="2"/>
        <v>-0.0006072229435</v>
      </c>
      <c r="R45" s="42">
        <f t="shared" si="3"/>
        <v>-0.002575310656</v>
      </c>
      <c r="S45" s="7">
        <f t="shared" si="4"/>
        <v>-0.02043821774</v>
      </c>
      <c r="T45" s="7">
        <f t="shared" si="5"/>
        <v>-0.1084358473</v>
      </c>
    </row>
    <row r="46" hidden="1">
      <c r="A46" s="37" t="s">
        <v>358</v>
      </c>
      <c r="B46" s="1" t="s">
        <v>68</v>
      </c>
      <c r="C46" s="1" t="s">
        <v>325</v>
      </c>
      <c r="D46" s="1">
        <v>5.0</v>
      </c>
      <c r="E46" s="1" t="s">
        <v>334</v>
      </c>
      <c r="F46" s="10">
        <v>19.87984</v>
      </c>
      <c r="G46" s="10">
        <v>19.90184</v>
      </c>
      <c r="H46" s="10">
        <v>26.754748</v>
      </c>
      <c r="I46" s="10">
        <v>26.760748</v>
      </c>
      <c r="J46" s="10">
        <v>31.573739</v>
      </c>
      <c r="K46" s="10">
        <v>31.6177389999999</v>
      </c>
      <c r="L46" s="10">
        <v>42.39546</v>
      </c>
      <c r="M46" s="10">
        <v>42.55746</v>
      </c>
      <c r="N46" s="10">
        <v>71.388919</v>
      </c>
      <c r="O46" s="10">
        <v>71.598919</v>
      </c>
      <c r="P46" s="7">
        <f t="shared" si="1"/>
        <v>-0.001105425428</v>
      </c>
      <c r="Q46" s="7">
        <f t="shared" si="2"/>
        <v>-0.0002242089795</v>
      </c>
      <c r="R46" s="42">
        <f t="shared" si="3"/>
        <v>-0.00139162386</v>
      </c>
      <c r="S46" s="7">
        <f t="shared" si="4"/>
        <v>-0.003806618158</v>
      </c>
      <c r="T46" s="7">
        <f t="shared" si="5"/>
        <v>-0.002933005176</v>
      </c>
    </row>
    <row r="47" hidden="1">
      <c r="A47" s="37" t="s">
        <v>355</v>
      </c>
      <c r="B47" s="1" t="s">
        <v>68</v>
      </c>
      <c r="C47" s="1" t="s">
        <v>325</v>
      </c>
      <c r="D47" s="1">
        <v>5.0</v>
      </c>
      <c r="E47" s="1" t="s">
        <v>334</v>
      </c>
      <c r="F47" s="10">
        <v>19.151724</v>
      </c>
      <c r="G47" s="10">
        <v>19.157724</v>
      </c>
      <c r="H47" s="10">
        <v>26.522337</v>
      </c>
      <c r="I47" s="10">
        <v>26.5263369999999</v>
      </c>
      <c r="J47" s="10">
        <v>29.446052</v>
      </c>
      <c r="K47" s="10">
        <v>29.496052</v>
      </c>
      <c r="L47" s="10">
        <v>38.042469</v>
      </c>
      <c r="M47" s="10">
        <v>38.236469</v>
      </c>
      <c r="N47" s="10">
        <v>83.181753</v>
      </c>
      <c r="O47" s="10">
        <v>83.539753</v>
      </c>
      <c r="P47" s="7">
        <f t="shared" si="1"/>
        <v>-0.0003131896044</v>
      </c>
      <c r="Q47" s="7">
        <f t="shared" si="2"/>
        <v>-0.0001507935302</v>
      </c>
      <c r="R47" s="42">
        <f t="shared" si="3"/>
        <v>-0.001695142116</v>
      </c>
      <c r="S47" s="7">
        <f t="shared" si="4"/>
        <v>-0.005073690251</v>
      </c>
      <c r="T47" s="7">
        <f t="shared" si="5"/>
        <v>-0.004285384947</v>
      </c>
    </row>
    <row r="48" hidden="1">
      <c r="A48" s="37" t="s">
        <v>356</v>
      </c>
      <c r="B48" s="1" t="s">
        <v>68</v>
      </c>
      <c r="C48" s="1" t="s">
        <v>325</v>
      </c>
      <c r="D48" s="1">
        <v>5.0</v>
      </c>
      <c r="E48" s="1" t="s">
        <v>334</v>
      </c>
      <c r="F48" s="10">
        <v>18.441965</v>
      </c>
      <c r="G48" s="10">
        <v>18.449965</v>
      </c>
      <c r="H48" s="10">
        <v>26.410733</v>
      </c>
      <c r="I48" s="10">
        <v>26.414733</v>
      </c>
      <c r="J48" s="10">
        <v>27.036969</v>
      </c>
      <c r="K48" s="10">
        <v>27.040969</v>
      </c>
      <c r="L48" s="10">
        <v>28.4713049999999</v>
      </c>
      <c r="M48" s="10">
        <v>28.543305</v>
      </c>
      <c r="N48" s="10">
        <v>42.3075829999999</v>
      </c>
      <c r="O48" s="10">
        <v>42.695583</v>
      </c>
      <c r="P48" s="7">
        <f t="shared" si="1"/>
        <v>-0.0004336051586</v>
      </c>
      <c r="Q48" s="7">
        <f t="shared" si="2"/>
        <v>-0.0001514306429</v>
      </c>
      <c r="R48" s="42">
        <f t="shared" si="3"/>
        <v>-0.0001479236931</v>
      </c>
      <c r="S48" s="7">
        <f t="shared" si="4"/>
        <v>-0.002522482943</v>
      </c>
      <c r="T48" s="7">
        <f t="shared" si="5"/>
        <v>-0.009087591098</v>
      </c>
    </row>
    <row r="49" hidden="1">
      <c r="A49" s="37" t="s">
        <v>352</v>
      </c>
      <c r="B49" s="1" t="s">
        <v>68</v>
      </c>
      <c r="C49" s="1" t="s">
        <v>325</v>
      </c>
      <c r="D49" s="1">
        <v>5.0</v>
      </c>
      <c r="E49" s="1" t="s">
        <v>334</v>
      </c>
      <c r="F49" s="10">
        <v>18.618902</v>
      </c>
      <c r="G49" s="10">
        <v>18.624902</v>
      </c>
      <c r="H49" s="10">
        <v>26.874957</v>
      </c>
      <c r="I49" s="10">
        <v>26.886957</v>
      </c>
      <c r="J49" s="10">
        <v>27.771824</v>
      </c>
      <c r="K49" s="10">
        <v>27.781824</v>
      </c>
      <c r="L49" s="10">
        <v>30.239692</v>
      </c>
      <c r="M49" s="10">
        <v>30.279692</v>
      </c>
      <c r="N49" s="10">
        <v>50.1304257999942</v>
      </c>
      <c r="O49" s="10">
        <v>50.5224257999942</v>
      </c>
      <c r="P49" s="7">
        <f t="shared" si="1"/>
        <v>-0.0003221493461</v>
      </c>
      <c r="Q49" s="7">
        <f t="shared" si="2"/>
        <v>-0.000446313058</v>
      </c>
      <c r="R49" s="42">
        <f t="shared" si="3"/>
        <v>-0.0003599475686</v>
      </c>
      <c r="S49" s="7">
        <f t="shared" si="4"/>
        <v>-0.0013210174</v>
      </c>
      <c r="T49" s="7">
        <f t="shared" si="5"/>
        <v>-0.007758930689</v>
      </c>
    </row>
    <row r="50" hidden="1">
      <c r="A50" s="37" t="s">
        <v>353</v>
      </c>
      <c r="B50" s="1" t="s">
        <v>68</v>
      </c>
      <c r="C50" s="1" t="s">
        <v>325</v>
      </c>
      <c r="D50" s="1">
        <v>5.0</v>
      </c>
      <c r="E50" s="1" t="s">
        <v>334</v>
      </c>
      <c r="F50" s="10">
        <v>18.914535</v>
      </c>
      <c r="G50" s="10">
        <v>18.920535</v>
      </c>
      <c r="H50" s="10">
        <v>26.3258379999999</v>
      </c>
      <c r="I50" s="10">
        <v>26.327838</v>
      </c>
      <c r="J50" s="10">
        <v>27.35424</v>
      </c>
      <c r="K50" s="10">
        <v>27.36624</v>
      </c>
      <c r="L50" s="10">
        <v>31.732918</v>
      </c>
      <c r="M50" s="10">
        <v>31.772918</v>
      </c>
      <c r="N50" s="10">
        <v>60.410106</v>
      </c>
      <c r="O50" s="10">
        <v>60.6981059999999</v>
      </c>
      <c r="P50" s="7">
        <f t="shared" si="1"/>
        <v>-0.0003171157687</v>
      </c>
      <c r="Q50" s="7">
        <f t="shared" si="2"/>
        <v>-0.00007596521978</v>
      </c>
      <c r="R50" s="42">
        <f t="shared" si="3"/>
        <v>-0.0004384964833</v>
      </c>
      <c r="S50" s="7">
        <f t="shared" si="4"/>
        <v>-0.001258933788</v>
      </c>
      <c r="T50" s="7">
        <f t="shared" si="5"/>
        <v>-0.004744793849</v>
      </c>
    </row>
    <row r="51" hidden="1">
      <c r="A51" s="37" t="s">
        <v>165</v>
      </c>
      <c r="B51" s="1" t="s">
        <v>68</v>
      </c>
      <c r="C51" s="1" t="s">
        <v>325</v>
      </c>
      <c r="D51" s="1">
        <v>5.0</v>
      </c>
      <c r="E51" s="1"/>
      <c r="F51" s="10">
        <v>18.505069</v>
      </c>
      <c r="G51" s="10">
        <v>18.511069</v>
      </c>
      <c r="H51" s="10">
        <v>26.318348</v>
      </c>
      <c r="I51" s="10">
        <v>26.320348</v>
      </c>
      <c r="J51" s="10">
        <v>27.060814</v>
      </c>
      <c r="K51" s="10">
        <v>27.064814</v>
      </c>
      <c r="L51" s="10">
        <v>30.267996</v>
      </c>
      <c r="M51" s="10">
        <v>30.309996</v>
      </c>
      <c r="N51" s="10">
        <v>52.3772789999999</v>
      </c>
      <c r="O51" s="10">
        <v>52.771279</v>
      </c>
      <c r="P51" s="7">
        <f t="shared" si="1"/>
        <v>-0.0003241303892</v>
      </c>
      <c r="Q51" s="7">
        <f t="shared" si="2"/>
        <v>-0.00007598683726</v>
      </c>
      <c r="R51" s="42">
        <f t="shared" si="3"/>
        <v>-0.0001477933674</v>
      </c>
      <c r="S51" s="7">
        <f t="shared" si="4"/>
        <v>-0.001385681476</v>
      </c>
      <c r="T51" s="7">
        <f t="shared" si="5"/>
        <v>-0.007466182504</v>
      </c>
    </row>
    <row r="52" hidden="1">
      <c r="A52" s="37" t="s">
        <v>349</v>
      </c>
      <c r="B52" s="1" t="s">
        <v>68</v>
      </c>
      <c r="C52" s="1" t="s">
        <v>325</v>
      </c>
      <c r="D52" s="1">
        <v>5.0</v>
      </c>
      <c r="E52" s="1" t="s">
        <v>334</v>
      </c>
      <c r="F52" s="10">
        <v>18.538474</v>
      </c>
      <c r="G52" s="10">
        <v>18.544474</v>
      </c>
      <c r="H52" s="10">
        <v>26.3677709999999</v>
      </c>
      <c r="I52" s="10">
        <v>26.369771</v>
      </c>
      <c r="J52" s="10">
        <v>28.311901</v>
      </c>
      <c r="K52" s="10">
        <v>28.317901</v>
      </c>
      <c r="L52" s="10">
        <v>30.269007</v>
      </c>
      <c r="M52" s="10">
        <v>30.299007</v>
      </c>
      <c r="N52" s="10">
        <v>50.076423</v>
      </c>
      <c r="O52" s="10">
        <v>50.362423</v>
      </c>
      <c r="P52" s="7">
        <f t="shared" si="1"/>
        <v>-0.0003235465185</v>
      </c>
      <c r="Q52" s="7">
        <f t="shared" si="2"/>
        <v>-0.0000758444205</v>
      </c>
      <c r="R52" s="42">
        <f t="shared" si="3"/>
        <v>-0.0002118801107</v>
      </c>
      <c r="S52" s="7">
        <f t="shared" si="4"/>
        <v>-0.0009901314588</v>
      </c>
      <c r="T52" s="7">
        <f t="shared" si="5"/>
        <v>-0.005678837176</v>
      </c>
    </row>
    <row r="53" hidden="1">
      <c r="A53" s="37" t="s">
        <v>350</v>
      </c>
      <c r="B53" s="1" t="s">
        <v>68</v>
      </c>
      <c r="C53" s="1" t="s">
        <v>325</v>
      </c>
      <c r="D53" s="1">
        <v>5.0</v>
      </c>
      <c r="E53" s="1" t="s">
        <v>334</v>
      </c>
      <c r="F53" s="10">
        <v>18.927557</v>
      </c>
      <c r="G53" s="10">
        <v>18.933557</v>
      </c>
      <c r="H53" s="10">
        <v>26.357546</v>
      </c>
      <c r="I53" s="10">
        <v>26.359546</v>
      </c>
      <c r="J53" s="10">
        <v>27.686547</v>
      </c>
      <c r="K53" s="10">
        <v>27.702547</v>
      </c>
      <c r="L53" s="10">
        <v>33.077126</v>
      </c>
      <c r="M53" s="10">
        <v>33.143126</v>
      </c>
      <c r="N53" s="10">
        <v>65.06113</v>
      </c>
      <c r="O53" s="10">
        <v>65.50113</v>
      </c>
      <c r="P53" s="7">
        <f t="shared" si="1"/>
        <v>-0.0003168976648</v>
      </c>
      <c r="Q53" s="7">
        <f t="shared" si="2"/>
        <v>-0.00007587384092</v>
      </c>
      <c r="R53" s="42">
        <f t="shared" si="3"/>
        <v>-0.0005775642218</v>
      </c>
      <c r="S53" s="7">
        <f t="shared" si="4"/>
        <v>-0.001991363156</v>
      </c>
      <c r="T53" s="7">
        <f t="shared" si="5"/>
        <v>-0.006717441363</v>
      </c>
    </row>
    <row r="54" hidden="1">
      <c r="A54" s="37" t="s">
        <v>171</v>
      </c>
      <c r="B54" s="1" t="s">
        <v>68</v>
      </c>
      <c r="C54" s="1" t="s">
        <v>324</v>
      </c>
      <c r="D54" s="1">
        <v>5.0</v>
      </c>
      <c r="E54" s="1"/>
      <c r="F54" s="43">
        <v>18.7111919999999</v>
      </c>
      <c r="G54" s="43">
        <v>18.765192</v>
      </c>
      <c r="H54" s="10">
        <v>26.43072975</v>
      </c>
      <c r="I54" s="10">
        <v>26.45272975</v>
      </c>
      <c r="J54" s="10">
        <v>27.247704</v>
      </c>
      <c r="K54" s="10">
        <v>27.297704</v>
      </c>
      <c r="L54" s="10">
        <v>30.0687101499999</v>
      </c>
      <c r="M54" s="10">
        <v>30.5887101499999</v>
      </c>
      <c r="N54" s="43">
        <v>49.40723672</v>
      </c>
      <c r="O54" s="43">
        <v>53.4652367199998</v>
      </c>
      <c r="P54" s="7">
        <f t="shared" si="1"/>
        <v>-0.002877668398</v>
      </c>
      <c r="Q54" s="7">
        <f t="shared" si="2"/>
        <v>-0.000831672202</v>
      </c>
      <c r="R54" s="42">
        <f t="shared" si="3"/>
        <v>-0.001831655878</v>
      </c>
      <c r="S54" s="7">
        <f t="shared" si="4"/>
        <v>-0.01699973609</v>
      </c>
      <c r="T54" s="7">
        <f t="shared" si="5"/>
        <v>-0.07589978552</v>
      </c>
    </row>
    <row r="55" hidden="1">
      <c r="A55" s="37" t="s">
        <v>163</v>
      </c>
      <c r="B55" s="1" t="s">
        <v>68</v>
      </c>
      <c r="C55" s="1" t="s">
        <v>322</v>
      </c>
      <c r="D55" s="1">
        <v>5.0</v>
      </c>
      <c r="E55" s="1"/>
      <c r="F55" s="43">
        <v>18.688962</v>
      </c>
      <c r="G55" s="43">
        <v>18.758962</v>
      </c>
      <c r="H55" s="43">
        <v>26.37205</v>
      </c>
      <c r="I55" s="43">
        <v>26.38805</v>
      </c>
      <c r="J55" s="43">
        <v>27.2076364</v>
      </c>
      <c r="K55" s="43">
        <v>27.2636364</v>
      </c>
      <c r="L55" s="10">
        <v>29.9127272499999</v>
      </c>
      <c r="M55" s="10">
        <v>30.4607272499999</v>
      </c>
      <c r="N55" s="43">
        <v>49.2666315000001</v>
      </c>
      <c r="O55" s="43">
        <v>55.2506314999997</v>
      </c>
      <c r="P55" s="7">
        <f t="shared" si="1"/>
        <v>-0.003731549752</v>
      </c>
      <c r="Q55" s="7">
        <f t="shared" si="2"/>
        <v>-0.0006063350645</v>
      </c>
      <c r="R55" s="42">
        <f t="shared" si="3"/>
        <v>-0.002054018003</v>
      </c>
      <c r="S55" s="7">
        <f t="shared" si="4"/>
        <v>-0.01799037809</v>
      </c>
      <c r="T55" s="7">
        <f t="shared" si="5"/>
        <v>-0.1083064544</v>
      </c>
    </row>
    <row r="56" hidden="1">
      <c r="A56" s="35" t="s">
        <v>179</v>
      </c>
      <c r="B56" s="1">
        <v>1445.0</v>
      </c>
      <c r="C56" s="1" t="s">
        <v>316</v>
      </c>
      <c r="D56" s="1">
        <v>15.0</v>
      </c>
      <c r="F56" s="10">
        <v>18.650055</v>
      </c>
      <c r="G56" s="10">
        <v>18.716055</v>
      </c>
      <c r="H56" s="10">
        <v>26.33946175</v>
      </c>
      <c r="I56" s="10">
        <v>26.34946175</v>
      </c>
      <c r="J56" s="10">
        <v>27.1094572</v>
      </c>
      <c r="K56" s="10">
        <v>27.1374572</v>
      </c>
      <c r="L56" s="10">
        <v>30.1316324499999</v>
      </c>
      <c r="M56" s="10">
        <v>30.5276324499999</v>
      </c>
      <c r="N56" s="10">
        <v>48.31776458</v>
      </c>
      <c r="O56" s="10">
        <v>51.5917645799998</v>
      </c>
      <c r="P56" s="7">
        <f t="shared" si="1"/>
        <v>-0.003526384166</v>
      </c>
      <c r="Q56" s="7">
        <f t="shared" si="2"/>
        <v>-0.0003795143937</v>
      </c>
      <c r="R56" s="42">
        <f t="shared" si="3"/>
        <v>-0.001031784216</v>
      </c>
      <c r="S56" s="7">
        <f t="shared" si="4"/>
        <v>-0.01297185429</v>
      </c>
      <c r="T56" s="7">
        <f t="shared" si="5"/>
        <v>-0.06345974065</v>
      </c>
    </row>
    <row r="57" hidden="1">
      <c r="A57" s="35" t="s">
        <v>141</v>
      </c>
      <c r="B57" s="1">
        <v>1445.0</v>
      </c>
      <c r="C57" s="1" t="s">
        <v>319</v>
      </c>
      <c r="D57" s="1">
        <v>15.0</v>
      </c>
      <c r="F57" s="10">
        <v>21.298078</v>
      </c>
      <c r="G57" s="10">
        <v>22.936078</v>
      </c>
      <c r="H57" s="10">
        <v>26.725284</v>
      </c>
      <c r="I57" s="10">
        <v>26.767284</v>
      </c>
      <c r="J57" s="10">
        <v>31.6269476</v>
      </c>
      <c r="K57" s="10">
        <v>32.0389476</v>
      </c>
      <c r="L57" s="10">
        <v>43.6226015999999</v>
      </c>
      <c r="M57" s="10">
        <v>44.8666015999999</v>
      </c>
      <c r="N57" s="10">
        <v>76.0816772399999</v>
      </c>
      <c r="O57" s="10">
        <v>78.3456772399999</v>
      </c>
      <c r="P57" s="7">
        <f t="shared" si="1"/>
        <v>-0.07141587154</v>
      </c>
      <c r="Q57" s="7">
        <f t="shared" si="2"/>
        <v>-0.001569079627</v>
      </c>
      <c r="R57" s="42">
        <f t="shared" si="3"/>
        <v>-0.01285934873</v>
      </c>
      <c r="S57" s="7">
        <f t="shared" si="4"/>
        <v>-0.02772663754</v>
      </c>
      <c r="T57" s="7">
        <f t="shared" si="5"/>
        <v>-0.02889757393</v>
      </c>
    </row>
    <row r="58" hidden="1">
      <c r="A58" s="35" t="s">
        <v>209</v>
      </c>
      <c r="B58" s="1">
        <v>1445.0</v>
      </c>
      <c r="C58" s="1" t="s">
        <v>321</v>
      </c>
      <c r="D58" s="1">
        <v>15.0</v>
      </c>
      <c r="F58" s="10">
        <v>26.1805144999999</v>
      </c>
      <c r="G58" s="10">
        <v>26.1965144999999</v>
      </c>
      <c r="H58" s="10">
        <v>27.75396575</v>
      </c>
      <c r="I58" s="10">
        <v>27.84996575</v>
      </c>
      <c r="J58" s="10">
        <v>39.4268025</v>
      </c>
      <c r="K58" s="10">
        <v>40.0408025</v>
      </c>
      <c r="L58" s="10">
        <v>53.02637355</v>
      </c>
      <c r="M58" s="10">
        <v>54.22437355</v>
      </c>
      <c r="N58" s="10">
        <v>79.1620454</v>
      </c>
      <c r="O58" s="10">
        <v>80.6780454</v>
      </c>
      <c r="P58" s="7">
        <f t="shared" si="1"/>
        <v>-0.0006107682761</v>
      </c>
      <c r="Q58" s="7">
        <f t="shared" si="2"/>
        <v>-0.003447041941</v>
      </c>
      <c r="R58" s="42">
        <f t="shared" si="3"/>
        <v>-0.015334358</v>
      </c>
      <c r="S58" s="7">
        <f t="shared" si="4"/>
        <v>-0.02209338572</v>
      </c>
      <c r="T58" s="7">
        <f t="shared" si="5"/>
        <v>-0.01879073783</v>
      </c>
    </row>
    <row r="59" hidden="1">
      <c r="A59" s="35" t="s">
        <v>326</v>
      </c>
      <c r="B59" s="1">
        <v>1445.0</v>
      </c>
      <c r="C59" s="1" t="s">
        <v>325</v>
      </c>
      <c r="D59" s="1">
        <v>15.0</v>
      </c>
      <c r="E59" s="1" t="s">
        <v>334</v>
      </c>
      <c r="F59" s="10">
        <v>20.587618</v>
      </c>
      <c r="G59" s="10">
        <v>20.645618</v>
      </c>
      <c r="H59" s="10">
        <v>26.639277</v>
      </c>
      <c r="I59" s="10">
        <v>26.647277</v>
      </c>
      <c r="J59" s="10">
        <v>32.1297299999999</v>
      </c>
      <c r="K59" s="10">
        <v>32.16973</v>
      </c>
      <c r="L59" s="10">
        <v>43.632149</v>
      </c>
      <c r="M59" s="10">
        <v>43.740149</v>
      </c>
      <c r="N59" s="10">
        <v>73.834417</v>
      </c>
      <c r="O59" s="10">
        <v>74.042417</v>
      </c>
      <c r="P59" s="7">
        <f t="shared" si="1"/>
        <v>-0.002809312853</v>
      </c>
      <c r="Q59" s="7">
        <f t="shared" si="2"/>
        <v>-0.0003002182925</v>
      </c>
      <c r="R59" s="42">
        <f t="shared" si="3"/>
        <v>-0.001243404903</v>
      </c>
      <c r="S59" s="7">
        <f t="shared" si="4"/>
        <v>-0.002469127391</v>
      </c>
      <c r="T59" s="7">
        <f t="shared" si="5"/>
        <v>-0.002809200569</v>
      </c>
    </row>
    <row r="60" hidden="1">
      <c r="A60" s="37" t="s">
        <v>66</v>
      </c>
      <c r="B60" s="1">
        <v>1445.0</v>
      </c>
      <c r="C60" s="1" t="s">
        <v>325</v>
      </c>
      <c r="D60" s="1">
        <v>15.0</v>
      </c>
      <c r="F60" s="10">
        <v>19.38255</v>
      </c>
      <c r="G60" s="10">
        <v>19.39455</v>
      </c>
      <c r="H60" s="10">
        <v>26.403882</v>
      </c>
      <c r="I60" s="10">
        <v>26.405882</v>
      </c>
      <c r="J60" s="10">
        <v>30.076557</v>
      </c>
      <c r="K60" s="10">
        <v>30.132557</v>
      </c>
      <c r="L60" s="10">
        <v>38.2578650999993</v>
      </c>
      <c r="M60" s="10">
        <v>38.3898650999993</v>
      </c>
      <c r="N60" s="10">
        <v>71.905074</v>
      </c>
      <c r="O60" s="10">
        <v>72.145074</v>
      </c>
      <c r="P60" s="7">
        <f t="shared" si="1"/>
        <v>-0.0006187305197</v>
      </c>
      <c r="Q60" s="7">
        <f t="shared" si="2"/>
        <v>-0.0000757407005</v>
      </c>
      <c r="R60" s="42">
        <f t="shared" si="3"/>
        <v>-0.00185845496</v>
      </c>
      <c r="S60" s="7">
        <f t="shared" si="4"/>
        <v>-0.003438407498</v>
      </c>
      <c r="T60" s="7">
        <f t="shared" si="5"/>
        <v>-0.00332663045</v>
      </c>
    </row>
    <row r="61" hidden="1">
      <c r="A61" s="37" t="s">
        <v>131</v>
      </c>
      <c r="B61" s="1">
        <v>1445.0</v>
      </c>
      <c r="C61" s="1" t="s">
        <v>324</v>
      </c>
      <c r="D61" s="1">
        <v>15.0</v>
      </c>
      <c r="E61" s="1"/>
      <c r="F61" s="10">
        <v>20.16443</v>
      </c>
      <c r="G61" s="10">
        <v>20.84443</v>
      </c>
      <c r="H61" s="10">
        <v>26.43401375</v>
      </c>
      <c r="I61" s="10">
        <v>26.48401375</v>
      </c>
      <c r="J61" s="10">
        <v>31.1827923</v>
      </c>
      <c r="K61" s="10">
        <v>31.6827923</v>
      </c>
      <c r="L61" s="10">
        <v>42.19937035</v>
      </c>
      <c r="M61" s="10">
        <v>43.41337035</v>
      </c>
      <c r="N61" s="10">
        <v>74.6958776199999</v>
      </c>
      <c r="O61" s="10">
        <v>76.4118776199999</v>
      </c>
      <c r="P61" s="7">
        <f t="shared" si="1"/>
        <v>-0.03262262389</v>
      </c>
      <c r="Q61" s="7">
        <f t="shared" si="2"/>
        <v>-0.001887931356</v>
      </c>
      <c r="R61" s="42">
        <f t="shared" si="3"/>
        <v>-0.01578143729</v>
      </c>
      <c r="S61" s="7">
        <f t="shared" si="4"/>
        <v>-0.02796373537</v>
      </c>
      <c r="T61" s="7">
        <f t="shared" si="5"/>
        <v>-0.02245724164</v>
      </c>
    </row>
    <row r="62" hidden="1">
      <c r="A62" s="37" t="s">
        <v>112</v>
      </c>
      <c r="B62" s="1">
        <v>1445.0</v>
      </c>
      <c r="C62" s="1" t="s">
        <v>322</v>
      </c>
      <c r="D62" s="1">
        <v>15.0</v>
      </c>
      <c r="E62" s="1"/>
      <c r="F62" s="10">
        <v>19.7553115</v>
      </c>
      <c r="G62" s="10">
        <v>20.1153115</v>
      </c>
      <c r="H62" s="10">
        <v>26.43800425</v>
      </c>
      <c r="I62" s="10">
        <v>26.46200425</v>
      </c>
      <c r="J62" s="10">
        <v>30.8212511</v>
      </c>
      <c r="K62" s="10">
        <v>31.0872511</v>
      </c>
      <c r="L62" s="10">
        <v>40.3545664499999</v>
      </c>
      <c r="M62" s="10">
        <v>41.6265664499999</v>
      </c>
      <c r="N62" s="10">
        <v>74.8567454299999</v>
      </c>
      <c r="O62" s="10">
        <v>77.0367454299998</v>
      </c>
      <c r="P62" s="7">
        <f t="shared" si="1"/>
        <v>-0.01789681457</v>
      </c>
      <c r="Q62" s="7">
        <f t="shared" si="2"/>
        <v>-0.0009069607794</v>
      </c>
      <c r="R62" s="42">
        <f t="shared" si="3"/>
        <v>-0.008556562275</v>
      </c>
      <c r="S62" s="7">
        <f t="shared" si="4"/>
        <v>-0.03055740861</v>
      </c>
      <c r="T62" s="7">
        <f t="shared" si="5"/>
        <v>-0.02829818404</v>
      </c>
    </row>
    <row r="63" hidden="1">
      <c r="A63" s="35" t="s">
        <v>111</v>
      </c>
      <c r="B63" s="1" t="s">
        <v>9</v>
      </c>
      <c r="C63" s="1" t="s">
        <v>316</v>
      </c>
      <c r="D63" s="1">
        <v>15.0</v>
      </c>
      <c r="F63" s="10">
        <v>18.9486399999999</v>
      </c>
      <c r="G63" s="10">
        <v>19.02064</v>
      </c>
      <c r="H63" s="10">
        <v>26.6047285</v>
      </c>
      <c r="I63" s="10">
        <v>26.6447285</v>
      </c>
      <c r="J63" s="10">
        <v>29.89883</v>
      </c>
      <c r="K63" s="10">
        <v>30.30683</v>
      </c>
      <c r="L63" s="10">
        <v>38.1558336999999</v>
      </c>
      <c r="M63" s="10">
        <v>39.3758336999999</v>
      </c>
      <c r="N63" s="10">
        <v>70.11273358</v>
      </c>
      <c r="O63" s="10">
        <v>72.6187335799999</v>
      </c>
      <c r="P63" s="7">
        <f t="shared" si="1"/>
        <v>-0.003785361586</v>
      </c>
      <c r="Q63" s="7">
        <f t="shared" si="2"/>
        <v>-0.001501235038</v>
      </c>
      <c r="R63" s="42">
        <f t="shared" si="3"/>
        <v>-0.01346231196</v>
      </c>
      <c r="S63" s="7">
        <f t="shared" si="4"/>
        <v>-0.03098347096</v>
      </c>
      <c r="T63" s="7">
        <f t="shared" si="5"/>
        <v>-0.03450900169</v>
      </c>
    </row>
    <row r="64">
      <c r="A64" s="35" t="s">
        <v>232</v>
      </c>
      <c r="B64" s="1" t="s">
        <v>9</v>
      </c>
      <c r="C64" s="1" t="s">
        <v>359</v>
      </c>
      <c r="D64" s="1" t="s">
        <v>8</v>
      </c>
      <c r="E64" s="1"/>
      <c r="F64" s="10">
        <v>20.185077</v>
      </c>
      <c r="G64" s="10">
        <v>20.203077</v>
      </c>
      <c r="H64" s="10">
        <v>27.211044</v>
      </c>
      <c r="I64" s="10">
        <v>27.217044</v>
      </c>
      <c r="J64" s="10">
        <v>32.49249</v>
      </c>
      <c r="K64" s="10">
        <v>32.53649</v>
      </c>
      <c r="L64" s="10">
        <v>43.986018</v>
      </c>
      <c r="M64" s="10">
        <v>44.070018</v>
      </c>
      <c r="N64" s="10">
        <v>75.2149327999999</v>
      </c>
      <c r="O64" s="10">
        <v>75.4009327999999</v>
      </c>
      <c r="P64" s="7">
        <f t="shared" si="1"/>
        <v>-0.0008909533929</v>
      </c>
      <c r="Q64" s="7">
        <f t="shared" si="2"/>
        <v>-0.0002204500974</v>
      </c>
      <c r="R64" s="42">
        <f t="shared" si="3"/>
        <v>-0.001352327802</v>
      </c>
      <c r="S64" s="7">
        <f t="shared" si="4"/>
        <v>-0.001906057765</v>
      </c>
      <c r="T64" s="7">
        <f t="shared" si="5"/>
        <v>-0.002466812984</v>
      </c>
    </row>
    <row r="65" hidden="1">
      <c r="A65" s="35" t="s">
        <v>220</v>
      </c>
      <c r="B65" s="1" t="s">
        <v>9</v>
      </c>
      <c r="C65" s="1" t="s">
        <v>319</v>
      </c>
      <c r="D65" s="1">
        <v>15.0</v>
      </c>
      <c r="F65" s="10">
        <v>20.031746</v>
      </c>
      <c r="G65" s="10">
        <v>20.423746</v>
      </c>
      <c r="H65" s="10">
        <v>27.015794</v>
      </c>
      <c r="I65" s="10">
        <v>27.073794</v>
      </c>
      <c r="J65" s="10">
        <v>35.8333193</v>
      </c>
      <c r="K65" s="10">
        <v>36.8793193</v>
      </c>
      <c r="L65" s="10">
        <v>58.5176192</v>
      </c>
      <c r="M65" s="10">
        <v>61.5636191999999</v>
      </c>
      <c r="N65" s="10">
        <v>180.292799790001</v>
      </c>
      <c r="O65" s="10">
        <v>193.126799790002</v>
      </c>
      <c r="P65" s="7">
        <f t="shared" si="1"/>
        <v>-0.01919334484</v>
      </c>
      <c r="Q65" s="7">
        <f t="shared" si="2"/>
        <v>-0.002142293023</v>
      </c>
      <c r="R65" s="42">
        <f t="shared" si="3"/>
        <v>-0.02836277946</v>
      </c>
      <c r="S65" s="7">
        <f t="shared" si="4"/>
        <v>-0.0494772731</v>
      </c>
      <c r="T65" s="7">
        <f t="shared" si="5"/>
        <v>-0.06645374963</v>
      </c>
    </row>
    <row r="66" hidden="1">
      <c r="A66" s="35" t="s">
        <v>46</v>
      </c>
      <c r="B66" s="1" t="s">
        <v>9</v>
      </c>
      <c r="C66" s="1" t="s">
        <v>321</v>
      </c>
      <c r="D66" s="1">
        <v>15.0</v>
      </c>
      <c r="F66" s="10">
        <v>20.32857</v>
      </c>
      <c r="G66" s="10">
        <v>20.5485699999999</v>
      </c>
      <c r="H66" s="10">
        <v>27.26815675</v>
      </c>
      <c r="I66" s="10">
        <v>27.33615675</v>
      </c>
      <c r="J66" s="10">
        <v>32.6299698</v>
      </c>
      <c r="K66" s="10">
        <v>33.0939698</v>
      </c>
      <c r="L66" s="10">
        <v>43.8077250499999</v>
      </c>
      <c r="M66" s="10">
        <v>44.8877250499999</v>
      </c>
      <c r="N66" s="10">
        <v>74.5332384500001</v>
      </c>
      <c r="O66" s="10">
        <v>76.5952384500001</v>
      </c>
      <c r="P66" s="7">
        <f t="shared" si="1"/>
        <v>-0.01070634112</v>
      </c>
      <c r="Q66" s="7">
        <f t="shared" si="2"/>
        <v>-0.002487547925</v>
      </c>
      <c r="R66" s="42">
        <f t="shared" si="3"/>
        <v>-0.01402068119</v>
      </c>
      <c r="S66" s="7">
        <f t="shared" si="4"/>
        <v>-0.02406002975</v>
      </c>
      <c r="T66" s="7">
        <f t="shared" si="5"/>
        <v>-0.02692073348</v>
      </c>
    </row>
    <row r="67" hidden="1">
      <c r="A67" s="37" t="s">
        <v>336</v>
      </c>
      <c r="B67" s="1" t="s">
        <v>9</v>
      </c>
      <c r="C67" s="1" t="s">
        <v>325</v>
      </c>
      <c r="D67" s="1">
        <v>15.0</v>
      </c>
      <c r="E67" s="1" t="s">
        <v>334</v>
      </c>
      <c r="F67" s="10">
        <v>20.207476</v>
      </c>
      <c r="G67" s="10">
        <v>20.231476</v>
      </c>
      <c r="H67" s="10">
        <v>26.964705</v>
      </c>
      <c r="I67" s="10">
        <v>26.968705</v>
      </c>
      <c r="J67" s="10">
        <v>32.708834</v>
      </c>
      <c r="K67" s="10">
        <v>32.764834</v>
      </c>
      <c r="L67" s="10">
        <v>44.475877</v>
      </c>
      <c r="M67" s="10">
        <v>44.597877</v>
      </c>
      <c r="N67" s="43">
        <v>75.122592</v>
      </c>
      <c r="O67" s="43">
        <v>75.274592</v>
      </c>
      <c r="P67" s="7">
        <f t="shared" si="1"/>
        <v>-0.001186270344</v>
      </c>
      <c r="Q67" s="7">
        <f t="shared" si="2"/>
        <v>-0.0001483200621</v>
      </c>
      <c r="R67" s="42">
        <f t="shared" si="3"/>
        <v>-0.001709149511</v>
      </c>
      <c r="S67" s="7">
        <f t="shared" si="4"/>
        <v>-0.002735556224</v>
      </c>
      <c r="T67" s="7">
        <f t="shared" si="5"/>
        <v>-0.002019273648</v>
      </c>
    </row>
    <row r="68" hidden="1">
      <c r="A68" s="37" t="s">
        <v>335</v>
      </c>
      <c r="B68" s="1" t="s">
        <v>9</v>
      </c>
      <c r="C68" s="1" t="s">
        <v>325</v>
      </c>
      <c r="D68" s="1">
        <v>15.0</v>
      </c>
      <c r="F68" s="10">
        <v>21.582411</v>
      </c>
      <c r="G68" s="10">
        <v>21.686411</v>
      </c>
      <c r="H68" s="10">
        <v>27.8995669999999</v>
      </c>
      <c r="I68" s="10">
        <v>27.913567</v>
      </c>
      <c r="J68" s="10">
        <v>37.701669</v>
      </c>
      <c r="K68" s="10">
        <v>37.769669</v>
      </c>
      <c r="L68" s="10">
        <v>51.923828</v>
      </c>
      <c r="M68" s="10">
        <v>52.057828</v>
      </c>
      <c r="N68" s="10">
        <v>84.805939</v>
      </c>
      <c r="O68" s="10">
        <v>85.047939</v>
      </c>
      <c r="P68" s="7">
        <f t="shared" si="1"/>
        <v>-0.004795629853</v>
      </c>
      <c r="Q68" s="7">
        <f t="shared" si="2"/>
        <v>-0.0005015482256</v>
      </c>
      <c r="R68" s="42">
        <f t="shared" si="3"/>
        <v>-0.001800386442</v>
      </c>
      <c r="S68" s="7">
        <f t="shared" si="4"/>
        <v>-0.002574060524</v>
      </c>
      <c r="T68" s="7">
        <f t="shared" si="5"/>
        <v>-0.002845454021</v>
      </c>
    </row>
    <row r="69" hidden="1">
      <c r="A69" s="37" t="s">
        <v>43</v>
      </c>
      <c r="B69" s="1" t="s">
        <v>9</v>
      </c>
      <c r="C69" s="1" t="s">
        <v>324</v>
      </c>
      <c r="D69" s="1">
        <v>15.0</v>
      </c>
      <c r="E69" s="1"/>
      <c r="F69" s="10">
        <v>19.878773</v>
      </c>
      <c r="G69" s="10">
        <v>20.024773</v>
      </c>
      <c r="H69" s="10">
        <v>27.01997225</v>
      </c>
      <c r="I69" s="10">
        <v>27.05797225</v>
      </c>
      <c r="J69" s="10">
        <v>31.6857756</v>
      </c>
      <c r="K69" s="10">
        <v>31.9677756</v>
      </c>
      <c r="L69" s="10">
        <v>41.3790979</v>
      </c>
      <c r="M69" s="10">
        <v>42.3670979</v>
      </c>
      <c r="N69" s="10">
        <v>72.2302380699999</v>
      </c>
      <c r="O69" s="10">
        <v>74.0342380699999</v>
      </c>
      <c r="P69" s="7">
        <f t="shared" si="1"/>
        <v>-0.007290969041</v>
      </c>
      <c r="Q69" s="7">
        <f t="shared" si="2"/>
        <v>-0.001404392009</v>
      </c>
      <c r="R69" s="42">
        <f t="shared" si="3"/>
        <v>-0.008821383243</v>
      </c>
      <c r="S69" s="7">
        <f t="shared" si="4"/>
        <v>-0.02331998293</v>
      </c>
      <c r="T69" s="7">
        <f t="shared" si="5"/>
        <v>-0.02436710429</v>
      </c>
    </row>
    <row r="70" hidden="1">
      <c r="A70" s="37" t="s">
        <v>119</v>
      </c>
      <c r="B70" s="1" t="s">
        <v>9</v>
      </c>
      <c r="C70" s="1" t="s">
        <v>322</v>
      </c>
      <c r="D70" s="1">
        <v>15.0</v>
      </c>
      <c r="E70" s="1"/>
      <c r="F70" s="10">
        <v>20.270603</v>
      </c>
      <c r="G70" s="10">
        <v>20.740603</v>
      </c>
      <c r="H70" s="10">
        <v>27.20354175</v>
      </c>
      <c r="I70" s="10">
        <v>27.26554175</v>
      </c>
      <c r="J70" s="10">
        <v>32.9729125</v>
      </c>
      <c r="K70" s="10">
        <v>33.5129125</v>
      </c>
      <c r="L70" s="10">
        <v>46.0356235</v>
      </c>
      <c r="M70" s="10">
        <v>47.4996235</v>
      </c>
      <c r="N70" s="10">
        <v>78.92835275</v>
      </c>
      <c r="O70" s="10">
        <v>81.18835275</v>
      </c>
      <c r="P70" s="7">
        <f t="shared" si="1"/>
        <v>-0.02266086478</v>
      </c>
      <c r="Q70" s="7">
        <f t="shared" si="2"/>
        <v>-0.002273932444</v>
      </c>
      <c r="R70" s="42">
        <f t="shared" si="3"/>
        <v>-0.01611319219</v>
      </c>
      <c r="S70" s="7">
        <f t="shared" si="4"/>
        <v>-0.03082129693</v>
      </c>
      <c r="T70" s="7">
        <f t="shared" si="5"/>
        <v>-0.02783650516</v>
      </c>
    </row>
    <row r="71" hidden="1">
      <c r="A71" s="35" t="s">
        <v>178</v>
      </c>
      <c r="B71" s="1" t="s">
        <v>68</v>
      </c>
      <c r="C71" s="1" t="s">
        <v>316</v>
      </c>
      <c r="D71" s="1">
        <v>15.0</v>
      </c>
      <c r="F71" s="10">
        <v>18.461934</v>
      </c>
      <c r="G71" s="10">
        <v>18.539934</v>
      </c>
      <c r="H71" s="10">
        <v>27.4058565</v>
      </c>
      <c r="I71" s="10">
        <v>27.4158565</v>
      </c>
      <c r="J71" s="10">
        <v>28.031878</v>
      </c>
      <c r="K71" s="10">
        <v>28.0598779999999</v>
      </c>
      <c r="L71" s="10">
        <v>29.2425939999999</v>
      </c>
      <c r="M71" s="10">
        <v>29.784594</v>
      </c>
      <c r="N71" s="10">
        <v>46.0096515999998</v>
      </c>
      <c r="O71" s="10">
        <v>49.8376515999996</v>
      </c>
      <c r="P71" s="7">
        <f t="shared" si="1"/>
        <v>-0.004207134718</v>
      </c>
      <c r="Q71" s="7">
        <f t="shared" si="2"/>
        <v>-0.0003647524198</v>
      </c>
      <c r="R71" s="42">
        <f t="shared" si="3"/>
        <v>-0.0009978660634</v>
      </c>
      <c r="S71" s="7">
        <f t="shared" si="4"/>
        <v>-0.01819732711</v>
      </c>
      <c r="T71" s="7">
        <f t="shared" si="5"/>
        <v>-0.07680939766</v>
      </c>
    </row>
    <row r="72" hidden="1">
      <c r="A72" s="35" t="s">
        <v>160</v>
      </c>
      <c r="B72" s="1" t="s">
        <v>68</v>
      </c>
      <c r="C72" s="1" t="s">
        <v>319</v>
      </c>
      <c r="D72" s="1">
        <v>15.0</v>
      </c>
      <c r="F72" s="10">
        <v>18.7443015</v>
      </c>
      <c r="G72" s="10">
        <v>18.8063014999999</v>
      </c>
      <c r="H72" s="10">
        <v>26.3606815</v>
      </c>
      <c r="I72" s="10">
        <v>26.3686815</v>
      </c>
      <c r="J72" s="10">
        <v>27.164528</v>
      </c>
      <c r="K72" s="10">
        <v>27.194528</v>
      </c>
      <c r="L72" s="10">
        <v>30.5479301999999</v>
      </c>
      <c r="M72" s="10">
        <v>30.9159301999999</v>
      </c>
      <c r="N72" s="10">
        <v>50.6079476600001</v>
      </c>
      <c r="O72" s="10">
        <v>53.2299476600001</v>
      </c>
      <c r="P72" s="7">
        <f t="shared" si="1"/>
        <v>-0.00329676731</v>
      </c>
      <c r="Q72" s="7">
        <f t="shared" si="2"/>
        <v>-0.0003033902169</v>
      </c>
      <c r="R72" s="42">
        <f t="shared" si="3"/>
        <v>-0.001103163107</v>
      </c>
      <c r="S72" s="7">
        <f t="shared" si="4"/>
        <v>-0.01190324851</v>
      </c>
      <c r="T72" s="7">
        <f t="shared" si="5"/>
        <v>-0.04925798569</v>
      </c>
    </row>
    <row r="73" hidden="1">
      <c r="A73" s="35" t="s">
        <v>67</v>
      </c>
      <c r="B73" s="1" t="s">
        <v>68</v>
      </c>
      <c r="C73" s="1" t="s">
        <v>321</v>
      </c>
      <c r="D73" s="1">
        <v>15.0</v>
      </c>
      <c r="F73" s="10">
        <v>18.973083</v>
      </c>
      <c r="G73" s="10">
        <v>19.023083</v>
      </c>
      <c r="H73" s="10">
        <v>26.3739679999999</v>
      </c>
      <c r="I73" s="10">
        <v>26.387968</v>
      </c>
      <c r="J73" s="10">
        <v>28.253476</v>
      </c>
      <c r="K73" s="10">
        <v>28.571476</v>
      </c>
      <c r="L73" s="10">
        <v>34.4025949999999</v>
      </c>
      <c r="M73" s="10">
        <v>35.4965949999999</v>
      </c>
      <c r="N73" s="10">
        <v>66.5225583200001</v>
      </c>
      <c r="O73" s="10">
        <v>69.0945583200001</v>
      </c>
      <c r="P73" s="7">
        <f t="shared" si="1"/>
        <v>-0.002628385735</v>
      </c>
      <c r="Q73" s="7">
        <f t="shared" si="2"/>
        <v>-0.0005305448301</v>
      </c>
      <c r="R73" s="42">
        <f t="shared" si="3"/>
        <v>-0.01112998152</v>
      </c>
      <c r="S73" s="7">
        <f t="shared" si="4"/>
        <v>-0.03081985751</v>
      </c>
      <c r="T73" s="7">
        <f t="shared" si="5"/>
        <v>-0.03722434968</v>
      </c>
    </row>
    <row r="74" hidden="1">
      <c r="A74" s="37" t="s">
        <v>344</v>
      </c>
      <c r="B74" s="1" t="s">
        <v>68</v>
      </c>
      <c r="C74" s="1" t="s">
        <v>325</v>
      </c>
      <c r="D74" s="1">
        <v>15.0</v>
      </c>
      <c r="E74" s="1" t="s">
        <v>334</v>
      </c>
      <c r="F74" s="10">
        <v>19.193616</v>
      </c>
      <c r="G74" s="10">
        <v>19.201616</v>
      </c>
      <c r="H74" s="10">
        <v>26.488216</v>
      </c>
      <c r="I74" s="10">
        <v>26.492216</v>
      </c>
      <c r="J74" s="10">
        <v>29.199634</v>
      </c>
      <c r="K74" s="10">
        <v>29.2556339999999</v>
      </c>
      <c r="L74" s="10">
        <v>36.497823</v>
      </c>
      <c r="M74" s="10">
        <v>36.621823</v>
      </c>
      <c r="N74" s="10">
        <v>69.337751</v>
      </c>
      <c r="O74" s="10">
        <v>69.613751</v>
      </c>
      <c r="P74" s="7">
        <f t="shared" si="1"/>
        <v>-0.0004166316002</v>
      </c>
      <c r="Q74" s="7">
        <f t="shared" si="2"/>
        <v>-0.0001509877467</v>
      </c>
      <c r="R74" s="42">
        <f t="shared" si="3"/>
        <v>-0.001914161218</v>
      </c>
      <c r="S74" s="7">
        <f t="shared" si="4"/>
        <v>-0.003385959241</v>
      </c>
      <c r="T74" s="7">
        <f t="shared" si="5"/>
        <v>-0.003964733922</v>
      </c>
    </row>
    <row r="75" hidden="1">
      <c r="A75" s="37" t="s">
        <v>127</v>
      </c>
      <c r="B75" s="1" t="s">
        <v>68</v>
      </c>
      <c r="C75" s="1" t="s">
        <v>325</v>
      </c>
      <c r="D75" s="1">
        <v>15.0</v>
      </c>
      <c r="E75" s="1"/>
      <c r="F75" s="10">
        <v>18.709723</v>
      </c>
      <c r="G75" s="10">
        <v>18.715723</v>
      </c>
      <c r="H75" s="10">
        <v>26.3762799999999</v>
      </c>
      <c r="I75" s="10">
        <v>26.37828</v>
      </c>
      <c r="J75" s="10">
        <v>27.286565</v>
      </c>
      <c r="K75" s="10">
        <v>27.294565</v>
      </c>
      <c r="L75" s="10">
        <v>31.820996</v>
      </c>
      <c r="M75" s="10">
        <v>31.854996</v>
      </c>
      <c r="N75" s="10">
        <v>61.3162279999999</v>
      </c>
      <c r="O75" s="10">
        <v>61.698228</v>
      </c>
      <c r="P75" s="7">
        <f t="shared" si="1"/>
        <v>-0.0003205860655</v>
      </c>
      <c r="Q75" s="7">
        <f t="shared" si="2"/>
        <v>-0.00007581995491</v>
      </c>
      <c r="R75" s="42">
        <f t="shared" si="3"/>
        <v>-0.0002930986444</v>
      </c>
      <c r="S75" s="7">
        <f t="shared" si="4"/>
        <v>-0.001067336502</v>
      </c>
      <c r="T75" s="7">
        <f t="shared" si="5"/>
        <v>-0.006191425789</v>
      </c>
    </row>
    <row r="76" hidden="1">
      <c r="A76" s="35" t="s">
        <v>127</v>
      </c>
      <c r="B76" s="1" t="s">
        <v>68</v>
      </c>
      <c r="C76" s="1" t="s">
        <v>325</v>
      </c>
      <c r="D76" s="1">
        <v>15.0</v>
      </c>
      <c r="F76" s="10">
        <v>18.727838</v>
      </c>
      <c r="G76" s="10">
        <v>18.731838</v>
      </c>
      <c r="H76" s="10">
        <v>26.3521039999999</v>
      </c>
      <c r="I76" s="10">
        <v>26.354104</v>
      </c>
      <c r="J76" s="10">
        <v>27.2279716</v>
      </c>
      <c r="K76" s="10">
        <v>27.2339716</v>
      </c>
      <c r="L76" s="10">
        <v>31.663205</v>
      </c>
      <c r="M76" s="10">
        <v>31.6952049999999</v>
      </c>
      <c r="N76" s="10">
        <v>60.951298</v>
      </c>
      <c r="O76" s="10">
        <v>61.293298</v>
      </c>
      <c r="P76" s="7">
        <f t="shared" si="1"/>
        <v>-0.0002135401769</v>
      </c>
      <c r="Q76" s="7">
        <f t="shared" si="2"/>
        <v>-0.00007588950852</v>
      </c>
      <c r="R76" s="42">
        <f t="shared" si="3"/>
        <v>-0.000220313074</v>
      </c>
      <c r="S76" s="7">
        <f t="shared" si="4"/>
        <v>-0.001009616439</v>
      </c>
      <c r="T76" s="7">
        <f t="shared" si="5"/>
        <v>-0.005579729125</v>
      </c>
    </row>
    <row r="77" hidden="1">
      <c r="A77" s="37" t="s">
        <v>145</v>
      </c>
      <c r="B77" s="1" t="s">
        <v>68</v>
      </c>
      <c r="C77" s="1" t="s">
        <v>324</v>
      </c>
      <c r="D77" s="1">
        <v>15.0</v>
      </c>
      <c r="E77" s="1"/>
      <c r="F77" s="10">
        <v>18.7496124999999</v>
      </c>
      <c r="G77" s="10">
        <v>18.7916125</v>
      </c>
      <c r="H77" s="10">
        <v>26.35692275</v>
      </c>
      <c r="I77" s="10">
        <v>26.36692275</v>
      </c>
      <c r="J77" s="43">
        <v>27.1847450999999</v>
      </c>
      <c r="K77" s="43">
        <v>27.2207451</v>
      </c>
      <c r="L77" s="10">
        <v>30.90757715</v>
      </c>
      <c r="M77" s="10">
        <v>31.18957715</v>
      </c>
      <c r="N77" s="10">
        <v>53.5251579399997</v>
      </c>
      <c r="O77" s="10">
        <v>57.0311579399995</v>
      </c>
      <c r="P77" s="7">
        <f t="shared" si="1"/>
        <v>-0.002235039702</v>
      </c>
      <c r="Q77" s="7">
        <f t="shared" si="2"/>
        <v>-0.0003792630674</v>
      </c>
      <c r="R77" s="42">
        <f t="shared" si="3"/>
        <v>-0.001322520742</v>
      </c>
      <c r="S77" s="7">
        <f t="shared" si="4"/>
        <v>-0.009041481988</v>
      </c>
      <c r="T77" s="7">
        <f t="shared" si="5"/>
        <v>-0.06147516773</v>
      </c>
    </row>
    <row r="78" hidden="1">
      <c r="A78" s="37" t="s">
        <v>153</v>
      </c>
      <c r="B78" s="1" t="s">
        <v>68</v>
      </c>
      <c r="C78" s="1" t="s">
        <v>322</v>
      </c>
      <c r="D78" s="1">
        <v>15.0</v>
      </c>
      <c r="E78" s="1"/>
      <c r="F78" s="43">
        <v>18.712129</v>
      </c>
      <c r="G78" s="43">
        <v>18.7621289999999</v>
      </c>
      <c r="H78" s="10">
        <v>26.3514095</v>
      </c>
      <c r="I78" s="10">
        <v>26.3614094999999</v>
      </c>
      <c r="J78" s="10">
        <v>27.1432348</v>
      </c>
      <c r="K78" s="10">
        <v>27.1772348</v>
      </c>
      <c r="L78" s="43">
        <v>30.1686534999999</v>
      </c>
      <c r="M78" s="43">
        <v>30.6506534999999</v>
      </c>
      <c r="N78" s="10">
        <v>54.0214515799997</v>
      </c>
      <c r="O78" s="10">
        <v>57.3314515799995</v>
      </c>
      <c r="P78" s="7">
        <f t="shared" si="1"/>
        <v>-0.002664942768</v>
      </c>
      <c r="Q78" s="7">
        <f t="shared" si="2"/>
        <v>-0.0003793423868</v>
      </c>
      <c r="R78" s="42">
        <f t="shared" si="3"/>
        <v>-0.001251047071</v>
      </c>
      <c r="S78" s="7">
        <f t="shared" si="4"/>
        <v>-0.01572560272</v>
      </c>
      <c r="T78" s="7">
        <f t="shared" si="5"/>
        <v>-0.05773445306</v>
      </c>
    </row>
    <row r="79" hidden="1">
      <c r="A79" s="35" t="s">
        <v>298</v>
      </c>
      <c r="B79" s="1">
        <v>1445.0</v>
      </c>
      <c r="C79" s="1" t="s">
        <v>316</v>
      </c>
      <c r="D79" s="1">
        <v>30.0</v>
      </c>
      <c r="F79" s="10">
        <v>18.625493</v>
      </c>
      <c r="G79" s="10">
        <v>18.667493</v>
      </c>
      <c r="H79" s="10">
        <v>26.3308975</v>
      </c>
      <c r="I79" s="10">
        <v>26.3368975</v>
      </c>
      <c r="J79" s="10">
        <v>27.1107185</v>
      </c>
      <c r="K79" s="10">
        <v>27.1327185</v>
      </c>
      <c r="L79" s="10">
        <v>29.7518362499999</v>
      </c>
      <c r="M79" s="10">
        <v>30.08583625</v>
      </c>
      <c r="N79" s="10">
        <v>47.1432967699999</v>
      </c>
      <c r="O79" s="10">
        <v>49.5652967699999</v>
      </c>
      <c r="P79" s="7">
        <f t="shared" si="1"/>
        <v>-0.002249900402</v>
      </c>
      <c r="Q79" s="7">
        <f t="shared" si="2"/>
        <v>-0.0002278172666</v>
      </c>
      <c r="R79" s="42">
        <f t="shared" si="3"/>
        <v>-0.000810829184</v>
      </c>
      <c r="S79" s="7">
        <f t="shared" si="4"/>
        <v>-0.01110156943</v>
      </c>
      <c r="T79" s="7">
        <f t="shared" si="5"/>
        <v>-0.04886483402</v>
      </c>
    </row>
    <row r="80" hidden="1">
      <c r="A80" s="37" t="s">
        <v>294</v>
      </c>
      <c r="B80" s="1">
        <v>1445.0</v>
      </c>
      <c r="C80" s="1" t="s">
        <v>319</v>
      </c>
      <c r="D80" s="1">
        <v>30.0</v>
      </c>
      <c r="F80" s="10">
        <v>19.129324</v>
      </c>
      <c r="G80" s="10">
        <v>19.193324</v>
      </c>
      <c r="H80" s="10">
        <v>26.343383</v>
      </c>
      <c r="I80" s="10">
        <v>26.351383</v>
      </c>
      <c r="J80" s="10">
        <v>28.1074176</v>
      </c>
      <c r="K80" s="10">
        <v>28.3034176</v>
      </c>
      <c r="L80" s="10">
        <v>33.6034931999999</v>
      </c>
      <c r="M80" s="10">
        <v>34.3214931999999</v>
      </c>
      <c r="N80" s="10">
        <v>65.25748484</v>
      </c>
      <c r="O80" s="10">
        <v>67.32348484</v>
      </c>
      <c r="P80" s="7">
        <f t="shared" si="1"/>
        <v>-0.003334492764</v>
      </c>
      <c r="Q80" s="7">
        <f t="shared" si="2"/>
        <v>-0.000303589379</v>
      </c>
      <c r="R80" s="42">
        <f t="shared" si="3"/>
        <v>-0.006924958772</v>
      </c>
      <c r="S80" s="7">
        <f t="shared" si="4"/>
        <v>-0.02091983574</v>
      </c>
      <c r="T80" s="7">
        <f t="shared" si="5"/>
        <v>-0.03068765684</v>
      </c>
    </row>
    <row r="81" hidden="1">
      <c r="A81" s="35" t="s">
        <v>295</v>
      </c>
      <c r="B81" s="1">
        <v>1445.0</v>
      </c>
      <c r="C81" s="1" t="s">
        <v>321</v>
      </c>
      <c r="D81" s="1">
        <v>30.0</v>
      </c>
      <c r="F81" s="10">
        <v>26.2070785</v>
      </c>
      <c r="G81" s="10">
        <v>26.2170785</v>
      </c>
      <c r="H81" s="10">
        <v>27.89310025</v>
      </c>
      <c r="I81" s="10">
        <v>27.96910025</v>
      </c>
      <c r="J81" s="10">
        <v>42.0603401</v>
      </c>
      <c r="K81" s="10">
        <v>42.7223401</v>
      </c>
      <c r="L81" s="10">
        <v>59.6621530499995</v>
      </c>
      <c r="M81" s="10">
        <v>60.9541530499995</v>
      </c>
      <c r="N81" s="10">
        <v>134.44586401</v>
      </c>
      <c r="O81" s="10">
        <v>152.80786401</v>
      </c>
      <c r="P81" s="7">
        <f t="shared" si="1"/>
        <v>-0.0003814307532</v>
      </c>
      <c r="Q81" s="7">
        <f t="shared" si="2"/>
        <v>-0.002717284407</v>
      </c>
      <c r="R81" s="42">
        <f t="shared" si="3"/>
        <v>-0.01549540588</v>
      </c>
      <c r="S81" s="7">
        <f t="shared" si="4"/>
        <v>-0.02119625875</v>
      </c>
      <c r="T81" s="7">
        <f t="shared" si="5"/>
        <v>-0.1201639727</v>
      </c>
    </row>
    <row r="82" hidden="1">
      <c r="A82" s="35" t="s">
        <v>330</v>
      </c>
      <c r="B82" s="1">
        <v>1445.0</v>
      </c>
      <c r="C82" s="1" t="s">
        <v>325</v>
      </c>
      <c r="D82" s="1">
        <v>30.0</v>
      </c>
      <c r="E82" s="1" t="s">
        <v>334</v>
      </c>
      <c r="F82" s="10">
        <v>19.686511</v>
      </c>
      <c r="G82" s="10">
        <v>19.698511</v>
      </c>
      <c r="H82" s="10">
        <v>26.499341</v>
      </c>
      <c r="I82" s="10">
        <v>26.503341</v>
      </c>
      <c r="J82" s="10">
        <v>31.155998</v>
      </c>
      <c r="K82" s="10">
        <v>31.197998</v>
      </c>
      <c r="L82" s="10">
        <v>40.938101</v>
      </c>
      <c r="M82" s="10">
        <v>41.030101</v>
      </c>
      <c r="N82" s="10">
        <v>71.261395</v>
      </c>
      <c r="O82" s="10">
        <v>71.421395</v>
      </c>
      <c r="P82" s="7">
        <f t="shared" si="1"/>
        <v>-0.0006091831002</v>
      </c>
      <c r="Q82" s="7">
        <f t="shared" si="2"/>
        <v>-0.0001509243684</v>
      </c>
      <c r="R82" s="42">
        <f t="shared" si="3"/>
        <v>-0.00134624023</v>
      </c>
      <c r="S82" s="7">
        <f t="shared" si="4"/>
        <v>-0.00224225624</v>
      </c>
      <c r="T82" s="7">
        <f t="shared" si="5"/>
        <v>-0.002240225075</v>
      </c>
    </row>
    <row r="83" hidden="1">
      <c r="A83" s="37" t="s">
        <v>296</v>
      </c>
      <c r="B83" s="1">
        <v>1445.0</v>
      </c>
      <c r="C83" s="1" t="s">
        <v>325</v>
      </c>
      <c r="D83" s="1">
        <v>30.0</v>
      </c>
      <c r="F83" s="10">
        <v>19.47601</v>
      </c>
      <c r="G83" s="10">
        <v>19.48801</v>
      </c>
      <c r="H83" s="10">
        <v>26.4678899999999</v>
      </c>
      <c r="I83" s="10">
        <v>26.46989</v>
      </c>
      <c r="J83" s="10">
        <v>30.8599784</v>
      </c>
      <c r="K83" s="10">
        <v>30.9019784</v>
      </c>
      <c r="L83" s="10">
        <v>40.2450769999999</v>
      </c>
      <c r="M83" s="10">
        <v>40.395077</v>
      </c>
      <c r="N83" s="10">
        <v>72.2284229599996</v>
      </c>
      <c r="O83" s="10">
        <v>72.4344229599996</v>
      </c>
      <c r="P83" s="7">
        <f t="shared" si="1"/>
        <v>-0.0006157632308</v>
      </c>
      <c r="Q83" s="7">
        <f t="shared" si="2"/>
        <v>-0.0000755575486</v>
      </c>
      <c r="R83" s="42">
        <f t="shared" si="3"/>
        <v>-0.001359136281</v>
      </c>
      <c r="S83" s="7">
        <f t="shared" si="4"/>
        <v>-0.00371332378</v>
      </c>
      <c r="T83" s="7">
        <f t="shared" si="5"/>
        <v>-0.002843951696</v>
      </c>
    </row>
    <row r="84" hidden="1">
      <c r="A84" s="35" t="s">
        <v>329</v>
      </c>
      <c r="B84" s="1">
        <v>1445.0</v>
      </c>
      <c r="C84" s="1" t="s">
        <v>325</v>
      </c>
      <c r="D84" s="1">
        <v>30.0</v>
      </c>
      <c r="F84" s="10">
        <v>19.580893</v>
      </c>
      <c r="G84" s="10">
        <v>19.592893</v>
      </c>
      <c r="H84" s="10">
        <v>26.619111</v>
      </c>
      <c r="I84" s="10">
        <v>26.631111</v>
      </c>
      <c r="J84" s="10">
        <v>30.971725</v>
      </c>
      <c r="K84" s="10">
        <v>31.003725</v>
      </c>
      <c r="L84" s="10">
        <v>40.684735</v>
      </c>
      <c r="M84" s="10">
        <v>40.778735</v>
      </c>
      <c r="N84" s="10">
        <v>70.2624827600011</v>
      </c>
      <c r="O84" s="10">
        <v>70.4284827600011</v>
      </c>
      <c r="P84" s="7">
        <f t="shared" si="1"/>
        <v>-0.0006124669797</v>
      </c>
      <c r="Q84" s="7">
        <f t="shared" si="2"/>
        <v>-0.0004506008029</v>
      </c>
      <c r="R84" s="42">
        <f t="shared" si="3"/>
        <v>-0.001032134042</v>
      </c>
      <c r="S84" s="7">
        <f t="shared" si="4"/>
        <v>-0.002305123001</v>
      </c>
      <c r="T84" s="7">
        <f t="shared" si="5"/>
        <v>-0.002357000939</v>
      </c>
    </row>
    <row r="85" hidden="1">
      <c r="A85" s="37" t="s">
        <v>297</v>
      </c>
      <c r="B85" s="1">
        <v>1445.0</v>
      </c>
      <c r="C85" s="1" t="s">
        <v>324</v>
      </c>
      <c r="D85" s="1">
        <v>30.0</v>
      </c>
      <c r="E85" s="1"/>
      <c r="F85" s="10">
        <v>20.0666269999999</v>
      </c>
      <c r="G85" s="10">
        <v>20.406627</v>
      </c>
      <c r="H85" s="10">
        <v>26.4400899999999</v>
      </c>
      <c r="I85" s="10">
        <v>26.46409</v>
      </c>
      <c r="J85" s="10">
        <v>31.1025058</v>
      </c>
      <c r="K85" s="10">
        <v>31.3765058</v>
      </c>
      <c r="L85" s="10">
        <v>40.4004973999999</v>
      </c>
      <c r="M85" s="10">
        <v>41.2504973999999</v>
      </c>
      <c r="N85" s="10">
        <v>71.2408852000001</v>
      </c>
      <c r="O85" s="10">
        <v>72.7508852000001</v>
      </c>
      <c r="P85" s="7">
        <f t="shared" si="1"/>
        <v>-0.01666125421</v>
      </c>
      <c r="Q85" s="7">
        <f t="shared" si="2"/>
        <v>-0.0009068892979</v>
      </c>
      <c r="R85" s="42">
        <f t="shared" si="3"/>
        <v>-0.008732648618</v>
      </c>
      <c r="S85" s="7">
        <f t="shared" si="4"/>
        <v>-0.02060581214</v>
      </c>
      <c r="T85" s="7">
        <f t="shared" si="5"/>
        <v>-0.0207557612</v>
      </c>
    </row>
    <row r="86" hidden="1">
      <c r="A86" s="37" t="s">
        <v>299</v>
      </c>
      <c r="B86" s="1">
        <v>1445.0</v>
      </c>
      <c r="C86" s="1" t="s">
        <v>322</v>
      </c>
      <c r="D86" s="1">
        <v>30.0</v>
      </c>
      <c r="E86" s="1"/>
      <c r="F86" s="10">
        <v>19.278922</v>
      </c>
      <c r="G86" s="10">
        <v>19.346922</v>
      </c>
      <c r="H86" s="10">
        <v>26.3328004999999</v>
      </c>
      <c r="I86" s="10">
        <v>26.3408005</v>
      </c>
      <c r="J86" s="10">
        <v>28.5081864</v>
      </c>
      <c r="K86" s="10">
        <v>28.7781864</v>
      </c>
      <c r="L86" s="10">
        <v>34.7533336999999</v>
      </c>
      <c r="M86" s="10">
        <v>35.5633336999999</v>
      </c>
      <c r="N86" s="10">
        <v>64.6577439999998</v>
      </c>
      <c r="O86" s="10">
        <v>66.3317439999998</v>
      </c>
      <c r="P86" s="7">
        <f t="shared" si="1"/>
        <v>-0.00351477098</v>
      </c>
      <c r="Q86" s="7">
        <f t="shared" si="2"/>
        <v>-0.000303711347</v>
      </c>
      <c r="R86" s="42">
        <f t="shared" si="3"/>
        <v>-0.009382106164</v>
      </c>
      <c r="S86" s="7">
        <f t="shared" si="4"/>
        <v>-0.02277626746</v>
      </c>
      <c r="T86" s="7">
        <f t="shared" si="5"/>
        <v>-0.02523678557</v>
      </c>
    </row>
    <row r="87" hidden="1">
      <c r="A87" s="35" t="s">
        <v>282</v>
      </c>
      <c r="B87" s="1" t="s">
        <v>9</v>
      </c>
      <c r="C87" s="1" t="s">
        <v>316</v>
      </c>
      <c r="D87" s="1">
        <v>30.0</v>
      </c>
      <c r="F87" s="10">
        <v>18.925328</v>
      </c>
      <c r="G87" s="10">
        <v>18.973328</v>
      </c>
      <c r="H87" s="10">
        <v>26.451376</v>
      </c>
      <c r="I87" s="10">
        <v>26.489376</v>
      </c>
      <c r="J87" s="10">
        <v>29.4460126</v>
      </c>
      <c r="K87" s="10">
        <v>29.7120126</v>
      </c>
      <c r="L87" s="10">
        <v>37.2699442</v>
      </c>
      <c r="M87" s="10">
        <v>37.9559442</v>
      </c>
      <c r="N87" s="10">
        <v>70.73802952</v>
      </c>
      <c r="O87" s="10">
        <v>72.37802952</v>
      </c>
      <c r="P87" s="7">
        <f t="shared" si="1"/>
        <v>-0.00252986719</v>
      </c>
      <c r="Q87" s="7">
        <f t="shared" si="2"/>
        <v>-0.001434537378</v>
      </c>
      <c r="R87" s="42">
        <f t="shared" si="3"/>
        <v>-0.008952607943</v>
      </c>
      <c r="S87" s="7">
        <f t="shared" si="4"/>
        <v>-0.01807358543</v>
      </c>
      <c r="T87" s="7">
        <f t="shared" si="5"/>
        <v>-0.02265880974</v>
      </c>
    </row>
    <row r="88" hidden="1">
      <c r="A88" s="35" t="s">
        <v>278</v>
      </c>
      <c r="B88" s="1" t="s">
        <v>9</v>
      </c>
      <c r="C88" s="1" t="s">
        <v>319</v>
      </c>
      <c r="D88" s="1">
        <v>30.0</v>
      </c>
      <c r="F88" s="10">
        <v>19.817777</v>
      </c>
      <c r="G88" s="10">
        <v>20.115777</v>
      </c>
      <c r="H88" s="10">
        <v>26.8378805</v>
      </c>
      <c r="I88" s="10">
        <v>26.8698805</v>
      </c>
      <c r="J88" s="10">
        <v>31.2297202</v>
      </c>
      <c r="K88" s="10">
        <v>31.6277202</v>
      </c>
      <c r="L88" s="10">
        <v>41.5289779999999</v>
      </c>
      <c r="M88" s="10">
        <v>42.7329779999999</v>
      </c>
      <c r="N88" s="10">
        <v>73.0038115399997</v>
      </c>
      <c r="O88" s="10">
        <v>75.0678115399997</v>
      </c>
      <c r="P88" s="7">
        <f t="shared" si="1"/>
        <v>-0.01481424257</v>
      </c>
      <c r="Q88" s="7">
        <f t="shared" si="2"/>
        <v>-0.001190924537</v>
      </c>
      <c r="R88" s="42">
        <f t="shared" si="3"/>
        <v>-0.01258389784</v>
      </c>
      <c r="S88" s="7">
        <f t="shared" si="4"/>
        <v>-0.02817496127</v>
      </c>
      <c r="T88" s="7">
        <f t="shared" si="5"/>
        <v>-0.02749514016</v>
      </c>
    </row>
    <row r="89" hidden="1">
      <c r="A89" s="37" t="s">
        <v>279</v>
      </c>
      <c r="B89" s="1" t="s">
        <v>9</v>
      </c>
      <c r="C89" s="1" t="s">
        <v>321</v>
      </c>
      <c r="D89" s="1">
        <v>30.0</v>
      </c>
      <c r="F89" s="10">
        <v>20.24726</v>
      </c>
      <c r="G89" s="10">
        <v>20.38126</v>
      </c>
      <c r="H89" s="10">
        <v>27.180238</v>
      </c>
      <c r="I89" s="10">
        <v>27.226238</v>
      </c>
      <c r="J89" s="10">
        <v>32.4329608</v>
      </c>
      <c r="K89" s="10">
        <v>32.7649608</v>
      </c>
      <c r="L89" s="10">
        <v>44.5953383</v>
      </c>
      <c r="M89" s="10">
        <v>45.3513383</v>
      </c>
      <c r="N89" s="10">
        <v>76.8546491799999</v>
      </c>
      <c r="O89" s="10">
        <v>78.4266491799999</v>
      </c>
      <c r="P89" s="7">
        <f t="shared" si="1"/>
        <v>-0.006574667121</v>
      </c>
      <c r="Q89" s="7">
        <f t="shared" si="2"/>
        <v>-0.001689546679</v>
      </c>
      <c r="R89" s="42">
        <f t="shared" si="3"/>
        <v>-0.01013277574</v>
      </c>
      <c r="S89" s="7">
        <f t="shared" si="4"/>
        <v>-0.01666984985</v>
      </c>
      <c r="T89" s="7">
        <f t="shared" si="5"/>
        <v>-0.02004420712</v>
      </c>
    </row>
    <row r="90" hidden="1">
      <c r="A90" s="37" t="s">
        <v>338</v>
      </c>
      <c r="B90" s="1" t="s">
        <v>9</v>
      </c>
      <c r="C90" s="1" t="s">
        <v>325</v>
      </c>
      <c r="D90" s="1">
        <v>30.0</v>
      </c>
      <c r="E90" s="1" t="s">
        <v>334</v>
      </c>
      <c r="F90" s="10">
        <v>20.098982</v>
      </c>
      <c r="G90" s="10">
        <v>20.1149819999999</v>
      </c>
      <c r="H90" s="10">
        <v>27.07658</v>
      </c>
      <c r="I90" s="10">
        <v>27.08258</v>
      </c>
      <c r="J90" s="10">
        <v>33.3065359999999</v>
      </c>
      <c r="K90" s="10">
        <v>33.364536</v>
      </c>
      <c r="L90" s="10">
        <v>46.208257</v>
      </c>
      <c r="M90" s="10">
        <v>46.452257</v>
      </c>
      <c r="N90" s="10">
        <v>78.480771</v>
      </c>
      <c r="O90" s="10">
        <v>78.6387709999999</v>
      </c>
      <c r="P90" s="7">
        <f t="shared" si="1"/>
        <v>-0.0007954270106</v>
      </c>
      <c r="Q90" s="7">
        <f t="shared" si="2"/>
        <v>-0.0002215446239</v>
      </c>
      <c r="R90" s="42">
        <f t="shared" si="3"/>
        <v>-0.001738372744</v>
      </c>
      <c r="S90" s="7">
        <f t="shared" si="4"/>
        <v>-0.005252704944</v>
      </c>
      <c r="T90" s="7">
        <f t="shared" si="5"/>
        <v>-0.002009187046</v>
      </c>
    </row>
    <row r="91" hidden="1">
      <c r="A91" s="35" t="s">
        <v>280</v>
      </c>
      <c r="B91" s="1" t="s">
        <v>9</v>
      </c>
      <c r="C91" s="1" t="s">
        <v>325</v>
      </c>
      <c r="D91" s="1">
        <v>30.0</v>
      </c>
      <c r="F91" s="10">
        <v>20.325048</v>
      </c>
      <c r="G91" s="10">
        <v>20.339048</v>
      </c>
      <c r="H91" s="10">
        <v>27.557437</v>
      </c>
      <c r="I91" s="10">
        <v>27.565437</v>
      </c>
      <c r="J91" s="10">
        <v>35.03015</v>
      </c>
      <c r="K91" s="10">
        <v>35.09815</v>
      </c>
      <c r="L91" s="10">
        <v>47.1404159999999</v>
      </c>
      <c r="M91" s="10">
        <v>47.272416</v>
      </c>
      <c r="N91" s="10">
        <v>75.771272</v>
      </c>
      <c r="O91" s="10">
        <v>75.945272</v>
      </c>
      <c r="P91" s="7">
        <f t="shared" si="1"/>
        <v>-0.0006883311353</v>
      </c>
      <c r="Q91" s="7">
        <f t="shared" si="2"/>
        <v>-0.0002902185081</v>
      </c>
      <c r="R91" s="42">
        <f t="shared" si="3"/>
        <v>-0.001937424052</v>
      </c>
      <c r="S91" s="7">
        <f t="shared" si="4"/>
        <v>-0.002792326079</v>
      </c>
      <c r="T91" s="7">
        <f t="shared" si="5"/>
        <v>-0.002291123534</v>
      </c>
    </row>
    <row r="92" hidden="1">
      <c r="A92" s="37" t="s">
        <v>281</v>
      </c>
      <c r="B92" s="1" t="s">
        <v>9</v>
      </c>
      <c r="C92" s="1" t="s">
        <v>324</v>
      </c>
      <c r="D92" s="1">
        <v>30.0</v>
      </c>
      <c r="E92" s="1"/>
      <c r="F92" s="43">
        <v>20.1108184999999</v>
      </c>
      <c r="G92" s="43">
        <v>20.2348185</v>
      </c>
      <c r="H92" s="10">
        <v>27.1314665</v>
      </c>
      <c r="I92" s="10">
        <v>27.1714664999999</v>
      </c>
      <c r="J92" s="43">
        <v>32.5106996</v>
      </c>
      <c r="K92" s="43">
        <v>32.8526996</v>
      </c>
      <c r="L92" s="43">
        <v>43.5089357999999</v>
      </c>
      <c r="M92" s="43">
        <v>44.1849358</v>
      </c>
      <c r="N92" s="10">
        <v>73.9194318999999</v>
      </c>
      <c r="O92" s="10">
        <v>75.2434318999999</v>
      </c>
      <c r="P92" s="7">
        <f t="shared" si="1"/>
        <v>-0.006128051013</v>
      </c>
      <c r="Q92" s="7">
        <f t="shared" si="2"/>
        <v>-0.00147213254</v>
      </c>
      <c r="R92" s="42">
        <f t="shared" si="3"/>
        <v>-0.01041010341</v>
      </c>
      <c r="S92" s="7">
        <f t="shared" si="4"/>
        <v>-0.01529933195</v>
      </c>
      <c r="T92" s="7">
        <f t="shared" si="5"/>
        <v>-0.01759622025</v>
      </c>
    </row>
    <row r="93" hidden="1">
      <c r="A93" s="37" t="s">
        <v>283</v>
      </c>
      <c r="B93" s="1" t="s">
        <v>9</v>
      </c>
      <c r="C93" s="1" t="s">
        <v>322</v>
      </c>
      <c r="D93" s="1">
        <v>30.0</v>
      </c>
      <c r="E93" s="1"/>
      <c r="F93" s="10">
        <v>20.40103</v>
      </c>
      <c r="G93" s="10">
        <v>20.53103</v>
      </c>
      <c r="H93" s="10">
        <v>27.5545165</v>
      </c>
      <c r="I93" s="10">
        <v>27.6005165</v>
      </c>
      <c r="J93" s="10">
        <v>33.892668</v>
      </c>
      <c r="K93" s="10">
        <v>34.294668</v>
      </c>
      <c r="L93" s="10">
        <v>46.499021</v>
      </c>
      <c r="M93" s="10">
        <v>47.3610209999999</v>
      </c>
      <c r="N93" s="10">
        <v>78.0368533999999</v>
      </c>
      <c r="O93" s="10">
        <v>79.4088533999999</v>
      </c>
      <c r="P93" s="7">
        <f t="shared" si="1"/>
        <v>-0.006331879112</v>
      </c>
      <c r="Q93" s="7">
        <f t="shared" si="2"/>
        <v>-0.001666635478</v>
      </c>
      <c r="R93" s="42">
        <f t="shared" si="3"/>
        <v>-0.01172193882</v>
      </c>
      <c r="S93" s="7">
        <f t="shared" si="4"/>
        <v>-0.01820062114</v>
      </c>
      <c r="T93" s="7">
        <f t="shared" si="5"/>
        <v>-0.01727767045</v>
      </c>
    </row>
    <row r="94" hidden="1">
      <c r="A94" s="35" t="s">
        <v>314</v>
      </c>
      <c r="B94" s="1" t="s">
        <v>68</v>
      </c>
      <c r="C94" s="1" t="s">
        <v>316</v>
      </c>
      <c r="D94" s="1">
        <v>30.0</v>
      </c>
      <c r="F94" s="10">
        <v>18.428433</v>
      </c>
      <c r="G94" s="10">
        <v>18.480433</v>
      </c>
      <c r="H94" s="10">
        <v>27.370729</v>
      </c>
      <c r="I94" s="10">
        <v>27.376729</v>
      </c>
      <c r="J94" s="10">
        <v>28.009464</v>
      </c>
      <c r="K94" s="10">
        <v>28.031464</v>
      </c>
      <c r="L94" s="10">
        <v>29.107376</v>
      </c>
      <c r="M94" s="10">
        <v>29.471376</v>
      </c>
      <c r="N94" s="10">
        <v>43.0581053999999</v>
      </c>
      <c r="O94" s="10">
        <v>44.5261053999999</v>
      </c>
      <c r="P94" s="7">
        <f t="shared" si="1"/>
        <v>-0.002813786885</v>
      </c>
      <c r="Q94" s="7">
        <f t="shared" si="2"/>
        <v>-0.0002191642398</v>
      </c>
      <c r="R94" s="42">
        <f t="shared" si="3"/>
        <v>-0.0007848323584</v>
      </c>
      <c r="S94" s="7">
        <f t="shared" si="4"/>
        <v>-0.01235096726</v>
      </c>
      <c r="T94" s="7">
        <f t="shared" si="5"/>
        <v>-0.03296942292</v>
      </c>
    </row>
    <row r="95" hidden="1">
      <c r="A95" s="35" t="s">
        <v>310</v>
      </c>
      <c r="B95" s="1" t="s">
        <v>68</v>
      </c>
      <c r="C95" s="1" t="s">
        <v>319</v>
      </c>
      <c r="D95" s="1">
        <v>30.0</v>
      </c>
      <c r="F95" s="10">
        <v>18.98169</v>
      </c>
      <c r="G95" s="10">
        <v>19.01769</v>
      </c>
      <c r="H95" s="10">
        <v>26.3892304999999</v>
      </c>
      <c r="I95" s="10">
        <v>26.3972305</v>
      </c>
      <c r="J95" s="10">
        <v>27.7262654999999</v>
      </c>
      <c r="K95" s="10">
        <v>27.8302654999999</v>
      </c>
      <c r="L95" s="10">
        <v>32.603277</v>
      </c>
      <c r="M95" s="10">
        <v>33.051277</v>
      </c>
      <c r="N95" s="10">
        <v>63.6120766600002</v>
      </c>
      <c r="O95" s="10">
        <v>65.8640766600001</v>
      </c>
      <c r="P95" s="7">
        <f t="shared" si="1"/>
        <v>-0.001892974383</v>
      </c>
      <c r="Q95" s="7">
        <f t="shared" si="2"/>
        <v>-0.0003030620959</v>
      </c>
      <c r="R95" s="42">
        <f t="shared" si="3"/>
        <v>-0.003736938837</v>
      </c>
      <c r="S95" s="7">
        <f t="shared" si="4"/>
        <v>-0.01355469563</v>
      </c>
      <c r="T95" s="7">
        <f t="shared" si="5"/>
        <v>-0.03419162788</v>
      </c>
    </row>
    <row r="96" hidden="1">
      <c r="A96" s="37" t="s">
        <v>311</v>
      </c>
      <c r="B96" s="1" t="s">
        <v>68</v>
      </c>
      <c r="C96" s="1" t="s">
        <v>321</v>
      </c>
      <c r="D96" s="1">
        <v>30.0</v>
      </c>
      <c r="F96" s="10">
        <v>18.9301945</v>
      </c>
      <c r="G96" s="10">
        <v>18.9641945</v>
      </c>
      <c r="H96" s="10">
        <v>26.3563269999999</v>
      </c>
      <c r="I96" s="10">
        <v>26.364327</v>
      </c>
      <c r="J96" s="10">
        <v>28.007594</v>
      </c>
      <c r="K96" s="10">
        <v>28.245594</v>
      </c>
      <c r="L96" s="10">
        <v>36.0383823499999</v>
      </c>
      <c r="M96" s="10">
        <v>37.2703823499999</v>
      </c>
      <c r="N96" s="10">
        <v>129.376328379999</v>
      </c>
      <c r="O96" s="10">
        <v>142.43032838</v>
      </c>
      <c r="P96" s="7">
        <f t="shared" si="1"/>
        <v>-0.001792852314</v>
      </c>
      <c r="Q96" s="7">
        <f t="shared" si="2"/>
        <v>-0.0003034403268</v>
      </c>
      <c r="R96" s="42">
        <f t="shared" si="3"/>
        <v>-0.008426092933</v>
      </c>
      <c r="S96" s="7">
        <f t="shared" si="4"/>
        <v>-0.03305573816</v>
      </c>
      <c r="T96" s="7">
        <f t="shared" si="5"/>
        <v>-0.09165182829</v>
      </c>
    </row>
    <row r="97" hidden="1">
      <c r="A97" s="37" t="s">
        <v>348</v>
      </c>
      <c r="B97" s="1" t="s">
        <v>68</v>
      </c>
      <c r="C97" s="1" t="s">
        <v>325</v>
      </c>
      <c r="D97" s="1">
        <v>30.0</v>
      </c>
      <c r="E97" s="1" t="s">
        <v>334</v>
      </c>
      <c r="F97" s="10">
        <v>18.84322</v>
      </c>
      <c r="G97" s="10">
        <v>18.84722</v>
      </c>
      <c r="H97" s="10">
        <v>26.445316</v>
      </c>
      <c r="I97" s="10">
        <v>26.447316</v>
      </c>
      <c r="J97" s="10">
        <v>27.7257526999999</v>
      </c>
      <c r="K97" s="10">
        <v>27.7437526999999</v>
      </c>
      <c r="L97" s="10">
        <v>32.697212</v>
      </c>
      <c r="M97" s="10">
        <v>32.753212</v>
      </c>
      <c r="N97" s="10">
        <v>62.323163</v>
      </c>
      <c r="O97" s="10">
        <v>62.5451629999999</v>
      </c>
      <c r="P97" s="7">
        <f t="shared" si="1"/>
        <v>-0.0002122328916</v>
      </c>
      <c r="Q97" s="7">
        <f t="shared" si="2"/>
        <v>-0.00007562204044</v>
      </c>
      <c r="R97" s="42">
        <f t="shared" si="3"/>
        <v>-0.0006487947105</v>
      </c>
      <c r="S97" s="7">
        <f t="shared" si="4"/>
        <v>-0.001709755978</v>
      </c>
      <c r="T97" s="7">
        <f t="shared" si="5"/>
        <v>-0.00354943515</v>
      </c>
    </row>
    <row r="98" hidden="1">
      <c r="A98" s="35" t="s">
        <v>312</v>
      </c>
      <c r="B98" s="1" t="s">
        <v>68</v>
      </c>
      <c r="C98" s="1" t="s">
        <v>325</v>
      </c>
      <c r="D98" s="1">
        <v>30.0</v>
      </c>
      <c r="F98" s="10">
        <v>18.5461669999999</v>
      </c>
      <c r="G98" s="10">
        <v>18.5521669999999</v>
      </c>
      <c r="H98" s="10">
        <v>26.430781</v>
      </c>
      <c r="I98" s="10">
        <v>26.432781</v>
      </c>
      <c r="J98" s="10">
        <v>30.550172</v>
      </c>
      <c r="K98" s="10">
        <v>30.564172</v>
      </c>
      <c r="L98" s="10">
        <v>32.458556</v>
      </c>
      <c r="M98" s="10">
        <v>32.490556</v>
      </c>
      <c r="N98" s="10">
        <v>60.631899</v>
      </c>
      <c r="O98" s="10">
        <v>60.967899</v>
      </c>
      <c r="P98" s="7">
        <f t="shared" si="1"/>
        <v>-0.0003234123539</v>
      </c>
      <c r="Q98" s="7">
        <f t="shared" si="2"/>
        <v>-0.00007566362389</v>
      </c>
      <c r="R98" s="42">
        <f t="shared" si="3"/>
        <v>-0.0004580526507</v>
      </c>
      <c r="S98" s="7">
        <f t="shared" si="4"/>
        <v>-0.0009849015819</v>
      </c>
      <c r="T98" s="7">
        <f t="shared" si="5"/>
        <v>-0.005511096913</v>
      </c>
    </row>
    <row r="99" hidden="1">
      <c r="A99" s="37" t="s">
        <v>313</v>
      </c>
      <c r="B99" s="1" t="s">
        <v>68</v>
      </c>
      <c r="C99" s="1" t="s">
        <v>324</v>
      </c>
      <c r="D99" s="1">
        <v>30.0</v>
      </c>
      <c r="E99" s="1"/>
      <c r="F99" s="43">
        <v>18.6981529999999</v>
      </c>
      <c r="G99" s="43">
        <v>18.734153</v>
      </c>
      <c r="H99" s="10">
        <v>26.353564</v>
      </c>
      <c r="I99" s="10">
        <v>26.359564</v>
      </c>
      <c r="J99" s="10">
        <v>27.1814932</v>
      </c>
      <c r="K99" s="10">
        <v>27.2074932</v>
      </c>
      <c r="L99" s="43">
        <v>30.6502181999999</v>
      </c>
      <c r="M99" s="43">
        <v>30.8962181999999</v>
      </c>
      <c r="N99" s="10">
        <v>52.3161604</v>
      </c>
      <c r="O99" s="10">
        <v>54.4421603999999</v>
      </c>
      <c r="P99" s="7">
        <f t="shared" si="1"/>
        <v>-0.001921624105</v>
      </c>
      <c r="Q99" s="7">
        <f t="shared" si="2"/>
        <v>-0.0002276213673</v>
      </c>
      <c r="R99" s="42">
        <f t="shared" si="3"/>
        <v>-0.0009556190939</v>
      </c>
      <c r="S99" s="7">
        <f t="shared" si="4"/>
        <v>-0.007962139522</v>
      </c>
      <c r="T99" s="7">
        <f t="shared" si="5"/>
        <v>-0.03905061784</v>
      </c>
    </row>
    <row r="100" hidden="1">
      <c r="A100" s="37" t="s">
        <v>315</v>
      </c>
      <c r="B100" s="1" t="s">
        <v>68</v>
      </c>
      <c r="C100" s="1" t="s">
        <v>322</v>
      </c>
      <c r="D100" s="1">
        <v>30.0</v>
      </c>
      <c r="E100" s="1"/>
      <c r="F100" s="10">
        <v>18.538875</v>
      </c>
      <c r="G100" s="10">
        <v>18.574875</v>
      </c>
      <c r="H100" s="10">
        <v>26.2775985</v>
      </c>
      <c r="I100" s="10">
        <v>26.2835985</v>
      </c>
      <c r="J100" s="10">
        <v>26.9870968</v>
      </c>
      <c r="K100" s="10">
        <v>27.0050968</v>
      </c>
      <c r="L100" s="10">
        <v>29.7628616</v>
      </c>
      <c r="M100" s="10">
        <v>30.0168616</v>
      </c>
      <c r="N100" s="10">
        <v>45.31316944</v>
      </c>
      <c r="O100" s="10">
        <v>48.2291694399999</v>
      </c>
      <c r="P100" s="7">
        <f t="shared" si="1"/>
        <v>-0.001938101871</v>
      </c>
      <c r="Q100" s="7">
        <f t="shared" si="2"/>
        <v>-0.0002282792442</v>
      </c>
      <c r="R100" s="42">
        <f t="shared" si="3"/>
        <v>-0.0006665408435</v>
      </c>
      <c r="S100" s="7">
        <f t="shared" si="4"/>
        <v>-0.008461910622</v>
      </c>
      <c r="T100" s="7">
        <f t="shared" si="5"/>
        <v>-0.06046133562</v>
      </c>
    </row>
    <row r="101">
      <c r="A101" s="35" t="s">
        <v>225</v>
      </c>
      <c r="B101" s="1" t="s">
        <v>68</v>
      </c>
      <c r="C101" s="1" t="s">
        <v>359</v>
      </c>
      <c r="D101" s="1" t="s">
        <v>8</v>
      </c>
      <c r="E101" s="1"/>
      <c r="F101" s="10">
        <v>18.724729</v>
      </c>
      <c r="G101" s="10">
        <v>18.730729</v>
      </c>
      <c r="H101" s="10">
        <v>26.387273</v>
      </c>
      <c r="I101" s="10">
        <v>26.389273</v>
      </c>
      <c r="J101" s="10">
        <v>27.2119242</v>
      </c>
      <c r="K101" s="10">
        <v>27.2159242</v>
      </c>
      <c r="L101" s="10">
        <v>30.6268601999999</v>
      </c>
      <c r="M101" s="10">
        <v>30.6528601999999</v>
      </c>
      <c r="N101" s="10">
        <v>52.0848970399999</v>
      </c>
      <c r="O101" s="10">
        <v>52.26489704</v>
      </c>
      <c r="P101" s="7">
        <f t="shared" si="1"/>
        <v>-0.0003203292301</v>
      </c>
      <c r="Q101" s="7">
        <f t="shared" si="2"/>
        <v>-0.00007578837052</v>
      </c>
      <c r="R101" s="42">
        <f t="shared" si="3"/>
        <v>-0.0001469727785</v>
      </c>
      <c r="S101" s="7">
        <f t="shared" si="4"/>
        <v>-0.0008482079594</v>
      </c>
      <c r="T101" s="7">
        <f t="shared" si="5"/>
        <v>-0.003443994157</v>
      </c>
    </row>
    <row r="102" hidden="1">
      <c r="P102" s="7">
        <f t="shared" ref="P102:T102" si="6">sum(P2:P101)/Count(P2:P101)</f>
        <v>-0.008213466232</v>
      </c>
      <c r="Q102" s="7">
        <f t="shared" si="6"/>
        <v>-0.002081712507</v>
      </c>
      <c r="R102" s="7">
        <f t="shared" si="6"/>
        <v>-0.009910674104</v>
      </c>
      <c r="S102" s="7">
        <f t="shared" si="6"/>
        <v>-0.02295960722</v>
      </c>
      <c r="T102" s="7">
        <f t="shared" si="6"/>
        <v>-0.0498471864</v>
      </c>
    </row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AA$1000">
    <filterColumn colId="2">
      <filters>
        <filter val="baseline"/>
      </filters>
    </filterColumn>
    <filterColumn colId="4">
      <filters blank="1"/>
    </filterColumn>
    <sortState ref="A1:AA1000">
      <sortCondition ref="D1:D1000"/>
      <sortCondition ref="B1:B1000"/>
      <sortCondition ref="C1:C1000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3" max="3" width="13.88"/>
    <col hidden="1" min="8" max="8" width="12.63"/>
  </cols>
  <sheetData>
    <row r="1">
      <c r="A1" s="1" t="s">
        <v>10</v>
      </c>
      <c r="B1" s="1" t="s">
        <v>11</v>
      </c>
      <c r="C1" s="1" t="s">
        <v>12</v>
      </c>
      <c r="D1" s="2" t="s">
        <v>2</v>
      </c>
      <c r="E1" s="36" t="s">
        <v>382</v>
      </c>
      <c r="F1" s="36" t="s">
        <v>383</v>
      </c>
      <c r="G1" s="1" t="s">
        <v>14</v>
      </c>
      <c r="H1" s="1" t="s">
        <v>15</v>
      </c>
      <c r="I1" s="1" t="s">
        <v>16</v>
      </c>
      <c r="J1" s="1" t="s">
        <v>3</v>
      </c>
      <c r="K1" s="1" t="s">
        <v>4</v>
      </c>
      <c r="L1" s="1" t="s">
        <v>5</v>
      </c>
      <c r="M1" s="1" t="s">
        <v>384</v>
      </c>
    </row>
    <row r="2">
      <c r="A2" s="1" t="s">
        <v>232</v>
      </c>
      <c r="B2" s="1" t="s">
        <v>317</v>
      </c>
      <c r="C2" s="1" t="s">
        <v>359</v>
      </c>
      <c r="D2" s="1" t="s">
        <v>8</v>
      </c>
      <c r="E2" s="1" t="s">
        <v>385</v>
      </c>
      <c r="F2" s="1" t="s">
        <v>385</v>
      </c>
      <c r="G2" s="10">
        <f>'Nov24'!G2-'Nov24'!G2</f>
        <v>0</v>
      </c>
      <c r="H2" s="10">
        <f>'Nov24'!H2-'Nov24'!H2</f>
        <v>0</v>
      </c>
      <c r="I2" s="10">
        <f>'Nov24'!I2-'Nov24'!I2</f>
        <v>0</v>
      </c>
      <c r="J2" s="10">
        <f>'Nov24'!J2-'Nov24'!J2</f>
        <v>0</v>
      </c>
      <c r="K2" s="10">
        <f>'Nov24'!K2-'Nov24'!K2</f>
        <v>0</v>
      </c>
      <c r="L2" s="10">
        <f>'Nov24'!L2-'Nov24'!L2</f>
        <v>0</v>
      </c>
      <c r="M2" s="28">
        <f t="shared" ref="M2:M33" si="1">sum(abs(G2),abs(H2),abs(I2),abs(J2),abs(K2),abs(L2))</f>
        <v>0</v>
      </c>
      <c r="R2" s="7"/>
      <c r="S2" s="7"/>
      <c r="T2" s="7"/>
      <c r="U2" s="7"/>
    </row>
    <row r="3">
      <c r="A3" s="44" t="s">
        <v>386</v>
      </c>
      <c r="B3" s="44" t="s">
        <v>317</v>
      </c>
      <c r="C3" s="44" t="s">
        <v>321</v>
      </c>
      <c r="D3" s="44" t="s">
        <v>387</v>
      </c>
      <c r="E3" s="44">
        <v>5.0</v>
      </c>
      <c r="F3" s="44">
        <v>5.0</v>
      </c>
      <c r="G3" s="44">
        <f>'Nov24'!G3-'Nov24'!G2</f>
        <v>-0.4223513638</v>
      </c>
      <c r="H3" s="44">
        <f>'Nov24'!H3-'Nov24'!H2</f>
        <v>-0.172699</v>
      </c>
      <c r="I3" s="44">
        <f>'Nov24'!I3-'Nov24'!I2</f>
        <v>-0.273754</v>
      </c>
      <c r="J3" s="44">
        <f>'Nov24'!J3-'Nov24'!J2</f>
        <v>-1.8386288</v>
      </c>
      <c r="K3" s="44">
        <f>'Nov24'!K3-'Nov24'!K2</f>
        <v>-1.3888133</v>
      </c>
      <c r="L3" s="44">
        <f>'Nov24'!L3-'Nov24'!L2</f>
        <v>0.0697139</v>
      </c>
      <c r="M3" s="44">
        <f t="shared" si="1"/>
        <v>4.165960364</v>
      </c>
      <c r="R3" s="7"/>
      <c r="S3" s="7"/>
      <c r="T3" s="7"/>
      <c r="U3" s="7"/>
    </row>
    <row r="4">
      <c r="A4" s="1" t="s">
        <v>388</v>
      </c>
      <c r="B4" s="1" t="s">
        <v>317</v>
      </c>
      <c r="C4" s="1" t="s">
        <v>321</v>
      </c>
      <c r="D4" s="1" t="s">
        <v>387</v>
      </c>
      <c r="E4" s="1">
        <v>5.0</v>
      </c>
      <c r="F4" s="1">
        <v>5.0</v>
      </c>
      <c r="G4" s="15">
        <f>'Nov24'!G4-'Nov24'!G2</f>
        <v>-0.634829753</v>
      </c>
      <c r="H4" s="15">
        <f>'Nov24'!H4-'Nov24'!H2</f>
        <v>-0.1584474</v>
      </c>
      <c r="I4" s="15">
        <f>'Nov24'!I4-'Nov24'!I2</f>
        <v>-0.273401</v>
      </c>
      <c r="J4" s="15">
        <f>'Nov24'!J4-'Nov24'!J2</f>
        <v>-2.1675866</v>
      </c>
      <c r="K4" s="15">
        <f>'Nov24'!K4-'Nov24'!K2</f>
        <v>-2.3229997</v>
      </c>
      <c r="L4" s="15">
        <f>'Nov24'!L4-'Nov24'!L2</f>
        <v>-2.61355058</v>
      </c>
      <c r="M4" s="28">
        <f t="shared" si="1"/>
        <v>8.170815033</v>
      </c>
      <c r="R4" s="7"/>
      <c r="S4" s="7"/>
      <c r="T4" s="7"/>
      <c r="U4" s="7"/>
    </row>
    <row r="5">
      <c r="A5" s="44" t="s">
        <v>389</v>
      </c>
      <c r="B5" s="44" t="s">
        <v>317</v>
      </c>
      <c r="C5" s="44" t="s">
        <v>321</v>
      </c>
      <c r="D5" s="44" t="s">
        <v>387</v>
      </c>
      <c r="E5" s="44">
        <v>5.0</v>
      </c>
      <c r="F5" s="44">
        <v>5.0</v>
      </c>
      <c r="G5" s="44">
        <f>'Nov24'!G6-'Nov24'!G2</f>
        <v>-0.3831836696</v>
      </c>
      <c r="H5" s="44">
        <f>'Nov24'!H6-'Nov24'!H2</f>
        <v>-0.1202269</v>
      </c>
      <c r="I5" s="44">
        <f>'Nov24'!I6-'Nov24'!I2</f>
        <v>-0.175521</v>
      </c>
      <c r="J5" s="44">
        <f>'Nov24'!J6-'Nov24'!J2</f>
        <v>-1.4857013</v>
      </c>
      <c r="K5" s="44">
        <f>'Nov24'!K6-'Nov24'!K2</f>
        <v>-1.0472262</v>
      </c>
      <c r="L5" s="44">
        <f>'Nov24'!L6-'Nov24'!L2</f>
        <v>0.46817969</v>
      </c>
      <c r="M5" s="44">
        <f t="shared" si="1"/>
        <v>3.68003876</v>
      </c>
      <c r="R5" s="7"/>
      <c r="S5" s="7"/>
      <c r="T5" s="7"/>
      <c r="U5" s="7"/>
    </row>
    <row r="6">
      <c r="A6" s="44" t="s">
        <v>390</v>
      </c>
      <c r="B6" s="44" t="s">
        <v>317</v>
      </c>
      <c r="C6" s="44" t="s">
        <v>321</v>
      </c>
      <c r="D6" s="44" t="s">
        <v>387</v>
      </c>
      <c r="E6" s="44">
        <v>5.0</v>
      </c>
      <c r="F6" s="44">
        <v>5.0</v>
      </c>
      <c r="G6" s="44">
        <f>'Nov24'!G7-'Nov24'!G2</f>
        <v>-0.4386291285</v>
      </c>
      <c r="H6" s="44">
        <f>'Nov24'!H7-'Nov24'!H2</f>
        <v>-0.166792</v>
      </c>
      <c r="I6" s="44">
        <f>'Nov24'!I7-'Nov24'!I2</f>
        <v>-0.311994</v>
      </c>
      <c r="J6" s="44">
        <f>'Nov24'!J7-'Nov24'!J2</f>
        <v>-1.8226232</v>
      </c>
      <c r="K6" s="44">
        <f>'Nov24'!K7-'Nov24'!K2</f>
        <v>-1.6390853</v>
      </c>
      <c r="L6" s="44">
        <f>'Nov24'!L7-'Nov24'!L2</f>
        <v>0.45873506</v>
      </c>
      <c r="M6" s="44">
        <f t="shared" si="1"/>
        <v>4.837858689</v>
      </c>
      <c r="R6" s="7"/>
      <c r="S6" s="7"/>
      <c r="T6" s="7"/>
      <c r="U6" s="7"/>
    </row>
    <row r="7">
      <c r="A7" s="1" t="s">
        <v>391</v>
      </c>
      <c r="B7" s="1" t="s">
        <v>317</v>
      </c>
      <c r="C7" s="1" t="s">
        <v>321</v>
      </c>
      <c r="D7" s="1" t="s">
        <v>387</v>
      </c>
      <c r="E7" s="1">
        <v>5.0</v>
      </c>
      <c r="F7" s="1">
        <v>5.0</v>
      </c>
      <c r="G7" s="15">
        <f>'Nov24'!G8-'Nov24'!G2</f>
        <v>-0.6479250374</v>
      </c>
      <c r="H7" s="15">
        <f>'Nov24'!H8-'Nov24'!H2</f>
        <v>-0.173478</v>
      </c>
      <c r="I7" s="15">
        <f>'Nov24'!I8-'Nov24'!I2</f>
        <v>-0.3369125</v>
      </c>
      <c r="J7" s="15">
        <f>'Nov24'!J8-'Nov24'!J2</f>
        <v>-2.3680438</v>
      </c>
      <c r="K7" s="15">
        <f>'Nov24'!K8-'Nov24'!K2</f>
        <v>-2.07482295</v>
      </c>
      <c r="L7" s="15">
        <f>'Nov24'!L8-'Nov24'!L2</f>
        <v>-1.48948339</v>
      </c>
      <c r="M7" s="28">
        <f t="shared" si="1"/>
        <v>7.090665677</v>
      </c>
      <c r="R7" s="7"/>
      <c r="S7" s="7"/>
      <c r="T7" s="7"/>
      <c r="U7" s="7"/>
    </row>
    <row r="8">
      <c r="A8" s="45" t="s">
        <v>392</v>
      </c>
      <c r="B8" s="1" t="s">
        <v>317</v>
      </c>
      <c r="C8" s="1" t="s">
        <v>321</v>
      </c>
      <c r="D8" s="1" t="s">
        <v>385</v>
      </c>
      <c r="E8" s="1">
        <v>5.0</v>
      </c>
      <c r="F8" s="1">
        <v>5.0</v>
      </c>
      <c r="G8" s="15">
        <f>'Nov24'!G9-'Nov24'!G2</f>
        <v>-1.335036624</v>
      </c>
      <c r="H8" s="15">
        <f>'Nov24'!H9-'Nov24'!H2</f>
        <v>-0.0893632</v>
      </c>
      <c r="I8" s="15">
        <f>'Nov24'!I9-'Nov24'!I2</f>
        <v>-0.361278</v>
      </c>
      <c r="J8" s="15">
        <f>'Nov24'!J9-'Nov24'!J2</f>
        <v>-6.580862</v>
      </c>
      <c r="K8" s="15">
        <f>'Nov24'!K9-'Nov24'!K2</f>
        <v>-8.5760604</v>
      </c>
      <c r="L8" s="15">
        <f>'Nov24'!L9-'Nov24'!L2</f>
        <v>-3.77338812</v>
      </c>
      <c r="M8" s="28">
        <f t="shared" si="1"/>
        <v>20.71598834</v>
      </c>
      <c r="R8" s="7"/>
      <c r="S8" s="7"/>
      <c r="T8" s="7"/>
      <c r="U8" s="7"/>
    </row>
    <row r="9">
      <c r="A9" s="36" t="s">
        <v>393</v>
      </c>
      <c r="B9" s="36" t="s">
        <v>317</v>
      </c>
      <c r="C9" s="36" t="s">
        <v>321</v>
      </c>
      <c r="D9" s="36" t="s">
        <v>387</v>
      </c>
      <c r="E9" s="46">
        <v>5.0</v>
      </c>
      <c r="F9" s="46">
        <v>1.0</v>
      </c>
      <c r="G9" s="15">
        <f>'Nov24'!G10-'Nov24'!G2</f>
        <v>-0.5408770142</v>
      </c>
      <c r="H9" s="15">
        <f>'Nov24'!H10-'Nov24'!H2</f>
        <v>-0.1832822</v>
      </c>
      <c r="I9" s="15">
        <f>'Nov24'!I10-'Nov24'!I2</f>
        <v>-0.301692</v>
      </c>
      <c r="J9" s="15">
        <f>'Nov24'!J10-'Nov24'!J2</f>
        <v>-1.496416</v>
      </c>
      <c r="K9" s="15">
        <f>'Nov24'!K10-'Nov24'!K2</f>
        <v>-1.5073667</v>
      </c>
      <c r="L9" s="15">
        <f>'Nov24'!L10-'Nov24'!L2</f>
        <v>-1.66609512</v>
      </c>
      <c r="M9" s="28">
        <f t="shared" si="1"/>
        <v>5.695729034</v>
      </c>
      <c r="R9" s="7"/>
      <c r="S9" s="7"/>
      <c r="T9" s="7"/>
      <c r="U9" s="7"/>
    </row>
    <row r="10">
      <c r="A10" s="29" t="s">
        <v>394</v>
      </c>
      <c r="B10" s="29" t="s">
        <v>317</v>
      </c>
      <c r="C10" s="29" t="s">
        <v>321</v>
      </c>
      <c r="D10" s="29" t="s">
        <v>387</v>
      </c>
      <c r="E10" s="47">
        <v>5.0</v>
      </c>
      <c r="F10" s="47">
        <v>1.0</v>
      </c>
      <c r="G10" s="15">
        <f>'Nov24'!G11-'Nov24'!G2</f>
        <v>266.0541976</v>
      </c>
      <c r="H10" s="15">
        <f>'Nov24'!H11-'Nov24'!H2</f>
        <v>-0.1147638</v>
      </c>
      <c r="I10" s="15">
        <f>'Nov24'!I11-'Nov24'!I2</f>
        <v>0.253357</v>
      </c>
      <c r="J10" s="15">
        <f>'Nov24'!J11-'Nov24'!J2</f>
        <v>26.9422462</v>
      </c>
      <c r="K10" s="15">
        <f>'Nov24'!K11-'Nov24'!K2</f>
        <v>69.2981154</v>
      </c>
      <c r="L10" s="15">
        <f>'Nov24'!L11-'Nov24'!L2</f>
        <v>9132.434666</v>
      </c>
      <c r="M10" s="28">
        <f t="shared" si="1"/>
        <v>9495.097346</v>
      </c>
      <c r="R10" s="7"/>
      <c r="S10" s="7"/>
      <c r="T10" s="7"/>
      <c r="U10" s="7"/>
    </row>
    <row r="11">
      <c r="A11" s="2" t="s">
        <v>395</v>
      </c>
      <c r="B11" s="29" t="s">
        <v>317</v>
      </c>
      <c r="C11" s="29" t="s">
        <v>321</v>
      </c>
      <c r="D11" s="29" t="s">
        <v>387</v>
      </c>
      <c r="E11" s="47">
        <v>5.0</v>
      </c>
      <c r="F11" s="47">
        <v>1.0</v>
      </c>
      <c r="G11" s="15">
        <f>'Nov24'!G12-'Nov24'!G2</f>
        <v>12.89853513</v>
      </c>
      <c r="H11" s="15">
        <f>'Nov24'!H12-'Nov24'!H2</f>
        <v>-0.1619908</v>
      </c>
      <c r="I11" s="15">
        <f>'Nov24'!I12-'Nov24'!I2</f>
        <v>-0.173905</v>
      </c>
      <c r="J11" s="15">
        <f>'Nov24'!J12-'Nov24'!J2</f>
        <v>2.5221542</v>
      </c>
      <c r="K11" s="15">
        <f>'Nov24'!K12-'Nov24'!K2</f>
        <v>4.869999</v>
      </c>
      <c r="L11" s="15">
        <f>'Nov24'!L12-'Nov24'!L2</f>
        <v>11.66979804</v>
      </c>
      <c r="M11" s="28">
        <f t="shared" si="1"/>
        <v>32.29638217</v>
      </c>
      <c r="R11" s="7"/>
      <c r="S11" s="7"/>
      <c r="T11" s="7"/>
      <c r="U11" s="7"/>
    </row>
    <row r="12">
      <c r="A12" s="1" t="s">
        <v>396</v>
      </c>
      <c r="B12" s="1" t="s">
        <v>317</v>
      </c>
      <c r="C12" s="1" t="s">
        <v>321</v>
      </c>
      <c r="D12" s="1" t="s">
        <v>387</v>
      </c>
      <c r="E12" s="1">
        <v>5.0</v>
      </c>
      <c r="F12" s="1">
        <v>1.0</v>
      </c>
      <c r="G12" s="15">
        <f>'Nov24'!G13-'Nov24'!G2</f>
        <v>0.03576924565</v>
      </c>
      <c r="H12" s="15">
        <f>'Nov24'!H13-'Nov24'!H2</f>
        <v>-0.1360218</v>
      </c>
      <c r="I12" s="15">
        <f>'Nov24'!I13-'Nov24'!I2</f>
        <v>-0.142608</v>
      </c>
      <c r="J12" s="15">
        <f>'Nov24'!J13-'Nov24'!J2</f>
        <v>0.5065502</v>
      </c>
      <c r="K12" s="15">
        <f>'Nov24'!K13-'Nov24'!K2</f>
        <v>1.5966983</v>
      </c>
      <c r="L12" s="15">
        <f>'Nov24'!L13-'Nov24'!L2</f>
        <v>2.10864602</v>
      </c>
      <c r="M12" s="28">
        <f t="shared" si="1"/>
        <v>4.526293566</v>
      </c>
      <c r="R12" s="7"/>
      <c r="S12" s="7"/>
      <c r="T12" s="7"/>
      <c r="U12" s="7"/>
    </row>
    <row r="13">
      <c r="A13" s="44" t="s">
        <v>397</v>
      </c>
      <c r="B13" s="44" t="s">
        <v>317</v>
      </c>
      <c r="C13" s="44" t="s">
        <v>321</v>
      </c>
      <c r="D13" s="44" t="s">
        <v>387</v>
      </c>
      <c r="E13" s="44">
        <v>5.0</v>
      </c>
      <c r="F13" s="44">
        <v>1.0</v>
      </c>
      <c r="G13" s="44">
        <f>'Nov24'!G14-'Nov24'!G2</f>
        <v>-0.1238171638</v>
      </c>
      <c r="H13" s="44">
        <f>'Nov24'!H14-'Nov24'!H2</f>
        <v>-0.1223911</v>
      </c>
      <c r="I13" s="44">
        <f>'Nov24'!I14-'Nov24'!I2</f>
        <v>-0.159949</v>
      </c>
      <c r="J13" s="44">
        <f>'Nov24'!J14-'Nov24'!J2</f>
        <v>0.128028</v>
      </c>
      <c r="K13" s="44">
        <f>'Nov24'!K14-'Nov24'!K2</f>
        <v>0.17439565</v>
      </c>
      <c r="L13" s="44">
        <f>'Nov24'!L14-'Nov24'!L2</f>
        <v>-0.04574054</v>
      </c>
      <c r="M13" s="44">
        <f t="shared" si="1"/>
        <v>0.7543214538</v>
      </c>
      <c r="R13" s="7"/>
      <c r="S13" s="7"/>
      <c r="T13" s="7"/>
      <c r="U13" s="7"/>
    </row>
    <row r="14">
      <c r="A14" s="2" t="s">
        <v>398</v>
      </c>
      <c r="B14" s="29" t="s">
        <v>317</v>
      </c>
      <c r="C14" s="29" t="s">
        <v>321</v>
      </c>
      <c r="D14" s="29" t="s">
        <v>385</v>
      </c>
      <c r="E14" s="47">
        <v>5.0</v>
      </c>
      <c r="F14" s="47">
        <v>1.0</v>
      </c>
      <c r="G14" s="15">
        <f>'Nov24'!G15-'Nov24'!G2</f>
        <v>-0.2923153757</v>
      </c>
      <c r="H14" s="15">
        <f>'Nov24'!H15-'Nov24'!H2</f>
        <v>-0.0919746</v>
      </c>
      <c r="I14" s="15">
        <f>'Nov24'!I15-'Nov24'!I2</f>
        <v>-0.230811</v>
      </c>
      <c r="J14" s="15">
        <f>'Nov24'!J15-'Nov24'!J2</f>
        <v>-6.4712494</v>
      </c>
      <c r="K14" s="15">
        <f>'Nov24'!K15-'Nov24'!K2</f>
        <v>-4.4286285</v>
      </c>
      <c r="L14" s="15">
        <f>'Nov24'!L15-'Nov24'!L2</f>
        <v>36.94457976</v>
      </c>
      <c r="M14" s="28">
        <f t="shared" si="1"/>
        <v>48.45955864</v>
      </c>
      <c r="R14" s="7"/>
      <c r="S14" s="7"/>
      <c r="T14" s="7"/>
      <c r="U14" s="7"/>
    </row>
    <row r="15">
      <c r="A15" s="45" t="s">
        <v>399</v>
      </c>
      <c r="B15" s="29" t="s">
        <v>317</v>
      </c>
      <c r="C15" s="1" t="s">
        <v>400</v>
      </c>
      <c r="D15" s="1" t="s">
        <v>387</v>
      </c>
      <c r="E15" s="1">
        <v>10.0</v>
      </c>
      <c r="F15" s="1">
        <v>1.0</v>
      </c>
      <c r="G15" s="15">
        <f>'Nov24'!G16-'Nov24'!G2</f>
        <v>-1.418903578</v>
      </c>
      <c r="H15" s="15">
        <f>'Nov24'!H16-'Nov24'!H2</f>
        <v>-0.1729517</v>
      </c>
      <c r="I15" s="15">
        <f>'Nov24'!I16-'Nov24'!I2</f>
        <v>-0.511341</v>
      </c>
      <c r="J15" s="15">
        <f>'Nov24'!J16-'Nov24'!J2</f>
        <v>-6.62308</v>
      </c>
      <c r="K15" s="15">
        <f>'Nov24'!K16-'Nov24'!K2</f>
        <v>-8.4601634</v>
      </c>
      <c r="L15" s="15">
        <f>'Nov24'!L16-'Nov24'!L2</f>
        <v>-4.41831289</v>
      </c>
      <c r="M15" s="28">
        <f t="shared" si="1"/>
        <v>21.60475257</v>
      </c>
      <c r="R15" s="7"/>
      <c r="S15" s="7"/>
      <c r="T15" s="7"/>
      <c r="U15" s="7"/>
    </row>
    <row r="16">
      <c r="A16" s="45" t="s">
        <v>401</v>
      </c>
      <c r="B16" s="1" t="s">
        <v>317</v>
      </c>
      <c r="C16" s="1" t="s">
        <v>400</v>
      </c>
      <c r="D16" s="1" t="s">
        <v>385</v>
      </c>
      <c r="E16" s="1">
        <v>10.0</v>
      </c>
      <c r="F16" s="1">
        <v>1.0</v>
      </c>
      <c r="G16" s="15">
        <f>'Nov24'!G17-'Nov24'!G2</f>
        <v>-1.717427519</v>
      </c>
      <c r="H16" s="15">
        <f>'Nov24'!H17-'Nov24'!H2</f>
        <v>-0.1073516</v>
      </c>
      <c r="I16" s="15">
        <f>'Nov24'!I17-'Nov24'!I2</f>
        <v>-0.449333</v>
      </c>
      <c r="J16" s="15">
        <f>'Nov24'!J17-'Nov24'!J2</f>
        <v>-7.731014</v>
      </c>
      <c r="K16" s="15">
        <f>'Nov24'!K17-'Nov24'!K2</f>
        <v>-14.2903436</v>
      </c>
      <c r="L16" s="15">
        <f>'Nov24'!L17-'Nov24'!L2</f>
        <v>-3.79437916</v>
      </c>
      <c r="M16" s="28">
        <f t="shared" si="1"/>
        <v>28.08984888</v>
      </c>
      <c r="R16" s="7"/>
      <c r="S16" s="7"/>
      <c r="T16" s="7"/>
      <c r="U16" s="7"/>
    </row>
    <row r="17">
      <c r="A17" s="1" t="s">
        <v>402</v>
      </c>
      <c r="B17" s="1" t="s">
        <v>317</v>
      </c>
      <c r="C17" s="1" t="s">
        <v>321</v>
      </c>
      <c r="D17" s="1" t="s">
        <v>387</v>
      </c>
      <c r="E17" s="1">
        <v>5.0</v>
      </c>
      <c r="F17" s="1">
        <v>15.0</v>
      </c>
      <c r="G17" s="15">
        <f>'Nov24'!G18-'Nov24'!G2</f>
        <v>-0.8488503483</v>
      </c>
      <c r="H17" s="15">
        <f>'Nov24'!H18-'Nov24'!H2</f>
        <v>-0.047067</v>
      </c>
      <c r="I17" s="15">
        <f>'Nov24'!I18-'Nov24'!I2</f>
        <v>-0.228719</v>
      </c>
      <c r="J17" s="15">
        <f>'Nov24'!J18-'Nov24'!J2</f>
        <v>-4.033775</v>
      </c>
      <c r="K17" s="15">
        <f>'Nov24'!K18-'Nov24'!K2</f>
        <v>-4.4192705</v>
      </c>
      <c r="L17" s="15">
        <f>'Nov24'!L18-'Nov24'!L2</f>
        <v>-4.11485224</v>
      </c>
      <c r="M17" s="28">
        <f t="shared" si="1"/>
        <v>13.69253409</v>
      </c>
      <c r="R17" s="7"/>
      <c r="S17" s="7"/>
      <c r="T17" s="7"/>
      <c r="U17" s="7"/>
    </row>
    <row r="18">
      <c r="A18" s="1" t="s">
        <v>403</v>
      </c>
      <c r="B18" s="1" t="s">
        <v>317</v>
      </c>
      <c r="C18" s="29" t="s">
        <v>321</v>
      </c>
      <c r="D18" s="1" t="s">
        <v>387</v>
      </c>
      <c r="E18" s="1">
        <v>5.0</v>
      </c>
      <c r="F18" s="1">
        <v>15.0</v>
      </c>
      <c r="G18" s="15">
        <f>'Nov24'!G19-'Nov24'!G2</f>
        <v>-1.248691733</v>
      </c>
      <c r="H18" s="15">
        <f>'Nov24'!H19-'Nov24'!H2</f>
        <v>-0.1443796</v>
      </c>
      <c r="I18" s="15">
        <f>'Nov24'!I19-'Nov24'!I2</f>
        <v>-0.3702035</v>
      </c>
      <c r="J18" s="15">
        <f>'Nov24'!J19-'Nov24'!J2</f>
        <v>-5.6652906</v>
      </c>
      <c r="K18" s="15">
        <f>'Nov24'!K19-'Nov24'!K2</f>
        <v>-6.25253725</v>
      </c>
      <c r="L18" s="15">
        <f>'Nov24'!L19-'Nov24'!L2</f>
        <v>-3.88735284</v>
      </c>
      <c r="M18" s="28">
        <f t="shared" si="1"/>
        <v>17.56845552</v>
      </c>
      <c r="R18" s="7"/>
      <c r="S18" s="7"/>
      <c r="T18" s="7"/>
      <c r="U18" s="7"/>
    </row>
    <row r="19">
      <c r="A19" s="44" t="s">
        <v>404</v>
      </c>
      <c r="B19" s="44" t="s">
        <v>317</v>
      </c>
      <c r="C19" s="44" t="s">
        <v>385</v>
      </c>
      <c r="D19" s="44" t="s">
        <v>387</v>
      </c>
      <c r="E19" s="44" t="s">
        <v>385</v>
      </c>
      <c r="F19" s="44">
        <v>1.0</v>
      </c>
      <c r="G19" s="44">
        <f>'Nov24'!G20-'Nov24'!G2</f>
        <v>-0.2309575346</v>
      </c>
      <c r="H19" s="44">
        <f>'Nov24'!H20-'Nov24'!H2</f>
        <v>-0.0843601</v>
      </c>
      <c r="I19" s="44">
        <f>'Nov24'!I20-'Nov24'!I2</f>
        <v>-0.0408805</v>
      </c>
      <c r="J19" s="44">
        <f>'Nov24'!J20-'Nov24'!J2</f>
        <v>-0.9761995</v>
      </c>
      <c r="K19" s="44">
        <f>'Nov24'!K20-'Nov24'!K2</f>
        <v>-1.0171204</v>
      </c>
      <c r="L19" s="44">
        <f>'Nov24'!L20-'Nov24'!L2</f>
        <v>-1.16694457</v>
      </c>
      <c r="M19" s="44">
        <f t="shared" si="1"/>
        <v>3.516462605</v>
      </c>
      <c r="R19" s="7"/>
      <c r="S19" s="7"/>
      <c r="T19" s="7"/>
      <c r="U19" s="7"/>
    </row>
    <row r="20">
      <c r="A20" s="44" t="s">
        <v>405</v>
      </c>
      <c r="B20" s="44" t="s">
        <v>317</v>
      </c>
      <c r="C20" s="44" t="s">
        <v>385</v>
      </c>
      <c r="D20" s="44" t="s">
        <v>387</v>
      </c>
      <c r="E20" s="44" t="s">
        <v>385</v>
      </c>
      <c r="F20" s="44">
        <v>5.0</v>
      </c>
      <c r="G20" s="44">
        <f>'Nov24'!G21-'Nov24'!G2</f>
        <v>-0.4469816397</v>
      </c>
      <c r="H20" s="44">
        <f>'Nov24'!H21-'Nov24'!H2</f>
        <v>-0.1581313</v>
      </c>
      <c r="I20" s="44">
        <f>'Nov24'!I21-'Nov24'!I2</f>
        <v>-0.247381</v>
      </c>
      <c r="J20" s="44">
        <f>'Nov24'!J21-'Nov24'!J2</f>
        <v>-1.6783401</v>
      </c>
      <c r="K20" s="44">
        <f>'Nov24'!K21-'Nov24'!K2</f>
        <v>-1.77699435</v>
      </c>
      <c r="L20" s="44">
        <f>'Nov24'!L21-'Nov24'!L2</f>
        <v>-0.93955538</v>
      </c>
      <c r="M20" s="44">
        <f t="shared" si="1"/>
        <v>5.24738377</v>
      </c>
      <c r="R20" s="7"/>
      <c r="S20" s="7"/>
      <c r="T20" s="7"/>
      <c r="U20" s="7"/>
    </row>
    <row r="21">
      <c r="A21" s="48" t="s">
        <v>406</v>
      </c>
      <c r="B21" s="49" t="s">
        <v>317</v>
      </c>
      <c r="C21" s="49" t="s">
        <v>385</v>
      </c>
      <c r="D21" s="49" t="s">
        <v>387</v>
      </c>
      <c r="E21" s="49" t="s">
        <v>385</v>
      </c>
      <c r="F21" s="49">
        <v>15.0</v>
      </c>
      <c r="G21" s="50">
        <f>'Nov24'!G22-'Nov24'!G2</f>
        <v>-0.342613441</v>
      </c>
      <c r="H21" s="50">
        <f>'Nov24'!H22-'Nov24'!H2</f>
        <v>-0.1466872</v>
      </c>
      <c r="I21" s="50">
        <f>'Nov24'!I22-'Nov24'!I2</f>
        <v>-0.186068</v>
      </c>
      <c r="J21" s="50">
        <f>'Nov24'!J22-'Nov24'!J2</f>
        <v>-1.4004478</v>
      </c>
      <c r="K21" s="50">
        <f>'Nov24'!K22-'Nov24'!K2</f>
        <v>-1.7453731</v>
      </c>
      <c r="L21" s="50">
        <f>'Nov24'!L22-'Nov24'!L2</f>
        <v>-1.0538146</v>
      </c>
      <c r="M21" s="50">
        <f t="shared" si="1"/>
        <v>4.875004141</v>
      </c>
      <c r="R21" s="7"/>
      <c r="S21" s="7"/>
      <c r="T21" s="7"/>
      <c r="U21" s="7"/>
    </row>
    <row r="22">
      <c r="A22" s="1" t="s">
        <v>407</v>
      </c>
      <c r="B22" s="1" t="s">
        <v>317</v>
      </c>
      <c r="C22" s="1" t="s">
        <v>321</v>
      </c>
      <c r="D22" s="1" t="s">
        <v>387</v>
      </c>
      <c r="E22" s="1">
        <v>5.0</v>
      </c>
      <c r="F22" s="1">
        <v>5.0</v>
      </c>
      <c r="G22" s="10">
        <f>'Nov24'!G23-'Nov24'!G2</f>
        <v>-1.820814686</v>
      </c>
      <c r="H22" s="10">
        <f>'Nov24'!H23-'Nov24'!H2</f>
        <v>-0.1869987</v>
      </c>
      <c r="I22" s="10">
        <f>'Nov24'!I23-'Nov24'!I2</f>
        <v>-0.730029</v>
      </c>
      <c r="J22" s="10">
        <f>'Nov24'!J23-'Nov24'!J2</f>
        <v>-7.0099563</v>
      </c>
      <c r="K22" s="10">
        <f>'Nov24'!K23-'Nov24'!K2</f>
        <v>-9.3622406</v>
      </c>
      <c r="L22" s="10">
        <f>'Nov24'!L23-'Nov24'!L2</f>
        <v>-8.13807016</v>
      </c>
      <c r="M22" s="28">
        <f t="shared" si="1"/>
        <v>27.24810945</v>
      </c>
      <c r="R22" s="7"/>
      <c r="S22" s="7"/>
      <c r="T22" s="7"/>
      <c r="U22" s="7"/>
    </row>
    <row r="23">
      <c r="A23" s="1" t="s">
        <v>408</v>
      </c>
      <c r="B23" s="1" t="s">
        <v>317</v>
      </c>
      <c r="C23" s="1" t="s">
        <v>321</v>
      </c>
      <c r="D23" s="1" t="s">
        <v>387</v>
      </c>
      <c r="E23" s="1">
        <v>5.0</v>
      </c>
      <c r="F23" s="1">
        <v>5.0</v>
      </c>
      <c r="G23" s="10">
        <f>'Nov24'!G24-'Nov24'!G2</f>
        <v>-1.59886757</v>
      </c>
      <c r="H23" s="10">
        <f>'Nov24'!H24-'Nov24'!H2</f>
        <v>-0.1266433</v>
      </c>
      <c r="I23" s="10">
        <f>'Nov24'!I24-'Nov24'!I2</f>
        <v>-0.5091385</v>
      </c>
      <c r="J23" s="10">
        <f>'Nov24'!J24-'Nov24'!J2</f>
        <v>-6.6492295</v>
      </c>
      <c r="K23" s="10">
        <f>'Nov24'!K24-'Nov24'!K2</f>
        <v>-8.80905795</v>
      </c>
      <c r="L23" s="10">
        <f>'Nov24'!L24-'Nov24'!L2</f>
        <v>-7.24104381</v>
      </c>
      <c r="M23" s="28">
        <f t="shared" si="1"/>
        <v>24.93398063</v>
      </c>
      <c r="R23" s="7"/>
      <c r="S23" s="7"/>
      <c r="T23" s="7"/>
      <c r="U23" s="7"/>
    </row>
    <row r="24">
      <c r="A24" s="49" t="s">
        <v>409</v>
      </c>
      <c r="B24" s="49" t="s">
        <v>317</v>
      </c>
      <c r="C24" s="49" t="s">
        <v>321</v>
      </c>
      <c r="D24" s="49" t="s">
        <v>410</v>
      </c>
      <c r="E24" s="49">
        <v>5.0</v>
      </c>
      <c r="F24" s="49">
        <v>5.0</v>
      </c>
      <c r="G24" s="51">
        <f>'Nov24'!G25-'Nov24'!G2</f>
        <v>-0.3891091383</v>
      </c>
      <c r="H24" s="51">
        <f>'Nov24'!H25-'Nov24'!H2</f>
        <v>-0.0889137</v>
      </c>
      <c r="I24" s="51">
        <f>'Nov24'!I25-'Nov24'!I2</f>
        <v>-0.236813</v>
      </c>
      <c r="J24" s="51">
        <f>'Nov24'!J25-'Nov24'!J2</f>
        <v>-1.4570183</v>
      </c>
      <c r="K24" s="51">
        <f>'Nov24'!K25-'Nov24'!K2</f>
        <v>-1.23632905</v>
      </c>
      <c r="L24" s="51">
        <f>'Nov24'!L25-'Nov24'!L2</f>
        <v>0.13512261</v>
      </c>
      <c r="M24" s="50">
        <f t="shared" si="1"/>
        <v>3.543305798</v>
      </c>
      <c r="R24" s="7"/>
      <c r="S24" s="7"/>
      <c r="T24" s="7"/>
      <c r="U24" s="7"/>
    </row>
    <row r="25">
      <c r="A25" s="1" t="s">
        <v>411</v>
      </c>
      <c r="B25" s="1" t="s">
        <v>317</v>
      </c>
      <c r="C25" s="1" t="s">
        <v>321</v>
      </c>
      <c r="D25" s="1" t="s">
        <v>410</v>
      </c>
      <c r="E25" s="1">
        <v>5.0</v>
      </c>
      <c r="F25" s="1">
        <v>5.0</v>
      </c>
      <c r="G25" s="10">
        <f>'Nov24'!G26-'Nov24'!G2</f>
        <v>-0.2862329198</v>
      </c>
      <c r="H25" s="10">
        <f>'Nov24'!H26-'Nov24'!H2</f>
        <v>-0.1685604</v>
      </c>
      <c r="I25" s="10">
        <f>'Nov24'!I26-'Nov24'!I2</f>
        <v>-0.325043</v>
      </c>
      <c r="J25" s="10">
        <f>'Nov24'!J26-'Nov24'!J2</f>
        <v>-1.5236684</v>
      </c>
      <c r="K25" s="10">
        <f>'Nov24'!K26-'Nov24'!K2</f>
        <v>-0.1466368</v>
      </c>
      <c r="L25" s="10">
        <f>'Nov24'!L26-'Nov24'!L2</f>
        <v>3.31381716</v>
      </c>
      <c r="M25" s="28">
        <f t="shared" si="1"/>
        <v>5.76395868</v>
      </c>
      <c r="R25" s="7"/>
      <c r="S25" s="7"/>
      <c r="T25" s="7"/>
      <c r="U25" s="7"/>
    </row>
    <row r="26">
      <c r="A26" s="1" t="s">
        <v>412</v>
      </c>
      <c r="B26" s="1" t="s">
        <v>317</v>
      </c>
      <c r="C26" s="1" t="s">
        <v>321</v>
      </c>
      <c r="D26" s="1" t="s">
        <v>410</v>
      </c>
      <c r="E26" s="1">
        <v>5.0</v>
      </c>
      <c r="F26" s="1">
        <v>5.0</v>
      </c>
      <c r="G26" s="10">
        <f>'Nov24'!G27-'Nov24'!G2</f>
        <v>-0.7458499319</v>
      </c>
      <c r="H26" s="51">
        <f>'Nov24'!H27-'Nov24'!H2</f>
        <v>-0.1336484</v>
      </c>
      <c r="I26" s="10">
        <f>'Nov24'!I27-'Nov24'!I2</f>
        <v>-0.234981</v>
      </c>
      <c r="J26" s="10">
        <f>'Nov24'!J27-'Nov24'!J2</f>
        <v>-3.1139018</v>
      </c>
      <c r="K26" s="10">
        <f>'Nov24'!K27-'Nov24'!K2</f>
        <v>-2.9022508</v>
      </c>
      <c r="L26" s="10">
        <f>'Nov24'!L27-'Nov24'!L2</f>
        <v>-2.1441619</v>
      </c>
      <c r="M26" s="28">
        <f t="shared" si="1"/>
        <v>9.274793832</v>
      </c>
      <c r="R26" s="7"/>
      <c r="S26" s="7"/>
      <c r="T26" s="7"/>
      <c r="U26" s="7"/>
    </row>
    <row r="27">
      <c r="A27" s="1" t="s">
        <v>413</v>
      </c>
      <c r="B27" s="1" t="s">
        <v>317</v>
      </c>
      <c r="C27" s="1" t="s">
        <v>321</v>
      </c>
      <c r="D27" s="1" t="s">
        <v>410</v>
      </c>
      <c r="E27" s="1">
        <v>5.0</v>
      </c>
      <c r="F27" s="1">
        <v>5.0</v>
      </c>
      <c r="G27" s="10">
        <f>'Nov24'!G28-'Nov24'!G2</f>
        <v>0.6880135539</v>
      </c>
      <c r="H27" s="10">
        <f>'Nov24'!H28-'Nov24'!H2</f>
        <v>-0.004191</v>
      </c>
      <c r="I27" s="10">
        <f>'Nov24'!I28-'Nov24'!I2</f>
        <v>-0.045252</v>
      </c>
      <c r="J27" s="10">
        <f>'Nov24'!J28-'Nov24'!J2</f>
        <v>1.1869552</v>
      </c>
      <c r="K27" s="10">
        <f>'Nov24'!K28-'Nov24'!K2</f>
        <v>3.3450102</v>
      </c>
      <c r="L27" s="10">
        <f>'Nov24'!L28-'Nov24'!L2</f>
        <v>6.8984382</v>
      </c>
      <c r="M27" s="28">
        <f t="shared" si="1"/>
        <v>12.16786015</v>
      </c>
      <c r="R27" s="7"/>
      <c r="S27" s="7"/>
      <c r="T27" s="7"/>
      <c r="U27" s="7"/>
    </row>
    <row r="28">
      <c r="A28" s="45" t="s">
        <v>414</v>
      </c>
      <c r="B28" s="1" t="s">
        <v>317</v>
      </c>
      <c r="C28" s="1" t="s">
        <v>321</v>
      </c>
      <c r="D28" s="1" t="s">
        <v>410</v>
      </c>
      <c r="E28" s="1">
        <v>5.0</v>
      </c>
      <c r="F28" s="1">
        <v>5.0</v>
      </c>
      <c r="G28" s="10">
        <f>'Nov24'!G29-'Nov24'!G2</f>
        <v>8.772902476</v>
      </c>
      <c r="H28" s="10">
        <f>'Nov24'!H29-'Nov24'!H2</f>
        <v>0.114145</v>
      </c>
      <c r="I28" s="10">
        <f>'Nov24'!I29-'Nov24'!I2</f>
        <v>0.065767</v>
      </c>
      <c r="J28" s="10">
        <f>'Nov24'!J29-'Nov24'!J2</f>
        <v>3.5090438</v>
      </c>
      <c r="K28" s="10">
        <f>'Nov24'!K29-'Nov24'!K2</f>
        <v>11.4096887</v>
      </c>
      <c r="L28" s="10">
        <f>'Nov24'!L29-'Nov24'!L2</f>
        <v>338.539874</v>
      </c>
      <c r="M28" s="28">
        <f t="shared" si="1"/>
        <v>362.411421</v>
      </c>
      <c r="R28" s="7"/>
      <c r="S28" s="7"/>
      <c r="T28" s="7"/>
      <c r="U28" s="7"/>
    </row>
    <row r="29">
      <c r="A29" s="36" t="s">
        <v>415</v>
      </c>
      <c r="B29" s="36" t="s">
        <v>317</v>
      </c>
      <c r="C29" s="36" t="s">
        <v>321</v>
      </c>
      <c r="D29" s="36" t="s">
        <v>410</v>
      </c>
      <c r="E29" s="46">
        <v>5.0</v>
      </c>
      <c r="F29" s="46">
        <v>5.0</v>
      </c>
      <c r="G29" s="10">
        <f>'Nov24'!G30-'Nov24'!G2</f>
        <v>-0.8461137403</v>
      </c>
      <c r="H29" s="10">
        <f>'Nov24'!H30-'Nov24'!H2</f>
        <v>-0.1670068</v>
      </c>
      <c r="I29" s="10">
        <f>'Nov24'!I30-'Nov24'!I2</f>
        <v>-0.346735</v>
      </c>
      <c r="J29" s="10">
        <f>'Nov24'!J30-'Nov24'!J2</f>
        <v>-3.3662871</v>
      </c>
      <c r="K29" s="10">
        <f>'Nov24'!K30-'Nov24'!K2</f>
        <v>-3.21241505</v>
      </c>
      <c r="L29" s="10">
        <f>'Nov24'!L30-'Nov24'!L2</f>
        <v>-3.38296746</v>
      </c>
      <c r="M29" s="28">
        <f t="shared" si="1"/>
        <v>11.32152515</v>
      </c>
      <c r="R29" s="7"/>
      <c r="S29" s="7"/>
      <c r="T29" s="7"/>
      <c r="U29" s="7"/>
    </row>
    <row r="30">
      <c r="A30" s="45" t="s">
        <v>416</v>
      </c>
      <c r="B30" s="36" t="s">
        <v>317</v>
      </c>
      <c r="C30" s="1" t="s">
        <v>385</v>
      </c>
      <c r="D30" s="1" t="s">
        <v>410</v>
      </c>
      <c r="E30" s="1" t="s">
        <v>385</v>
      </c>
      <c r="F30" s="1">
        <v>1.0</v>
      </c>
      <c r="G30" s="10">
        <f>'Nov24'!G31-'Nov24'!G2</f>
        <v>-0.2345704147</v>
      </c>
      <c r="H30" s="10">
        <f>'Nov24'!H31-'Nov24'!H2</f>
        <v>-0.156876</v>
      </c>
      <c r="I30" s="10">
        <f>'Nov24'!I31-'Nov24'!I2</f>
        <v>-0.222487</v>
      </c>
      <c r="J30" s="10">
        <f>'Nov24'!J31-'Nov24'!J2</f>
        <v>-1.0316078</v>
      </c>
      <c r="K30" s="10">
        <f>'Nov24'!K31-'Nov24'!K2</f>
        <v>-0.5721228</v>
      </c>
      <c r="L30" s="10">
        <f>'Nov24'!L31-'Nov24'!L2</f>
        <v>0.2999306</v>
      </c>
      <c r="M30" s="28">
        <f t="shared" si="1"/>
        <v>2.517594615</v>
      </c>
      <c r="R30" s="7"/>
      <c r="S30" s="7"/>
      <c r="T30" s="7"/>
      <c r="U30" s="7"/>
    </row>
    <row r="31">
      <c r="A31" s="45" t="s">
        <v>417</v>
      </c>
      <c r="B31" s="36" t="s">
        <v>317</v>
      </c>
      <c r="C31" s="1" t="s">
        <v>385</v>
      </c>
      <c r="D31" s="1" t="s">
        <v>410</v>
      </c>
      <c r="E31" s="1" t="s">
        <v>385</v>
      </c>
      <c r="F31" s="1">
        <v>5.0</v>
      </c>
      <c r="G31" s="10">
        <f>'Nov24'!G32-'Nov24'!G2</f>
        <v>-0.1692075154</v>
      </c>
      <c r="H31" s="10">
        <f>'Nov24'!H32-'Nov24'!H2</f>
        <v>-0.1482328</v>
      </c>
      <c r="I31" s="10">
        <f>'Nov24'!I32-'Nov24'!I2</f>
        <v>-0.241837</v>
      </c>
      <c r="J31" s="10">
        <f>'Nov24'!J32-'Nov24'!J2</f>
        <v>-1.1539834</v>
      </c>
      <c r="K31" s="10">
        <f>'Nov24'!K32-'Nov24'!K2</f>
        <v>-0.8345991</v>
      </c>
      <c r="L31" s="10">
        <f>'Nov24'!L32-'Nov24'!L2</f>
        <v>1.02227954</v>
      </c>
      <c r="M31" s="28">
        <f t="shared" si="1"/>
        <v>3.570139355</v>
      </c>
      <c r="R31" s="7"/>
      <c r="S31" s="7"/>
      <c r="T31" s="7"/>
      <c r="U31" s="7"/>
    </row>
    <row r="32">
      <c r="A32" s="45" t="s">
        <v>418</v>
      </c>
      <c r="B32" s="36" t="s">
        <v>317</v>
      </c>
      <c r="C32" s="1" t="s">
        <v>385</v>
      </c>
      <c r="D32" s="1" t="s">
        <v>410</v>
      </c>
      <c r="E32" s="1" t="s">
        <v>385</v>
      </c>
      <c r="F32" s="1">
        <v>15.0</v>
      </c>
      <c r="G32" s="10">
        <f>'Nov24'!G33-'Nov24'!G2</f>
        <v>-0.43067198</v>
      </c>
      <c r="H32" s="10">
        <f>'Nov24'!H33-'Nov24'!H2</f>
        <v>-0.1703035</v>
      </c>
      <c r="I32" s="10">
        <f>'Nov24'!I33-'Nov24'!I2</f>
        <v>-0.293476</v>
      </c>
      <c r="J32" s="10">
        <f>'Nov24'!J33-'Nov24'!J2</f>
        <v>-1.8973636</v>
      </c>
      <c r="K32" s="10">
        <f>'Nov24'!K33-'Nov24'!K2</f>
        <v>-1.8625855</v>
      </c>
      <c r="L32" s="10">
        <f>'Nov24'!L33-'Nov24'!L2</f>
        <v>-1.02908909</v>
      </c>
      <c r="M32" s="28">
        <f t="shared" si="1"/>
        <v>5.68348967</v>
      </c>
      <c r="R32" s="7"/>
      <c r="S32" s="7"/>
      <c r="T32" s="7"/>
      <c r="U32" s="7"/>
    </row>
    <row r="33">
      <c r="A33" s="45" t="s">
        <v>419</v>
      </c>
      <c r="B33" s="36" t="s">
        <v>317</v>
      </c>
      <c r="C33" s="1" t="s">
        <v>321</v>
      </c>
      <c r="D33" s="1" t="s">
        <v>385</v>
      </c>
      <c r="E33" s="1">
        <v>5.0</v>
      </c>
      <c r="F33" s="1">
        <v>5.0</v>
      </c>
      <c r="G33" s="10">
        <f>'Nov24'!G34-'Nov24'!G2</f>
        <v>-0.9709949748</v>
      </c>
      <c r="H33" s="10">
        <f>'Nov24'!H34-'Nov24'!H2</f>
        <v>-0.113816</v>
      </c>
      <c r="I33" s="10">
        <f>'Nov24'!I34-'Nov24'!I2</f>
        <v>-0.353689</v>
      </c>
      <c r="J33" s="10">
        <f>'Nov24'!J34-'Nov24'!J2</f>
        <v>-4.2727108</v>
      </c>
      <c r="K33" s="10">
        <f>'Nov24'!K34-'Nov24'!K2</f>
        <v>-4.2575388</v>
      </c>
      <c r="L33" s="10">
        <f>'Nov24'!L34-'Nov24'!L2</f>
        <v>-2.9121288</v>
      </c>
      <c r="M33" s="28">
        <f t="shared" si="1"/>
        <v>12.88087837</v>
      </c>
      <c r="R33" s="7"/>
      <c r="S33" s="7"/>
      <c r="T33" s="7"/>
      <c r="U33" s="7"/>
    </row>
    <row r="34">
      <c r="A34" s="45" t="s">
        <v>420</v>
      </c>
      <c r="B34" s="1" t="s">
        <v>263</v>
      </c>
      <c r="C34" s="1" t="s">
        <v>321</v>
      </c>
      <c r="D34" s="1" t="s">
        <v>385</v>
      </c>
      <c r="E34" s="1">
        <v>5.0</v>
      </c>
      <c r="F34" s="1">
        <v>1.0</v>
      </c>
      <c r="G34" s="10"/>
      <c r="H34" s="10"/>
      <c r="I34" s="10"/>
      <c r="J34" s="10"/>
      <c r="K34" s="10"/>
      <c r="L34" s="10"/>
      <c r="R34" s="7"/>
      <c r="S34" s="7"/>
      <c r="T34" s="7"/>
      <c r="U34" s="7"/>
    </row>
    <row r="35">
      <c r="A35" s="1" t="s">
        <v>421</v>
      </c>
      <c r="B35" s="36" t="s">
        <v>317</v>
      </c>
      <c r="C35" s="1" t="s">
        <v>385</v>
      </c>
      <c r="D35" s="1" t="s">
        <v>422</v>
      </c>
      <c r="E35" s="1" t="s">
        <v>385</v>
      </c>
      <c r="F35" s="1">
        <v>1.0</v>
      </c>
      <c r="G35" s="10"/>
      <c r="H35" s="10"/>
      <c r="I35" s="10"/>
      <c r="J35" s="10"/>
      <c r="K35" s="10"/>
      <c r="L35" s="10"/>
      <c r="R35" s="7"/>
      <c r="S35" s="7"/>
      <c r="T35" s="7"/>
      <c r="U35" s="7"/>
    </row>
    <row r="36">
      <c r="A36" s="1" t="s">
        <v>423</v>
      </c>
      <c r="B36" s="1" t="s">
        <v>263</v>
      </c>
      <c r="C36" s="1" t="s">
        <v>385</v>
      </c>
      <c r="D36" s="1" t="s">
        <v>422</v>
      </c>
      <c r="E36" s="1" t="s">
        <v>385</v>
      </c>
      <c r="F36" s="1">
        <v>5.0</v>
      </c>
      <c r="G36" s="10"/>
      <c r="H36" s="10"/>
      <c r="I36" s="10"/>
      <c r="J36" s="10"/>
      <c r="K36" s="10"/>
      <c r="L36" s="10"/>
      <c r="R36" s="7"/>
      <c r="S36" s="7"/>
      <c r="T36" s="7"/>
      <c r="U36" s="7"/>
    </row>
    <row r="37">
      <c r="A37" s="1" t="s">
        <v>424</v>
      </c>
      <c r="B37" s="1" t="s">
        <v>263</v>
      </c>
      <c r="C37" s="1" t="s">
        <v>385</v>
      </c>
      <c r="D37" s="1" t="s">
        <v>422</v>
      </c>
      <c r="E37" s="1" t="s">
        <v>385</v>
      </c>
      <c r="F37" s="1">
        <v>15.0</v>
      </c>
      <c r="G37" s="10"/>
      <c r="H37" s="10"/>
      <c r="I37" s="10"/>
      <c r="J37" s="10"/>
      <c r="K37" s="10"/>
      <c r="L37" s="10"/>
      <c r="R37" s="7"/>
      <c r="S37" s="7"/>
      <c r="T37" s="7"/>
      <c r="U37" s="7"/>
    </row>
    <row r="38">
      <c r="R38" s="7"/>
      <c r="S38" s="7"/>
      <c r="T38" s="7"/>
      <c r="U38" s="7"/>
    </row>
    <row r="39">
      <c r="A39" s="1" t="s">
        <v>232</v>
      </c>
      <c r="B39" s="1" t="s">
        <v>318</v>
      </c>
      <c r="C39" s="1" t="s">
        <v>359</v>
      </c>
      <c r="D39" s="1" t="s">
        <v>8</v>
      </c>
      <c r="E39" s="1" t="s">
        <v>385</v>
      </c>
      <c r="F39" s="1" t="s">
        <v>385</v>
      </c>
      <c r="G39" s="10">
        <f>'Nov24'!G52-'Nov24'!$G52</f>
        <v>0</v>
      </c>
      <c r="H39" s="10">
        <f>'Nov24'!H52-'Nov24'!$H52</f>
        <v>0</v>
      </c>
      <c r="I39" s="10">
        <f>'Nov24'!I52-'Nov24'!$I52</f>
        <v>0</v>
      </c>
      <c r="J39" s="10">
        <f>'Nov24'!J52-'Nov24'!$J52</f>
        <v>0</v>
      </c>
      <c r="K39" s="10">
        <f>'Nov24'!K52-'Nov24'!$K52</f>
        <v>0</v>
      </c>
      <c r="L39" s="10">
        <f>'Nov24'!L52-'Nov24'!$L52</f>
        <v>0</v>
      </c>
      <c r="M39" s="28">
        <f t="shared" ref="M39:M70" si="2">sum(abs(G39),abs(H39),abs(I39),abs(J39),abs(K39),abs(L39))</f>
        <v>0</v>
      </c>
      <c r="R39" s="7"/>
      <c r="S39" s="7"/>
      <c r="T39" s="7"/>
      <c r="U39" s="7"/>
    </row>
    <row r="40">
      <c r="A40" s="1" t="s">
        <v>386</v>
      </c>
      <c r="B40" s="1" t="s">
        <v>318</v>
      </c>
      <c r="C40" s="1" t="s">
        <v>321</v>
      </c>
      <c r="D40" s="1" t="s">
        <v>387</v>
      </c>
      <c r="E40" s="1">
        <v>5.0</v>
      </c>
      <c r="F40" s="1">
        <v>5.0</v>
      </c>
      <c r="G40" s="10">
        <f>'Nov24'!G53-'Nov24'!G52</f>
        <v>0.7889210382</v>
      </c>
      <c r="H40" s="10">
        <f>'Nov24'!H53-'Nov24'!H52</f>
        <v>-0.048544</v>
      </c>
      <c r="I40" s="10">
        <f>'Nov24'!I53-'Nov24'!I52</f>
        <v>-0.041281</v>
      </c>
      <c r="J40" s="10">
        <f>'Nov24'!J53-'Nov24'!J52</f>
        <v>5.1463145</v>
      </c>
      <c r="K40" s="10">
        <f>'Nov24'!K53-'Nov24'!K52</f>
        <v>5.05278025</v>
      </c>
      <c r="L40" s="10">
        <f>'Nov24'!L53-'Nov24'!L52</f>
        <v>4.92502295</v>
      </c>
      <c r="M40" s="28">
        <f t="shared" si="2"/>
        <v>16.00286374</v>
      </c>
      <c r="R40" s="7"/>
      <c r="S40" s="7"/>
      <c r="T40" s="7"/>
      <c r="U40" s="7"/>
    </row>
    <row r="41">
      <c r="A41" s="1" t="s">
        <v>388</v>
      </c>
      <c r="B41" s="1" t="s">
        <v>318</v>
      </c>
      <c r="C41" s="1" t="s">
        <v>321</v>
      </c>
      <c r="D41" s="1" t="s">
        <v>387</v>
      </c>
      <c r="E41" s="1">
        <v>5.0</v>
      </c>
      <c r="F41" s="1">
        <v>5.0</v>
      </c>
      <c r="G41" s="10">
        <f>'Nov24'!G54-'Nov24'!G52</f>
        <v>0.8383041477</v>
      </c>
      <c r="H41" s="10">
        <f>'Nov24'!H54-'Nov24'!H52</f>
        <v>-0.027419</v>
      </c>
      <c r="I41" s="10">
        <f>'Nov24'!I54-'Nov24'!I52</f>
        <v>0.003984</v>
      </c>
      <c r="J41" s="10">
        <f>'Nov24'!J54-'Nov24'!J52</f>
        <v>6.073641</v>
      </c>
      <c r="K41" s="10">
        <f>'Nov24'!K54-'Nov24'!K52</f>
        <v>5.4368445</v>
      </c>
      <c r="L41" s="10">
        <f>'Nov24'!L54-'Nov24'!L52</f>
        <v>3.0294202</v>
      </c>
      <c r="M41" s="28">
        <f t="shared" si="2"/>
        <v>15.40961285</v>
      </c>
      <c r="R41" s="7"/>
      <c r="S41" s="7"/>
      <c r="T41" s="7"/>
      <c r="U41" s="7"/>
    </row>
    <row r="42">
      <c r="A42" s="1" t="s">
        <v>389</v>
      </c>
      <c r="B42" s="1" t="s">
        <v>318</v>
      </c>
      <c r="C42" s="1" t="s">
        <v>321</v>
      </c>
      <c r="D42" s="1" t="s">
        <v>387</v>
      </c>
      <c r="E42" s="1">
        <v>5.0</v>
      </c>
      <c r="F42" s="1">
        <v>5.0</v>
      </c>
      <c r="G42" s="10">
        <f>'Nov24'!G56-'Nov24'!G52</f>
        <v>1.339290624</v>
      </c>
      <c r="H42" s="10">
        <f>'Nov24'!H56-'Nov24'!H52</f>
        <v>-0.175195</v>
      </c>
      <c r="I42" s="10">
        <f>'Nov24'!I56-'Nov24'!I52</f>
        <v>0.013876</v>
      </c>
      <c r="J42" s="10">
        <f>'Nov24'!J56-'Nov24'!J52</f>
        <v>7.81605</v>
      </c>
      <c r="K42" s="10">
        <f>'Nov24'!K56-'Nov24'!K52</f>
        <v>8.4689778</v>
      </c>
      <c r="L42" s="10">
        <f>'Nov24'!L56-'Nov24'!L52</f>
        <v>8.81427048</v>
      </c>
      <c r="M42" s="28">
        <f t="shared" si="2"/>
        <v>26.6276599</v>
      </c>
      <c r="R42" s="7"/>
      <c r="S42" s="7"/>
      <c r="T42" s="7"/>
      <c r="U42" s="7"/>
    </row>
    <row r="43">
      <c r="A43" s="1" t="s">
        <v>390</v>
      </c>
      <c r="B43" s="1" t="s">
        <v>318</v>
      </c>
      <c r="C43" s="1" t="s">
        <v>321</v>
      </c>
      <c r="D43" s="1" t="s">
        <v>387</v>
      </c>
      <c r="E43" s="1">
        <v>5.0</v>
      </c>
      <c r="F43" s="1">
        <v>5.0</v>
      </c>
      <c r="G43" s="15">
        <f>'Nov24'!G57-'Nov24'!G52</f>
        <v>1.208016492</v>
      </c>
      <c r="H43" s="15">
        <f>'Nov24'!H57-'Nov24'!H52</f>
        <v>-0.0733308</v>
      </c>
      <c r="I43" s="15">
        <f>'Nov24'!I57-'Nov24'!I52</f>
        <v>0.0005505</v>
      </c>
      <c r="J43" s="15">
        <f>'Nov24'!J57-'Nov24'!J52</f>
        <v>7.5644858</v>
      </c>
      <c r="K43" s="15">
        <f>'Nov24'!K57-'Nov24'!K52</f>
        <v>7.2346142</v>
      </c>
      <c r="L43" s="15">
        <f>'Nov24'!L57-'Nov24'!L52</f>
        <v>5.07357756</v>
      </c>
      <c r="M43" s="28">
        <f t="shared" si="2"/>
        <v>21.15457535</v>
      </c>
      <c r="R43" s="7"/>
      <c r="S43" s="7"/>
      <c r="T43" s="7"/>
      <c r="U43" s="7"/>
    </row>
    <row r="44">
      <c r="A44" s="1" t="s">
        <v>391</v>
      </c>
      <c r="B44" s="1" t="s">
        <v>318</v>
      </c>
      <c r="C44" s="1" t="s">
        <v>321</v>
      </c>
      <c r="D44" s="1" t="s">
        <v>387</v>
      </c>
      <c r="E44" s="1">
        <v>5.0</v>
      </c>
      <c r="F44" s="1">
        <v>5.0</v>
      </c>
      <c r="G44" s="10">
        <f>'Nov24'!G58-'Nov24'!G52</f>
        <v>0.6515965399</v>
      </c>
      <c r="H44" s="10">
        <f>'Nov24'!H58-'Nov24'!H52</f>
        <v>-0.2457005</v>
      </c>
      <c r="I44" s="10">
        <f>'Nov24'!I58-'Nov24'!I52</f>
        <v>-0.1833195</v>
      </c>
      <c r="J44" s="10">
        <f>'Nov24'!J58-'Nov24'!J52</f>
        <v>5.1547725</v>
      </c>
      <c r="K44" s="10">
        <f>'Nov24'!K58-'Nov24'!K52</f>
        <v>5.04498975</v>
      </c>
      <c r="L44" s="10">
        <f>'Nov24'!L58-'Nov24'!L52</f>
        <v>4.31108535</v>
      </c>
      <c r="M44" s="28">
        <f t="shared" si="2"/>
        <v>15.59146414</v>
      </c>
      <c r="R44" s="7"/>
      <c r="S44" s="7"/>
      <c r="T44" s="7"/>
      <c r="U44" s="7"/>
    </row>
    <row r="45">
      <c r="A45" s="45" t="s">
        <v>392</v>
      </c>
      <c r="B45" s="1" t="s">
        <v>318</v>
      </c>
      <c r="C45" s="1" t="s">
        <v>321</v>
      </c>
      <c r="D45" s="1" t="s">
        <v>385</v>
      </c>
      <c r="E45" s="1">
        <v>5.0</v>
      </c>
      <c r="F45" s="1">
        <v>5.0</v>
      </c>
      <c r="G45" s="10">
        <f>'Nov24'!G59-'Nov24'!G52</f>
        <v>-0.3321072389</v>
      </c>
      <c r="H45" s="10">
        <f>'Nov24'!H59-'Nov24'!H52</f>
        <v>-0.0131494</v>
      </c>
      <c r="I45" s="10">
        <f>'Nov24'!I59-'Nov24'!I52</f>
        <v>-0.269319</v>
      </c>
      <c r="J45" s="10">
        <f>'Nov24'!J59-'Nov24'!J52</f>
        <v>-2.6114418</v>
      </c>
      <c r="K45" s="10">
        <f>'Nov24'!K59-'Nov24'!K52</f>
        <v>-2.2945652</v>
      </c>
      <c r="L45" s="10">
        <f>'Nov24'!L59-'Nov24'!L52</f>
        <v>-1.03772244</v>
      </c>
      <c r="M45" s="28">
        <f t="shared" si="2"/>
        <v>6.558305079</v>
      </c>
      <c r="R45" s="7"/>
      <c r="S45" s="7"/>
      <c r="T45" s="7"/>
      <c r="U45" s="7"/>
    </row>
    <row r="46">
      <c r="A46" s="36" t="s">
        <v>393</v>
      </c>
      <c r="B46" s="1" t="s">
        <v>318</v>
      </c>
      <c r="C46" s="36" t="s">
        <v>321</v>
      </c>
      <c r="D46" s="36" t="s">
        <v>387</v>
      </c>
      <c r="E46" s="46">
        <v>5.0</v>
      </c>
      <c r="F46" s="46">
        <v>1.0</v>
      </c>
      <c r="G46" s="10">
        <f>'Nov24'!G60-'Nov24'!G52</f>
        <v>1.936416532</v>
      </c>
      <c r="H46" s="10">
        <f>'Nov24'!H60-'Nov24'!H52</f>
        <v>-0.066335</v>
      </c>
      <c r="I46" s="10">
        <f>'Nov24'!I60-'Nov24'!I52</f>
        <v>-0.054644</v>
      </c>
      <c r="J46" s="10">
        <f>'Nov24'!J60-'Nov24'!J52</f>
        <v>10.8647342</v>
      </c>
      <c r="K46" s="10">
        <f>'Nov24'!K60-'Nov24'!K52</f>
        <v>12.26013245</v>
      </c>
      <c r="L46" s="10">
        <f>'Nov24'!L60-'Nov24'!L52</f>
        <v>7.22690559</v>
      </c>
      <c r="M46" s="28">
        <f t="shared" si="2"/>
        <v>32.40916777</v>
      </c>
      <c r="R46" s="7"/>
      <c r="S46" s="7"/>
      <c r="T46" s="7"/>
      <c r="U46" s="7"/>
    </row>
    <row r="47">
      <c r="A47" s="29" t="s">
        <v>394</v>
      </c>
      <c r="B47" s="1" t="s">
        <v>318</v>
      </c>
      <c r="C47" s="29" t="s">
        <v>321</v>
      </c>
      <c r="D47" s="29" t="s">
        <v>387</v>
      </c>
      <c r="E47" s="47">
        <v>5.0</v>
      </c>
      <c r="F47" s="47">
        <v>1.0</v>
      </c>
      <c r="G47" s="10">
        <f>'Nov24'!G61-'Nov24'!G52</f>
        <v>2.918435464</v>
      </c>
      <c r="H47" s="10">
        <f>'Nov24'!H61-'Nov24'!H52</f>
        <v>-0.0822234</v>
      </c>
      <c r="I47" s="10">
        <f>'Nov24'!I61-'Nov24'!I52</f>
        <v>0.065987</v>
      </c>
      <c r="J47" s="10">
        <f>'Nov24'!J61-'Nov24'!J52</f>
        <v>14.430456</v>
      </c>
      <c r="K47" s="10">
        <f>'Nov24'!K61-'Nov24'!K52</f>
        <v>17.8067808</v>
      </c>
      <c r="L47" s="10">
        <f>'Nov24'!L61-'Nov24'!L52</f>
        <v>10.8368332</v>
      </c>
      <c r="M47" s="28">
        <f t="shared" si="2"/>
        <v>46.14071586</v>
      </c>
      <c r="R47" s="7"/>
      <c r="S47" s="7"/>
      <c r="T47" s="7"/>
      <c r="U47" s="7"/>
    </row>
    <row r="48">
      <c r="A48" s="2" t="s">
        <v>395</v>
      </c>
      <c r="B48" s="1" t="s">
        <v>318</v>
      </c>
      <c r="C48" s="29" t="s">
        <v>321</v>
      </c>
      <c r="D48" s="29" t="s">
        <v>387</v>
      </c>
      <c r="E48" s="47">
        <v>5.0</v>
      </c>
      <c r="F48" s="47">
        <v>1.0</v>
      </c>
      <c r="G48" s="10">
        <f>'Nov24'!G62-'Nov24'!G52</f>
        <v>2.939641803</v>
      </c>
      <c r="H48" s="10">
        <f>'Nov24'!H62-'Nov24'!H52</f>
        <v>-0.0533826</v>
      </c>
      <c r="I48" s="10">
        <f>'Nov24'!I62-'Nov24'!I52</f>
        <v>0.011136</v>
      </c>
      <c r="J48" s="10">
        <f>'Nov24'!J62-'Nov24'!J52</f>
        <v>14.9000963</v>
      </c>
      <c r="K48" s="10">
        <f>'Nov24'!K62-'Nov24'!K52</f>
        <v>17.2555863</v>
      </c>
      <c r="L48" s="10">
        <f>'Nov24'!L62-'Nov24'!L52</f>
        <v>7.88527325</v>
      </c>
      <c r="M48" s="28">
        <f t="shared" si="2"/>
        <v>43.04511625</v>
      </c>
      <c r="R48" s="7"/>
      <c r="S48" s="7"/>
      <c r="T48" s="7"/>
      <c r="U48" s="7"/>
    </row>
    <row r="49">
      <c r="A49" s="1" t="s">
        <v>396</v>
      </c>
      <c r="B49" s="1" t="s">
        <v>318</v>
      </c>
      <c r="C49" s="1" t="s">
        <v>321</v>
      </c>
      <c r="D49" s="1" t="s">
        <v>387</v>
      </c>
      <c r="E49" s="1">
        <v>5.0</v>
      </c>
      <c r="F49" s="1">
        <v>1.0</v>
      </c>
      <c r="G49" s="10">
        <f>'Nov24'!G63-'Nov24'!G52</f>
        <v>2.326728435</v>
      </c>
      <c r="H49" s="10">
        <f>'Nov24'!H63-'Nov24'!H52</f>
        <v>0.0005106</v>
      </c>
      <c r="I49" s="10">
        <f>'Nov24'!I63-'Nov24'!I52</f>
        <v>0.021139</v>
      </c>
      <c r="J49" s="10">
        <f>'Nov24'!J63-'Nov24'!J52</f>
        <v>12.14007</v>
      </c>
      <c r="K49" s="10">
        <f>'Nov24'!K63-'Nov24'!K52</f>
        <v>15.5091866</v>
      </c>
      <c r="L49" s="10">
        <f>'Nov24'!L63-'Nov24'!L52</f>
        <v>9.82836952</v>
      </c>
      <c r="M49" s="28">
        <f t="shared" si="2"/>
        <v>39.82600415</v>
      </c>
      <c r="R49" s="7"/>
      <c r="S49" s="7"/>
      <c r="T49" s="7"/>
      <c r="U49" s="7"/>
    </row>
    <row r="50">
      <c r="A50" s="29" t="s">
        <v>397</v>
      </c>
      <c r="B50" s="1" t="s">
        <v>318</v>
      </c>
      <c r="C50" s="29" t="s">
        <v>321</v>
      </c>
      <c r="D50" s="29" t="s">
        <v>387</v>
      </c>
      <c r="E50" s="47">
        <v>5.0</v>
      </c>
      <c r="F50" s="47">
        <v>1.0</v>
      </c>
      <c r="G50" s="10">
        <f>'Nov24'!G64-'Nov24'!G52</f>
        <v>2.482315577</v>
      </c>
      <c r="H50" s="10">
        <f>'Nov24'!H64-'Nov24'!H52</f>
        <v>-0.0409749</v>
      </c>
      <c r="I50" s="10">
        <f>'Nov24'!I64-'Nov24'!I52</f>
        <v>-0.00777</v>
      </c>
      <c r="J50" s="10">
        <f>'Nov24'!J64-'Nov24'!J52</f>
        <v>12.9043802</v>
      </c>
      <c r="K50" s="10">
        <f>'Nov24'!K64-'Nov24'!K52</f>
        <v>16.18297375</v>
      </c>
      <c r="L50" s="10">
        <f>'Nov24'!L64-'Nov24'!L52</f>
        <v>9.64407384</v>
      </c>
      <c r="M50" s="28">
        <f t="shared" si="2"/>
        <v>41.26248827</v>
      </c>
      <c r="R50" s="7"/>
      <c r="S50" s="7"/>
      <c r="T50" s="7"/>
      <c r="U50" s="7"/>
    </row>
    <row r="51">
      <c r="A51" s="2" t="s">
        <v>398</v>
      </c>
      <c r="B51" s="1" t="s">
        <v>318</v>
      </c>
      <c r="C51" s="29" t="s">
        <v>321</v>
      </c>
      <c r="D51" s="29" t="s">
        <v>385</v>
      </c>
      <c r="E51" s="47">
        <v>5.0</v>
      </c>
      <c r="F51" s="47">
        <v>1.0</v>
      </c>
      <c r="G51" s="10">
        <f>'Nov24'!G65-'Nov24'!G52</f>
        <v>-0.910902133</v>
      </c>
      <c r="H51" s="10">
        <f>'Nov24'!H65-'Nov24'!H52</f>
        <v>-0.1353334</v>
      </c>
      <c r="I51" s="10">
        <f>'Nov24'!I65-'Nov24'!I52</f>
        <v>-0.322988</v>
      </c>
      <c r="J51" s="10">
        <f>'Nov24'!J65-'Nov24'!J52</f>
        <v>-4.4565664</v>
      </c>
      <c r="K51" s="10">
        <f>'Nov24'!K65-'Nov24'!K52</f>
        <v>-7.160711</v>
      </c>
      <c r="L51" s="10">
        <f>'Nov24'!L65-'Nov24'!L52</f>
        <v>-7.30785636</v>
      </c>
      <c r="M51" s="28">
        <f t="shared" si="2"/>
        <v>20.29435729</v>
      </c>
      <c r="R51" s="7"/>
      <c r="S51" s="7"/>
      <c r="T51" s="7"/>
      <c r="U51" s="7"/>
    </row>
    <row r="52">
      <c r="A52" s="45" t="s">
        <v>399</v>
      </c>
      <c r="B52" s="1" t="s">
        <v>318</v>
      </c>
      <c r="C52" s="1" t="s">
        <v>400</v>
      </c>
      <c r="D52" s="1" t="s">
        <v>387</v>
      </c>
      <c r="E52" s="1">
        <v>10.0</v>
      </c>
      <c r="F52" s="1">
        <v>1.0</v>
      </c>
      <c r="G52" s="10">
        <f>'Nov24'!G66-'Nov24'!G52</f>
        <v>0.2032819613</v>
      </c>
      <c r="H52" s="10">
        <f>'Nov24'!H66-'Nov24'!H52</f>
        <v>-0.1761794</v>
      </c>
      <c r="I52" s="10">
        <f>'Nov24'!I66-'Nov24'!I52</f>
        <v>-0.315124</v>
      </c>
      <c r="J52" s="10">
        <f>'Nov24'!J66-'Nov24'!J52</f>
        <v>3.0553782</v>
      </c>
      <c r="K52" s="10">
        <f>'Nov24'!K66-'Nov24'!K52</f>
        <v>2.3946672</v>
      </c>
      <c r="L52" s="10">
        <f>'Nov24'!L66-'Nov24'!L52</f>
        <v>2.41440302</v>
      </c>
      <c r="M52" s="28">
        <f t="shared" si="2"/>
        <v>8.559033781</v>
      </c>
      <c r="R52" s="7"/>
      <c r="S52" s="7"/>
      <c r="T52" s="7"/>
      <c r="U52" s="7"/>
    </row>
    <row r="53">
      <c r="A53" s="45" t="s">
        <v>401</v>
      </c>
      <c r="B53" s="1" t="s">
        <v>318</v>
      </c>
      <c r="C53" s="1" t="s">
        <v>400</v>
      </c>
      <c r="D53" s="1" t="s">
        <v>385</v>
      </c>
      <c r="E53" s="1">
        <v>10.0</v>
      </c>
      <c r="F53" s="1">
        <v>1.0</v>
      </c>
      <c r="G53" s="10">
        <f>'Nov24'!G67-'Nov24'!G52</f>
        <v>-0.7699385592</v>
      </c>
      <c r="H53" s="10">
        <f>'Nov24'!H67-'Nov24'!H52</f>
        <v>-0.1005229</v>
      </c>
      <c r="I53" s="10">
        <f>'Nov24'!I67-'Nov24'!I52</f>
        <v>-0.3403435</v>
      </c>
      <c r="J53" s="10">
        <f>'Nov24'!J67-'Nov24'!J52</f>
        <v>-4.3551918</v>
      </c>
      <c r="K53" s="10">
        <f>'Nov24'!K67-'Nov24'!K52</f>
        <v>-5.7948727</v>
      </c>
      <c r="L53" s="10">
        <f>'Nov24'!L67-'Nov24'!L52</f>
        <v>-5.33267036</v>
      </c>
      <c r="M53" s="28">
        <f t="shared" si="2"/>
        <v>16.69353982</v>
      </c>
      <c r="R53" s="7"/>
      <c r="S53" s="7"/>
      <c r="T53" s="7"/>
      <c r="U53" s="7"/>
    </row>
    <row r="54">
      <c r="A54" s="1" t="s">
        <v>402</v>
      </c>
      <c r="B54" s="1" t="s">
        <v>318</v>
      </c>
      <c r="C54" s="1" t="s">
        <v>321</v>
      </c>
      <c r="D54" s="1" t="s">
        <v>387</v>
      </c>
      <c r="E54" s="1">
        <v>5.0</v>
      </c>
      <c r="F54" s="1">
        <v>15.0</v>
      </c>
      <c r="G54" s="10">
        <f>'Nov24'!G68-'Nov24'!G52</f>
        <v>0.643266255</v>
      </c>
      <c r="H54" s="10">
        <f>'Nov24'!H68-'Nov24'!H52</f>
        <v>-0.0601504</v>
      </c>
      <c r="I54" s="10">
        <f>'Nov24'!I68-'Nov24'!I52</f>
        <v>0.019996</v>
      </c>
      <c r="J54" s="10">
        <f>'Nov24'!J68-'Nov24'!J52</f>
        <v>5.1263526</v>
      </c>
      <c r="K54" s="10">
        <f>'Nov24'!K68-'Nov24'!K52</f>
        <v>4.0636752</v>
      </c>
      <c r="L54" s="10">
        <f>'Nov24'!L68-'Nov24'!L52</f>
        <v>2.44149756</v>
      </c>
      <c r="M54" s="28">
        <f t="shared" si="2"/>
        <v>12.35493801</v>
      </c>
      <c r="R54" s="7"/>
      <c r="S54" s="7"/>
      <c r="T54" s="7"/>
      <c r="U54" s="7"/>
    </row>
    <row r="55">
      <c r="A55" s="1" t="s">
        <v>403</v>
      </c>
      <c r="B55" s="1" t="s">
        <v>318</v>
      </c>
      <c r="C55" s="29" t="s">
        <v>321</v>
      </c>
      <c r="D55" s="1" t="s">
        <v>387</v>
      </c>
      <c r="E55" s="1">
        <v>5.0</v>
      </c>
      <c r="F55" s="1">
        <v>15.0</v>
      </c>
      <c r="G55" s="10">
        <f>'Nov24'!G69-'Nov24'!G52</f>
        <v>0.9713355541</v>
      </c>
      <c r="H55" s="10">
        <f>'Nov24'!H69-'Nov24'!H52</f>
        <v>-0.105816</v>
      </c>
      <c r="I55" s="10">
        <f>'Nov24'!I69-'Nov24'!I52</f>
        <v>0.133865</v>
      </c>
      <c r="J55" s="10">
        <f>'Nov24'!J69-'Nov24'!J52</f>
        <v>6.28729</v>
      </c>
      <c r="K55" s="10">
        <f>'Nov24'!K69-'Nov24'!K52</f>
        <v>5.510982</v>
      </c>
      <c r="L55" s="10">
        <f>'Nov24'!L69-'Nov24'!L52</f>
        <v>4.1521412</v>
      </c>
      <c r="M55" s="28">
        <f t="shared" si="2"/>
        <v>17.16142975</v>
      </c>
      <c r="R55" s="7"/>
      <c r="S55" s="7"/>
      <c r="T55" s="7"/>
      <c r="U55" s="7"/>
    </row>
    <row r="56">
      <c r="A56" s="44" t="s">
        <v>404</v>
      </c>
      <c r="B56" s="49" t="s">
        <v>318</v>
      </c>
      <c r="C56" s="44" t="s">
        <v>385</v>
      </c>
      <c r="D56" s="44" t="s">
        <v>387</v>
      </c>
      <c r="E56" s="44" t="s">
        <v>385</v>
      </c>
      <c r="F56" s="44">
        <v>1.0</v>
      </c>
      <c r="G56" s="44">
        <f>'Nov24'!G70-'Nov24'!G52</f>
        <v>0.1265818006</v>
      </c>
      <c r="H56" s="44">
        <f>'Nov24'!H70-'Nov24'!H52</f>
        <v>-0.010207</v>
      </c>
      <c r="I56" s="44">
        <f>'Nov24'!I70-'Nov24'!I52</f>
        <v>0.049413</v>
      </c>
      <c r="J56" s="44">
        <f>'Nov24'!J70-'Nov24'!J52</f>
        <v>0.5103976</v>
      </c>
      <c r="K56" s="44">
        <f>'Nov24'!K70-'Nov24'!K52</f>
        <v>0.7652844</v>
      </c>
      <c r="L56" s="44">
        <f>'Nov24'!L70-'Nov24'!L52</f>
        <v>0.57547568</v>
      </c>
      <c r="M56" s="44">
        <f t="shared" si="2"/>
        <v>2.037359481</v>
      </c>
      <c r="R56" s="7"/>
      <c r="S56" s="7"/>
      <c r="T56" s="7"/>
      <c r="U56" s="7"/>
    </row>
    <row r="57">
      <c r="A57" s="44" t="s">
        <v>405</v>
      </c>
      <c r="B57" s="49" t="s">
        <v>318</v>
      </c>
      <c r="C57" s="44" t="s">
        <v>385</v>
      </c>
      <c r="D57" s="44" t="s">
        <v>387</v>
      </c>
      <c r="E57" s="44" t="s">
        <v>385</v>
      </c>
      <c r="F57" s="44">
        <v>5.0</v>
      </c>
      <c r="G57" s="44">
        <f>'Nov24'!G71-'Nov24'!G52</f>
        <v>-0.1270467383</v>
      </c>
      <c r="H57" s="44">
        <f>'Nov24'!H71-'Nov24'!H52</f>
        <v>-0.1021346</v>
      </c>
      <c r="I57" s="44">
        <f>'Nov24'!I71-'Nov24'!I52</f>
        <v>-0.145443</v>
      </c>
      <c r="J57" s="44">
        <f>'Nov24'!J71-'Nov24'!J52</f>
        <v>-0.5373924</v>
      </c>
      <c r="K57" s="44">
        <f>'Nov24'!K71-'Nov24'!K52</f>
        <v>-0.6074989</v>
      </c>
      <c r="L57" s="44">
        <f>'Nov24'!L71-'Nov24'!L52</f>
        <v>-0.2127553</v>
      </c>
      <c r="M57" s="44">
        <f t="shared" si="2"/>
        <v>1.732270938</v>
      </c>
      <c r="R57" s="7"/>
      <c r="S57" s="7"/>
      <c r="T57" s="7"/>
      <c r="U57" s="7"/>
    </row>
    <row r="58">
      <c r="A58" s="48" t="s">
        <v>406</v>
      </c>
      <c r="B58" s="49" t="s">
        <v>318</v>
      </c>
      <c r="C58" s="49" t="s">
        <v>385</v>
      </c>
      <c r="D58" s="49" t="s">
        <v>387</v>
      </c>
      <c r="E58" s="49" t="s">
        <v>385</v>
      </c>
      <c r="F58" s="49">
        <v>15.0</v>
      </c>
      <c r="G58" s="50">
        <f>'Nov24'!G72-'Nov24'!G52</f>
        <v>-0.1291554944</v>
      </c>
      <c r="H58" s="50">
        <f>'Nov24'!H72-'Nov24'!H52</f>
        <v>-0.02802</v>
      </c>
      <c r="I58" s="50">
        <f>'Nov24'!I72-'Nov24'!I52</f>
        <v>-0.120224</v>
      </c>
      <c r="J58" s="50">
        <f>'Nov24'!J72-'Nov24'!J52</f>
        <v>-1.248523</v>
      </c>
      <c r="K58" s="50">
        <f>'Nov24'!K72-'Nov24'!K52</f>
        <v>-0.847626</v>
      </c>
      <c r="L58" s="50">
        <f>'Nov24'!L72-'Nov24'!L52</f>
        <v>0.1799242</v>
      </c>
      <c r="M58" s="50">
        <f t="shared" si="2"/>
        <v>2.553472694</v>
      </c>
      <c r="R58" s="7"/>
      <c r="S58" s="7"/>
      <c r="T58" s="7"/>
      <c r="U58" s="7"/>
    </row>
    <row r="59">
      <c r="A59" s="1" t="s">
        <v>407</v>
      </c>
      <c r="B59" s="1" t="s">
        <v>318</v>
      </c>
      <c r="C59" s="1" t="s">
        <v>321</v>
      </c>
      <c r="D59" s="1" t="s">
        <v>387</v>
      </c>
      <c r="E59" s="1">
        <v>5.0</v>
      </c>
      <c r="F59" s="1">
        <v>5.0</v>
      </c>
      <c r="G59" s="10">
        <f>'Nov24'!G73-'Nov24'!G52</f>
        <v>2.406208396</v>
      </c>
      <c r="H59" s="10">
        <f>'Nov24'!H73-'Nov24'!H52</f>
        <v>-0.0439782</v>
      </c>
      <c r="I59" s="10">
        <f>'Nov24'!I73-'Nov24'!I52</f>
        <v>0.015095</v>
      </c>
      <c r="J59" s="10">
        <f>'Nov24'!J73-'Nov24'!J52</f>
        <v>12.8986304</v>
      </c>
      <c r="K59" s="10">
        <f>'Nov24'!K73-'Nov24'!K52</f>
        <v>15.260838</v>
      </c>
      <c r="L59" s="10">
        <f>'Nov24'!L73-'Nov24'!L52</f>
        <v>7.76804708</v>
      </c>
      <c r="M59" s="28">
        <f t="shared" si="2"/>
        <v>38.39279708</v>
      </c>
      <c r="R59" s="7"/>
      <c r="S59" s="7"/>
      <c r="T59" s="7"/>
      <c r="U59" s="7"/>
    </row>
    <row r="60">
      <c r="A60" s="1" t="s">
        <v>408</v>
      </c>
      <c r="B60" s="1" t="s">
        <v>318</v>
      </c>
      <c r="C60" s="1" t="s">
        <v>321</v>
      </c>
      <c r="D60" s="1" t="s">
        <v>387</v>
      </c>
      <c r="E60" s="1">
        <v>5.0</v>
      </c>
      <c r="F60" s="1">
        <v>5.0</v>
      </c>
      <c r="G60" s="10">
        <f>'Nov24'!G74-'Nov24'!G52</f>
        <v>2.128236774</v>
      </c>
      <c r="H60" s="10">
        <f>'Nov24'!H74-'Nov24'!H52</f>
        <v>-0.0860548</v>
      </c>
      <c r="I60" s="10">
        <f>'Nov24'!I74-'Nov24'!I52</f>
        <v>0.086505</v>
      </c>
      <c r="J60" s="10">
        <f>'Nov24'!J74-'Nov24'!J52</f>
        <v>11.6506738</v>
      </c>
      <c r="K60" s="10">
        <f>'Nov24'!K74-'Nov24'!K52</f>
        <v>12.8883066</v>
      </c>
      <c r="L60" s="10">
        <f>'Nov24'!L74-'Nov24'!L52</f>
        <v>6.15766868</v>
      </c>
      <c r="M60" s="28">
        <f t="shared" si="2"/>
        <v>32.99744565</v>
      </c>
      <c r="R60" s="7"/>
      <c r="S60" s="7"/>
      <c r="T60" s="7"/>
      <c r="U60" s="7"/>
    </row>
    <row r="61">
      <c r="A61" s="1" t="s">
        <v>409</v>
      </c>
      <c r="B61" s="1" t="s">
        <v>318</v>
      </c>
      <c r="C61" s="1" t="s">
        <v>321</v>
      </c>
      <c r="D61" s="1" t="s">
        <v>410</v>
      </c>
      <c r="E61" s="1">
        <v>5.0</v>
      </c>
      <c r="F61" s="1">
        <v>5.0</v>
      </c>
      <c r="G61" s="10">
        <f>'Nov24'!G75-'Nov24'!G52</f>
        <v>0.4457306805</v>
      </c>
      <c r="H61" s="10">
        <f>'Nov24'!H75-'Nov24'!H52</f>
        <v>-0.09031</v>
      </c>
      <c r="I61" s="10">
        <f>'Nov24'!I75-'Nov24'!I52</f>
        <v>-0.106166</v>
      </c>
      <c r="J61" s="10">
        <f>'Nov24'!J75-'Nov24'!J52</f>
        <v>3.834043</v>
      </c>
      <c r="K61" s="10">
        <f>'Nov24'!K75-'Nov24'!K52</f>
        <v>2.9608446</v>
      </c>
      <c r="L61" s="10">
        <f>'Nov24'!L75-'Nov24'!L52</f>
        <v>2.9034422</v>
      </c>
      <c r="M61" s="28">
        <f t="shared" si="2"/>
        <v>10.34053648</v>
      </c>
      <c r="R61" s="7"/>
      <c r="S61" s="7"/>
      <c r="T61" s="7"/>
      <c r="U61" s="7"/>
    </row>
    <row r="62">
      <c r="A62" s="1" t="s">
        <v>411</v>
      </c>
      <c r="B62" s="1" t="s">
        <v>318</v>
      </c>
      <c r="C62" s="1" t="s">
        <v>321</v>
      </c>
      <c r="D62" s="1" t="s">
        <v>410</v>
      </c>
      <c r="E62" s="1">
        <v>5.0</v>
      </c>
      <c r="F62" s="1">
        <v>5.0</v>
      </c>
      <c r="G62" s="10">
        <f>'Nov24'!G76-'Nov24'!G52</f>
        <v>0.8526894945</v>
      </c>
      <c r="H62" s="10">
        <f>'Nov24'!H76-'Nov24'!H52</f>
        <v>-0.078883</v>
      </c>
      <c r="I62" s="10">
        <f>'Nov24'!I76-'Nov24'!I52</f>
        <v>-0.113857</v>
      </c>
      <c r="J62" s="10">
        <f>'Nov24'!J76-'Nov24'!J52</f>
        <v>4.746507</v>
      </c>
      <c r="K62" s="10">
        <f>'Nov24'!K76-'Nov24'!K52</f>
        <v>5.056611</v>
      </c>
      <c r="L62" s="10">
        <f>'Nov24'!L76-'Nov24'!L52</f>
        <v>6.4016102</v>
      </c>
      <c r="M62" s="28">
        <f t="shared" si="2"/>
        <v>17.25015769</v>
      </c>
      <c r="R62" s="7"/>
      <c r="S62" s="7"/>
      <c r="T62" s="7"/>
      <c r="U62" s="7"/>
    </row>
    <row r="63">
      <c r="A63" s="1" t="s">
        <v>412</v>
      </c>
      <c r="B63" s="1" t="s">
        <v>318</v>
      </c>
      <c r="C63" s="1" t="s">
        <v>321</v>
      </c>
      <c r="D63" s="1" t="s">
        <v>410</v>
      </c>
      <c r="E63" s="1">
        <v>5.0</v>
      </c>
      <c r="F63" s="1">
        <v>5.0</v>
      </c>
      <c r="G63" s="10">
        <f>'Nov24'!G77-'Nov24'!G52</f>
        <v>0.5963804103</v>
      </c>
      <c r="H63" s="10">
        <f>'Nov24'!H77-'Nov24'!H52</f>
        <v>-0.0249508</v>
      </c>
      <c r="I63" s="10">
        <f>'Nov24'!I77-'Nov24'!I52</f>
        <v>0.0215885</v>
      </c>
      <c r="J63" s="10">
        <f>'Nov24'!J77-'Nov24'!J52</f>
        <v>3.9764864</v>
      </c>
      <c r="K63" s="10">
        <f>'Nov24'!K77-'Nov24'!K52</f>
        <v>3.5701828</v>
      </c>
      <c r="L63" s="10">
        <f>'Nov24'!L77-'Nov24'!L52</f>
        <v>4.36692716</v>
      </c>
      <c r="M63" s="28">
        <f t="shared" si="2"/>
        <v>12.55651607</v>
      </c>
      <c r="R63" s="7"/>
      <c r="S63" s="7"/>
      <c r="T63" s="7"/>
      <c r="U63" s="7"/>
    </row>
    <row r="64">
      <c r="A64" s="1" t="s">
        <v>413</v>
      </c>
      <c r="B64" s="1" t="s">
        <v>318</v>
      </c>
      <c r="C64" s="1" t="s">
        <v>321</v>
      </c>
      <c r="D64" s="1" t="s">
        <v>410</v>
      </c>
      <c r="E64" s="1">
        <v>5.0</v>
      </c>
      <c r="F64" s="1">
        <v>5.0</v>
      </c>
      <c r="G64" s="10">
        <f>'Nov24'!G78-'Nov24'!G52</f>
        <v>1.249069061</v>
      </c>
      <c r="H64" s="10">
        <f>'Nov24'!H78-'Nov24'!H52</f>
        <v>-0.0565094</v>
      </c>
      <c r="I64" s="10">
        <f>'Nov24'!I78-'Nov24'!I52</f>
        <v>0.077745</v>
      </c>
      <c r="J64" s="10">
        <f>'Nov24'!J78-'Nov24'!J52</f>
        <v>7.6436296</v>
      </c>
      <c r="K64" s="10">
        <f>'Nov24'!K78-'Nov24'!K52</f>
        <v>7.6186168</v>
      </c>
      <c r="L64" s="10">
        <f>'Nov24'!L78-'Nov24'!L52</f>
        <v>5.58495118</v>
      </c>
      <c r="M64" s="28">
        <f t="shared" si="2"/>
        <v>22.23052104</v>
      </c>
      <c r="R64" s="7"/>
      <c r="S64" s="7"/>
      <c r="T64" s="7"/>
      <c r="U64" s="7"/>
    </row>
    <row r="65">
      <c r="A65" s="45" t="s">
        <v>414</v>
      </c>
      <c r="B65" s="1" t="s">
        <v>318</v>
      </c>
      <c r="C65" s="1" t="s">
        <v>321</v>
      </c>
      <c r="D65" s="1" t="s">
        <v>410</v>
      </c>
      <c r="E65" s="1">
        <v>5.0</v>
      </c>
      <c r="F65" s="1">
        <v>5.0</v>
      </c>
      <c r="G65" s="10">
        <f>'Nov24'!G79-'Nov24'!G52</f>
        <v>1.358288057</v>
      </c>
      <c r="H65" s="10">
        <f>'Nov24'!H79-'Nov24'!H52</f>
        <v>0.0089715</v>
      </c>
      <c r="I65" s="10">
        <f>'Nov24'!I79-'Nov24'!I52</f>
        <v>0.1127615</v>
      </c>
      <c r="J65" s="10">
        <f>'Nov24'!J79-'Nov24'!J52</f>
        <v>7.1379252</v>
      </c>
      <c r="K65" s="10">
        <f>'Nov24'!K79-'Nov24'!K52</f>
        <v>7.309624</v>
      </c>
      <c r="L65" s="10">
        <f>'Nov24'!L79-'Nov24'!L52</f>
        <v>7.23523414</v>
      </c>
      <c r="M65" s="28">
        <f t="shared" si="2"/>
        <v>23.1628044</v>
      </c>
      <c r="R65" s="7"/>
      <c r="S65" s="7"/>
      <c r="T65" s="7"/>
      <c r="U65" s="7"/>
    </row>
    <row r="66">
      <c r="A66" s="45" t="s">
        <v>415</v>
      </c>
      <c r="B66" s="1" t="s">
        <v>318</v>
      </c>
      <c r="C66" s="1" t="s">
        <v>321</v>
      </c>
      <c r="D66" s="1" t="s">
        <v>410</v>
      </c>
      <c r="E66" s="1">
        <v>5.0</v>
      </c>
      <c r="F66" s="1">
        <v>5.0</v>
      </c>
      <c r="G66" s="10">
        <f>'Nov24'!G80-'Nov24'!G52</f>
        <v>0.5797906808</v>
      </c>
      <c r="H66" s="10">
        <f>'Nov24'!H80-'Nov24'!H52</f>
        <v>-0.1069372</v>
      </c>
      <c r="I66" s="10">
        <f>'Nov24'!I80-'Nov24'!I52</f>
        <v>-0.166462</v>
      </c>
      <c r="J66" s="10">
        <f>'Nov24'!J80-'Nov24'!J52</f>
        <v>3.5843328</v>
      </c>
      <c r="K66" s="10">
        <f>'Nov24'!K80-'Nov24'!K52</f>
        <v>3.5435714</v>
      </c>
      <c r="L66" s="10">
        <f>'Nov24'!L80-'Nov24'!L52</f>
        <v>3.73499824</v>
      </c>
      <c r="M66" s="28">
        <f t="shared" si="2"/>
        <v>11.71609232</v>
      </c>
      <c r="R66" s="7"/>
      <c r="S66" s="7"/>
      <c r="T66" s="7"/>
      <c r="U66" s="7"/>
    </row>
    <row r="67">
      <c r="A67" s="45" t="s">
        <v>416</v>
      </c>
      <c r="B67" s="1" t="s">
        <v>318</v>
      </c>
      <c r="C67" s="1" t="s">
        <v>385</v>
      </c>
      <c r="D67" s="1" t="s">
        <v>410</v>
      </c>
      <c r="E67" s="1" t="s">
        <v>385</v>
      </c>
      <c r="F67" s="1">
        <v>1.0</v>
      </c>
      <c r="G67" s="10">
        <f>'Nov24'!G81-'Nov24'!G52</f>
        <v>0.3286922827</v>
      </c>
      <c r="H67" s="10">
        <f>'Nov24'!H81-'Nov24'!H52</f>
        <v>-0.0799442</v>
      </c>
      <c r="I67" s="10">
        <f>'Nov24'!I81-'Nov24'!I52</f>
        <v>-0.0426665</v>
      </c>
      <c r="J67" s="10">
        <f>'Nov24'!J81-'Nov24'!J52</f>
        <v>1.621081</v>
      </c>
      <c r="K67" s="10">
        <f>'Nov24'!K81-'Nov24'!K52</f>
        <v>1.49893175</v>
      </c>
      <c r="L67" s="10">
        <f>'Nov24'!L81-'Nov24'!L52</f>
        <v>3.21597539</v>
      </c>
      <c r="M67" s="28">
        <f t="shared" si="2"/>
        <v>6.787291123</v>
      </c>
      <c r="R67" s="7"/>
      <c r="S67" s="7"/>
      <c r="T67" s="7"/>
      <c r="U67" s="7"/>
    </row>
    <row r="68">
      <c r="A68" s="45" t="s">
        <v>417</v>
      </c>
      <c r="B68" s="1" t="s">
        <v>318</v>
      </c>
      <c r="C68" s="1" t="s">
        <v>385</v>
      </c>
      <c r="D68" s="1" t="s">
        <v>410</v>
      </c>
      <c r="E68" s="1" t="s">
        <v>385</v>
      </c>
      <c r="F68" s="1">
        <v>5.0</v>
      </c>
      <c r="G68" s="10">
        <f>'Nov24'!G82-'Nov24'!G52</f>
        <v>0.1169176073</v>
      </c>
      <c r="H68" s="10">
        <f>'Nov24'!H82-'Nov24'!H52</f>
        <v>-0.0293936</v>
      </c>
      <c r="I68" s="10">
        <f>'Nov24'!I82-'Nov24'!I52</f>
        <v>-0.108835</v>
      </c>
      <c r="J68" s="10">
        <f>'Nov24'!J82-'Nov24'!J52</f>
        <v>-0.6902636</v>
      </c>
      <c r="K68" s="10">
        <f>'Nov24'!K82-'Nov24'!K52</f>
        <v>-0.4133648</v>
      </c>
      <c r="L68" s="10">
        <f>'Nov24'!L82-'Nov24'!L52</f>
        <v>1.79309048</v>
      </c>
      <c r="M68" s="28">
        <f t="shared" si="2"/>
        <v>3.151865087</v>
      </c>
      <c r="R68" s="7"/>
      <c r="S68" s="7"/>
      <c r="T68" s="7"/>
      <c r="U68" s="7"/>
    </row>
    <row r="69">
      <c r="A69" s="45" t="s">
        <v>418</v>
      </c>
      <c r="B69" s="1" t="s">
        <v>318</v>
      </c>
      <c r="C69" s="1" t="s">
        <v>385</v>
      </c>
      <c r="D69" s="1" t="s">
        <v>410</v>
      </c>
      <c r="E69" s="1" t="s">
        <v>385</v>
      </c>
      <c r="F69" s="1">
        <v>15.0</v>
      </c>
      <c r="G69" s="10">
        <f>'Nov24'!G83-'Nov24'!G52</f>
        <v>-0.3915883189</v>
      </c>
      <c r="H69" s="10">
        <f>'Nov24'!H83-'Nov24'!H52</f>
        <v>-0.1352599</v>
      </c>
      <c r="I69" s="10">
        <f>'Nov24'!I83-'Nov24'!I52</f>
        <v>-0.335169</v>
      </c>
      <c r="J69" s="10">
        <f>'Nov24'!J83-'Nov24'!J52</f>
        <v>-3.2703794</v>
      </c>
      <c r="K69" s="10">
        <f>'Nov24'!K83-'Nov24'!K52</f>
        <v>-2.715786</v>
      </c>
      <c r="L69" s="10">
        <f>'Nov24'!L83-'Nov24'!L52</f>
        <v>-1.24840996</v>
      </c>
      <c r="M69" s="28">
        <f t="shared" si="2"/>
        <v>8.096592579</v>
      </c>
      <c r="R69" s="7"/>
      <c r="S69" s="7"/>
      <c r="T69" s="7"/>
      <c r="U69" s="7"/>
    </row>
    <row r="70">
      <c r="A70" s="45" t="s">
        <v>419</v>
      </c>
      <c r="B70" s="1" t="s">
        <v>318</v>
      </c>
      <c r="C70" s="1" t="s">
        <v>321</v>
      </c>
      <c r="D70" s="1" t="s">
        <v>385</v>
      </c>
      <c r="E70" s="1">
        <v>5.0</v>
      </c>
      <c r="F70" s="1">
        <v>5.0</v>
      </c>
      <c r="G70" s="10">
        <f>'Nov24'!G84-'Nov24'!G52</f>
        <v>0.9531092884</v>
      </c>
      <c r="H70" s="10">
        <f>'Nov24'!H84-'Nov24'!H52</f>
        <v>-0.009334</v>
      </c>
      <c r="I70" s="10">
        <f>'Nov24'!I84-'Nov24'!I52</f>
        <v>0.022476</v>
      </c>
      <c r="J70" s="10">
        <f>'Nov24'!J84-'Nov24'!J52</f>
        <v>6.46386</v>
      </c>
      <c r="K70" s="10">
        <f>'Nov24'!K84-'Nov24'!K52</f>
        <v>5.762787</v>
      </c>
      <c r="L70" s="10">
        <f>'Nov24'!L84-'Nov24'!L52</f>
        <v>4.0217712</v>
      </c>
      <c r="M70" s="28">
        <f t="shared" si="2"/>
        <v>17.23333749</v>
      </c>
      <c r="R70" s="7"/>
      <c r="S70" s="7"/>
      <c r="T70" s="7"/>
      <c r="U70" s="7"/>
    </row>
    <row r="71">
      <c r="A71" s="45" t="s">
        <v>420</v>
      </c>
      <c r="B71" s="1" t="s">
        <v>263</v>
      </c>
      <c r="C71" s="1" t="s">
        <v>321</v>
      </c>
      <c r="D71" s="1" t="s">
        <v>385</v>
      </c>
      <c r="E71" s="1">
        <v>5.0</v>
      </c>
      <c r="F71" s="1">
        <v>1.0</v>
      </c>
      <c r="G71" s="10"/>
      <c r="H71" s="10"/>
      <c r="I71" s="10"/>
      <c r="J71" s="10"/>
      <c r="K71" s="10"/>
      <c r="L71" s="10"/>
      <c r="R71" s="7"/>
      <c r="S71" s="7"/>
      <c r="T71" s="7"/>
      <c r="U71" s="7"/>
    </row>
    <row r="72">
      <c r="A72" s="1" t="s">
        <v>421</v>
      </c>
      <c r="B72" s="1" t="s">
        <v>318</v>
      </c>
      <c r="C72" s="1" t="s">
        <v>385</v>
      </c>
      <c r="D72" s="1" t="s">
        <v>422</v>
      </c>
      <c r="E72" s="1" t="s">
        <v>385</v>
      </c>
      <c r="F72" s="1">
        <v>1.0</v>
      </c>
      <c r="G72" s="10"/>
      <c r="H72" s="10"/>
      <c r="I72" s="10"/>
      <c r="J72" s="10"/>
      <c r="K72" s="10"/>
      <c r="L72" s="10"/>
      <c r="R72" s="7"/>
      <c r="S72" s="7"/>
      <c r="T72" s="7"/>
      <c r="U72" s="7"/>
    </row>
    <row r="73">
      <c r="A73" s="1" t="s">
        <v>423</v>
      </c>
      <c r="B73" s="1" t="s">
        <v>263</v>
      </c>
      <c r="C73" s="1" t="s">
        <v>385</v>
      </c>
      <c r="D73" s="1" t="s">
        <v>422</v>
      </c>
      <c r="E73" s="1" t="s">
        <v>385</v>
      </c>
      <c r="F73" s="1">
        <v>5.0</v>
      </c>
      <c r="G73" s="10"/>
      <c r="H73" s="10"/>
      <c r="I73" s="10"/>
      <c r="J73" s="10"/>
      <c r="K73" s="10"/>
      <c r="L73" s="10"/>
      <c r="R73" s="7"/>
      <c r="S73" s="7"/>
      <c r="T73" s="7"/>
      <c r="U73" s="7"/>
    </row>
    <row r="74">
      <c r="A74" s="1" t="s">
        <v>424</v>
      </c>
      <c r="B74" s="1" t="s">
        <v>263</v>
      </c>
      <c r="C74" s="1" t="s">
        <v>385</v>
      </c>
      <c r="D74" s="1" t="s">
        <v>422</v>
      </c>
      <c r="E74" s="1" t="s">
        <v>385</v>
      </c>
      <c r="F74" s="1">
        <v>15.0</v>
      </c>
      <c r="G74" s="10"/>
      <c r="H74" s="10"/>
      <c r="I74" s="10"/>
      <c r="J74" s="10"/>
      <c r="K74" s="10"/>
      <c r="L74" s="10"/>
      <c r="R74" s="7"/>
      <c r="S74" s="7"/>
      <c r="T74" s="7"/>
      <c r="U74" s="7"/>
    </row>
    <row r="75">
      <c r="R75" s="7"/>
      <c r="S75" s="7"/>
      <c r="T75" s="7"/>
      <c r="U75" s="7"/>
    </row>
    <row r="76">
      <c r="A76" s="1" t="s">
        <v>232</v>
      </c>
      <c r="B76" s="1" t="s">
        <v>263</v>
      </c>
      <c r="C76" s="1" t="s">
        <v>359</v>
      </c>
      <c r="D76" s="1" t="s">
        <v>8</v>
      </c>
      <c r="E76" s="1" t="s">
        <v>385</v>
      </c>
      <c r="F76" s="1" t="s">
        <v>385</v>
      </c>
      <c r="G76" s="10">
        <f>'Nov24'!G102-'Nov24'!G102</f>
        <v>0</v>
      </c>
      <c r="H76" s="10">
        <f>'Nov24'!H102-'Nov24'!H102</f>
        <v>0</v>
      </c>
      <c r="I76" s="10">
        <f>'Nov24'!I102-'Nov24'!I102</f>
        <v>0</v>
      </c>
      <c r="J76" s="10">
        <f>'Nov24'!J102-'Nov24'!J102</f>
        <v>0</v>
      </c>
      <c r="K76" s="10">
        <f>'Nov24'!K102-'Nov24'!K102</f>
        <v>0</v>
      </c>
      <c r="L76" s="10">
        <f>'Nov24'!L102-'Nov24'!L102</f>
        <v>0</v>
      </c>
      <c r="M76" s="28">
        <f t="shared" ref="M76:M107" si="3">sum(abs(G76),abs(H76),abs(I76),abs(J76),abs(K76),abs(L76))</f>
        <v>0</v>
      </c>
      <c r="R76" s="7"/>
      <c r="S76" s="7"/>
      <c r="T76" s="7"/>
      <c r="U76" s="7"/>
    </row>
    <row r="77">
      <c r="A77" s="44" t="s">
        <v>386</v>
      </c>
      <c r="B77" s="44" t="s">
        <v>263</v>
      </c>
      <c r="C77" s="44" t="s">
        <v>321</v>
      </c>
      <c r="D77" s="44" t="s">
        <v>387</v>
      </c>
      <c r="E77" s="44">
        <v>5.0</v>
      </c>
      <c r="F77" s="44">
        <v>5.0</v>
      </c>
      <c r="G77" s="52">
        <f>'Nov24'!G103-'Nov24'!G102</f>
        <v>0.1940340184</v>
      </c>
      <c r="H77" s="52">
        <f>'Nov24'!H103-'Nov24'!H102</f>
        <v>-0.041285</v>
      </c>
      <c r="I77" s="52">
        <f>'Nov24'!I103-'Nov24'!I102</f>
        <v>0.2601825</v>
      </c>
      <c r="J77" s="52">
        <f>'Nov24'!J103-'Nov24'!J102</f>
        <v>0.6430841</v>
      </c>
      <c r="K77" s="52">
        <f>'Nov24'!K103-'Nov24'!K102</f>
        <v>1.49356455</v>
      </c>
      <c r="L77" s="52">
        <f>'Nov24'!L103-'Nov24'!L102</f>
        <v>1.651153</v>
      </c>
      <c r="M77" s="53">
        <f t="shared" si="3"/>
        <v>4.283303168</v>
      </c>
      <c r="R77" s="7"/>
      <c r="S77" s="7"/>
      <c r="T77" s="7"/>
      <c r="U77" s="7"/>
    </row>
    <row r="78">
      <c r="A78" s="44" t="s">
        <v>388</v>
      </c>
      <c r="B78" s="44" t="s">
        <v>263</v>
      </c>
      <c r="C78" s="44" t="s">
        <v>321</v>
      </c>
      <c r="D78" s="44" t="s">
        <v>387</v>
      </c>
      <c r="E78" s="44">
        <v>5.0</v>
      </c>
      <c r="F78" s="44">
        <v>5.0</v>
      </c>
      <c r="G78" s="52">
        <f>'Nov24'!G104-'Nov24'!G102</f>
        <v>0.1368393812</v>
      </c>
      <c r="H78" s="52">
        <f>'Nov24'!H104-'Nov24'!H102</f>
        <v>-0.0210188</v>
      </c>
      <c r="I78" s="52">
        <f>'Nov24'!I104-'Nov24'!I102</f>
        <v>0.7034235</v>
      </c>
      <c r="J78" s="52">
        <f>'Nov24'!J104-'Nov24'!J102</f>
        <v>0.7072281</v>
      </c>
      <c r="K78" s="52">
        <f>'Nov24'!K104-'Nov24'!K102</f>
        <v>1.19043795</v>
      </c>
      <c r="L78" s="52">
        <f>'Nov24'!L104-'Nov24'!L102</f>
        <v>-0.5728024</v>
      </c>
      <c r="M78" s="53">
        <f t="shared" si="3"/>
        <v>3.331750131</v>
      </c>
      <c r="R78" s="7"/>
      <c r="S78" s="7"/>
      <c r="T78" s="7"/>
      <c r="U78" s="7"/>
    </row>
    <row r="79">
      <c r="A79" s="1" t="s">
        <v>389</v>
      </c>
      <c r="B79" s="1" t="s">
        <v>263</v>
      </c>
      <c r="C79" s="1" t="s">
        <v>321</v>
      </c>
      <c r="D79" s="1" t="s">
        <v>387</v>
      </c>
      <c r="E79" s="1">
        <v>5.0</v>
      </c>
      <c r="F79" s="1">
        <v>5.0</v>
      </c>
      <c r="G79" s="10">
        <f>'Nov24'!G106-'Nov24'!G102</f>
        <v>0.5282597274</v>
      </c>
      <c r="H79" s="10">
        <f>'Nov24'!H106-'Nov24'!H102</f>
        <v>-0.1657394</v>
      </c>
      <c r="I79" s="10">
        <f>'Nov24'!I106-'Nov24'!I102</f>
        <v>1.7450115</v>
      </c>
      <c r="J79" s="10">
        <f>'Nov24'!J106-'Nov24'!J102</f>
        <v>1.8511907</v>
      </c>
      <c r="K79" s="10">
        <f>'Nov24'!K106-'Nov24'!K102</f>
        <v>4.03889855</v>
      </c>
      <c r="L79" s="10">
        <f>'Nov24'!L106-'Nov24'!L102</f>
        <v>4.08326056</v>
      </c>
      <c r="M79" s="28">
        <f t="shared" si="3"/>
        <v>12.41236044</v>
      </c>
      <c r="R79" s="7"/>
      <c r="S79" s="7"/>
      <c r="T79" s="7"/>
      <c r="U79" s="7"/>
    </row>
    <row r="80">
      <c r="A80" s="1" t="s">
        <v>390</v>
      </c>
      <c r="B80" s="1" t="s">
        <v>263</v>
      </c>
      <c r="C80" s="1" t="s">
        <v>321</v>
      </c>
      <c r="D80" s="1" t="s">
        <v>387</v>
      </c>
      <c r="E80" s="1">
        <v>5.0</v>
      </c>
      <c r="F80" s="1">
        <v>5.0</v>
      </c>
      <c r="G80" s="10">
        <f>'Nov24'!G107-'Nov24'!G102</f>
        <v>0.4312581081</v>
      </c>
      <c r="H80" s="10">
        <f>'Nov24'!H107-'Nov24'!H102</f>
        <v>-0.058076</v>
      </c>
      <c r="I80" s="10">
        <f>'Nov24'!I107-'Nov24'!I102</f>
        <v>1.8378905</v>
      </c>
      <c r="J80" s="10">
        <f>'Nov24'!J107-'Nov24'!J102</f>
        <v>1.4096181</v>
      </c>
      <c r="K80" s="10">
        <f>'Nov24'!K107-'Nov24'!K102</f>
        <v>2.8057703</v>
      </c>
      <c r="L80" s="10">
        <f>'Nov24'!L107-'Nov24'!L102</f>
        <v>1.9155055</v>
      </c>
      <c r="M80" s="28">
        <f t="shared" si="3"/>
        <v>8.458118508</v>
      </c>
      <c r="R80" s="7"/>
      <c r="S80" s="7"/>
      <c r="T80" s="7"/>
      <c r="U80" s="7"/>
    </row>
    <row r="81">
      <c r="A81" s="44" t="s">
        <v>391</v>
      </c>
      <c r="B81" s="44" t="s">
        <v>263</v>
      </c>
      <c r="C81" s="44" t="s">
        <v>321</v>
      </c>
      <c r="D81" s="44" t="s">
        <v>387</v>
      </c>
      <c r="E81" s="44">
        <v>5.0</v>
      </c>
      <c r="F81" s="44">
        <v>5.0</v>
      </c>
      <c r="G81" s="52">
        <f>'Nov24'!G108-'Nov24'!G102</f>
        <v>0.00914884165</v>
      </c>
      <c r="H81" s="52">
        <f>'Nov24'!H108-'Nov24'!H102</f>
        <v>-0.2518367</v>
      </c>
      <c r="I81" s="52">
        <f>'Nov24'!I108-'Nov24'!I102</f>
        <v>0.1609745</v>
      </c>
      <c r="J81" s="52">
        <f>'Nov24'!J108-'Nov24'!J102</f>
        <v>0.3936111</v>
      </c>
      <c r="K81" s="52">
        <f>'Nov24'!K108-'Nov24'!K102</f>
        <v>1.02511385</v>
      </c>
      <c r="L81" s="52">
        <f>'Nov24'!L108-'Nov24'!L102</f>
        <v>0.72096318</v>
      </c>
      <c r="M81" s="53">
        <f t="shared" si="3"/>
        <v>2.561648172</v>
      </c>
      <c r="R81" s="7"/>
      <c r="S81" s="7"/>
      <c r="T81" s="7"/>
      <c r="U81" s="7"/>
    </row>
    <row r="82">
      <c r="A82" s="45" t="s">
        <v>392</v>
      </c>
      <c r="B82" s="1" t="s">
        <v>263</v>
      </c>
      <c r="C82" s="1" t="s">
        <v>321</v>
      </c>
      <c r="D82" s="1" t="s">
        <v>385</v>
      </c>
      <c r="E82" s="1">
        <v>5.0</v>
      </c>
      <c r="F82" s="1">
        <v>5.0</v>
      </c>
      <c r="G82" s="10">
        <f>'Nov24'!G109-'Nov24'!G102</f>
        <v>-0.8592823574</v>
      </c>
      <c r="H82" s="10">
        <f>'Nov24'!H109-'Nov24'!H102</f>
        <v>-0.004715</v>
      </c>
      <c r="I82" s="10">
        <f>'Nov24'!I109-'Nov24'!I102</f>
        <v>-0.6729695</v>
      </c>
      <c r="J82" s="10">
        <f>'Nov24'!J109-'Nov24'!J102</f>
        <v>-2.2898109</v>
      </c>
      <c r="K82" s="10">
        <f>'Nov24'!K109-'Nov24'!K102</f>
        <v>-5.97882505</v>
      </c>
      <c r="L82" s="10">
        <f>'Nov24'!L109-'Nov24'!L102</f>
        <v>-3.4718462</v>
      </c>
      <c r="M82" s="28">
        <f t="shared" si="3"/>
        <v>13.27744901</v>
      </c>
      <c r="R82" s="7"/>
      <c r="S82" s="7"/>
      <c r="T82" s="7"/>
      <c r="U82" s="7"/>
    </row>
    <row r="83">
      <c r="A83" s="36" t="s">
        <v>393</v>
      </c>
      <c r="B83" s="1" t="s">
        <v>263</v>
      </c>
      <c r="C83" s="36" t="s">
        <v>321</v>
      </c>
      <c r="D83" s="36" t="s">
        <v>387</v>
      </c>
      <c r="E83" s="46">
        <v>5.0</v>
      </c>
      <c r="F83" s="46">
        <v>1.0</v>
      </c>
      <c r="G83" s="10">
        <f>'Nov24'!G110-'Nov24'!G102</f>
        <v>0.8292779929</v>
      </c>
      <c r="H83" s="10">
        <f>'Nov24'!H110-'Nov24'!H102</f>
        <v>-0.075173</v>
      </c>
      <c r="I83" s="10">
        <f>'Nov24'!I110-'Nov24'!I102</f>
        <v>5.807546</v>
      </c>
      <c r="J83" s="10">
        <f>'Nov24'!J110-'Nov24'!J102</f>
        <v>3.5192879</v>
      </c>
      <c r="K83" s="10">
        <f>'Nov24'!K110-'Nov24'!K102</f>
        <v>5.3301447</v>
      </c>
      <c r="L83" s="10">
        <f>'Nov24'!L110-'Nov24'!L102</f>
        <v>2.11192205</v>
      </c>
      <c r="M83" s="28">
        <f t="shared" si="3"/>
        <v>17.67335164</v>
      </c>
      <c r="R83" s="7"/>
      <c r="S83" s="7"/>
      <c r="T83" s="7"/>
      <c r="U83" s="7"/>
    </row>
    <row r="84">
      <c r="A84" s="29" t="s">
        <v>394</v>
      </c>
      <c r="B84" s="1" t="s">
        <v>263</v>
      </c>
      <c r="C84" s="29" t="s">
        <v>321</v>
      </c>
      <c r="D84" s="29" t="s">
        <v>387</v>
      </c>
      <c r="E84" s="47">
        <v>5.0</v>
      </c>
      <c r="F84" s="47">
        <v>1.0</v>
      </c>
      <c r="G84" s="10">
        <f>'Nov24'!G111-'Nov24'!G102</f>
        <v>108.7831746</v>
      </c>
      <c r="H84" s="10">
        <f>'Nov24'!H111-'Nov24'!H102</f>
        <v>-0.0584162</v>
      </c>
      <c r="I84" s="10">
        <f>'Nov24'!I111-'Nov24'!I102</f>
        <v>5.9626115</v>
      </c>
      <c r="J84" s="10">
        <f>'Nov24'!J111-'Nov24'!J102</f>
        <v>14.4797449</v>
      </c>
      <c r="K84" s="10">
        <f>'Nov24'!K111-'Nov24'!K102</f>
        <v>26.26963515</v>
      </c>
      <c r="L84" s="10">
        <f>'Nov24'!L111-'Nov24'!L102</f>
        <v>5930.836889</v>
      </c>
      <c r="M84" s="28">
        <f t="shared" si="3"/>
        <v>6086.390472</v>
      </c>
      <c r="R84" s="7"/>
      <c r="S84" s="7"/>
      <c r="T84" s="7"/>
      <c r="U84" s="7"/>
    </row>
    <row r="85">
      <c r="A85" s="2" t="s">
        <v>395</v>
      </c>
      <c r="B85" s="1" t="s">
        <v>263</v>
      </c>
      <c r="C85" s="29" t="s">
        <v>321</v>
      </c>
      <c r="D85" s="29" t="s">
        <v>387</v>
      </c>
      <c r="E85" s="47">
        <v>5.0</v>
      </c>
      <c r="F85" s="47">
        <v>1.0</v>
      </c>
      <c r="G85" s="10">
        <f>'Nov24'!G112-'Nov24'!G102</f>
        <v>6.843260921</v>
      </c>
      <c r="H85" s="10">
        <f>'Nov24'!H112-'Nov24'!H102</f>
        <v>-0.0421887</v>
      </c>
      <c r="I85" s="10">
        <f>'Nov24'!I112-'Nov24'!I102</f>
        <v>5.937506</v>
      </c>
      <c r="J85" s="10">
        <f>'Nov24'!J112-'Nov24'!J102</f>
        <v>7.6158266</v>
      </c>
      <c r="K85" s="10">
        <f>'Nov24'!K112-'Nov24'!K102</f>
        <v>10.6347846</v>
      </c>
      <c r="L85" s="10">
        <f>'Nov24'!L112-'Nov24'!L102</f>
        <v>6.10254331</v>
      </c>
      <c r="M85" s="28">
        <f t="shared" si="3"/>
        <v>37.17611013</v>
      </c>
      <c r="R85" s="7"/>
      <c r="S85" s="7"/>
      <c r="T85" s="7"/>
      <c r="U85" s="7"/>
    </row>
    <row r="86">
      <c r="A86" s="1" t="s">
        <v>396</v>
      </c>
      <c r="B86" s="1" t="s">
        <v>263</v>
      </c>
      <c r="C86" s="1" t="s">
        <v>321</v>
      </c>
      <c r="D86" s="1" t="s">
        <v>387</v>
      </c>
      <c r="E86" s="1">
        <v>5.0</v>
      </c>
      <c r="F86" s="1">
        <v>1.0</v>
      </c>
      <c r="G86" s="10">
        <f>'Nov24'!G113-'Nov24'!G102</f>
        <v>1.307473116</v>
      </c>
      <c r="H86" s="10">
        <f>'Nov24'!H113-'Nov24'!H102</f>
        <v>-0.0010434</v>
      </c>
      <c r="I86" s="10">
        <f>'Nov24'!I113-'Nov24'!I102</f>
        <v>5.8885585</v>
      </c>
      <c r="J86" s="10">
        <f>'Nov24'!J113-'Nov24'!J102</f>
        <v>5.2374897</v>
      </c>
      <c r="K86" s="10">
        <f>'Nov24'!K113-'Nov24'!K102</f>
        <v>8.43220565</v>
      </c>
      <c r="L86" s="10">
        <f>'Nov24'!L113-'Nov24'!L102</f>
        <v>5.36113296</v>
      </c>
      <c r="M86" s="28">
        <f t="shared" si="3"/>
        <v>26.22790333</v>
      </c>
      <c r="R86" s="7"/>
      <c r="S86" s="7"/>
      <c r="T86" s="7"/>
      <c r="U86" s="7"/>
    </row>
    <row r="87">
      <c r="A87" s="29" t="s">
        <v>397</v>
      </c>
      <c r="B87" s="1" t="s">
        <v>263</v>
      </c>
      <c r="C87" s="29" t="s">
        <v>321</v>
      </c>
      <c r="D87" s="29" t="s">
        <v>387</v>
      </c>
      <c r="E87" s="47">
        <v>5.0</v>
      </c>
      <c r="F87" s="47">
        <v>1.0</v>
      </c>
      <c r="G87" s="10">
        <f>'Nov24'!G114-'Nov24'!G102</f>
        <v>1.329273605</v>
      </c>
      <c r="H87" s="10">
        <f>'Nov24'!H114-'Nov24'!H102</f>
        <v>-0.0183543</v>
      </c>
      <c r="I87" s="10">
        <f>'Nov24'!I114-'Nov24'!I102</f>
        <v>5.931496</v>
      </c>
      <c r="J87" s="10">
        <f>'Nov24'!J114-'Nov24'!J102</f>
        <v>5.5040129</v>
      </c>
      <c r="K87" s="10">
        <f>'Nov24'!K114-'Nov24'!K102</f>
        <v>8.19812375</v>
      </c>
      <c r="L87" s="10">
        <f>'Nov24'!L114-'Nov24'!L102</f>
        <v>4.19195722</v>
      </c>
      <c r="M87" s="28">
        <f t="shared" si="3"/>
        <v>25.17321777</v>
      </c>
      <c r="R87" s="7"/>
      <c r="S87" s="7"/>
      <c r="T87" s="7"/>
      <c r="U87" s="7"/>
    </row>
    <row r="88">
      <c r="A88" s="2" t="s">
        <v>398</v>
      </c>
      <c r="B88" s="1" t="s">
        <v>263</v>
      </c>
      <c r="C88" s="29" t="s">
        <v>321</v>
      </c>
      <c r="D88" s="29" t="s">
        <v>385</v>
      </c>
      <c r="E88" s="47">
        <v>5.0</v>
      </c>
      <c r="F88" s="47">
        <v>1.0</v>
      </c>
      <c r="G88" s="10">
        <f>'Nov24'!G115-'Nov24'!G102</f>
        <v>-0.8398741991</v>
      </c>
      <c r="H88" s="10">
        <f>'Nov24'!H115-'Nov24'!H102</f>
        <v>-0.110462</v>
      </c>
      <c r="I88" s="10">
        <f>'Nov24'!I115-'Nov24'!I102</f>
        <v>-1.0815685</v>
      </c>
      <c r="J88" s="10">
        <f>'Nov24'!J115-'Nov24'!J102</f>
        <v>-3.7979921</v>
      </c>
      <c r="K88" s="10">
        <f>'Nov24'!K115-'Nov24'!K102</f>
        <v>-8.45484895</v>
      </c>
      <c r="L88" s="10">
        <f>'Nov24'!L115-'Nov24'!L102</f>
        <v>3.30714084</v>
      </c>
      <c r="M88" s="28">
        <f t="shared" si="3"/>
        <v>17.59188659</v>
      </c>
      <c r="R88" s="7"/>
      <c r="S88" s="7"/>
      <c r="T88" s="7"/>
      <c r="U88" s="7"/>
    </row>
    <row r="89">
      <c r="A89" s="45" t="s">
        <v>399</v>
      </c>
      <c r="B89" s="1" t="s">
        <v>263</v>
      </c>
      <c r="C89" s="1" t="s">
        <v>400</v>
      </c>
      <c r="D89" s="1" t="s">
        <v>387</v>
      </c>
      <c r="E89" s="1">
        <v>10.0</v>
      </c>
      <c r="F89" s="1">
        <v>1.0</v>
      </c>
      <c r="G89" s="10">
        <f>'Nov24'!G116-'Nov24'!G102</f>
        <v>-0.6529778064</v>
      </c>
      <c r="H89" s="10">
        <f>'Nov24'!H116-'Nov24'!H102</f>
        <v>-0.1709836</v>
      </c>
      <c r="I89" s="10">
        <f>'Nov24'!I116-'Nov24'!I102</f>
        <v>-0.6485915</v>
      </c>
      <c r="J89" s="10">
        <f>'Nov24'!J116-'Nov24'!J102</f>
        <v>-1.4181663</v>
      </c>
      <c r="K89" s="10">
        <f>'Nov24'!K116-'Nov24'!K102</f>
        <v>-3.47214695</v>
      </c>
      <c r="L89" s="10">
        <f>'Nov24'!L116-'Nov24'!L102</f>
        <v>-2.1136667</v>
      </c>
      <c r="M89" s="28">
        <f t="shared" si="3"/>
        <v>8.476532856</v>
      </c>
      <c r="R89" s="7"/>
      <c r="S89" s="7"/>
      <c r="T89" s="7"/>
      <c r="U89" s="7"/>
    </row>
    <row r="90">
      <c r="A90" s="45" t="s">
        <v>401</v>
      </c>
      <c r="B90" s="1" t="s">
        <v>263</v>
      </c>
      <c r="C90" s="1" t="s">
        <v>400</v>
      </c>
      <c r="D90" s="1" t="s">
        <v>385</v>
      </c>
      <c r="E90" s="1">
        <v>10.0</v>
      </c>
      <c r="F90" s="1">
        <v>1.0</v>
      </c>
      <c r="G90" s="10">
        <f>'Nov24'!G117-'Nov24'!G102</f>
        <v>-1.538169387</v>
      </c>
      <c r="H90" s="10">
        <f>'Nov24'!H117-'Nov24'!H102</f>
        <v>-0.0807908</v>
      </c>
      <c r="I90" s="10">
        <f>'Nov24'!I117-'Nov24'!I102</f>
        <v>-1.2574895</v>
      </c>
      <c r="J90" s="10">
        <f>'Nov24'!J117-'Nov24'!J102</f>
        <v>-4.1677329</v>
      </c>
      <c r="K90" s="10">
        <f>'Nov24'!K117-'Nov24'!K102</f>
        <v>-10.55710825</v>
      </c>
      <c r="L90" s="10">
        <f>'Nov24'!L117-'Nov24'!L102</f>
        <v>-6.77125032</v>
      </c>
      <c r="M90" s="28">
        <f t="shared" si="3"/>
        <v>24.37254116</v>
      </c>
      <c r="R90" s="7"/>
      <c r="S90" s="7"/>
      <c r="T90" s="7"/>
      <c r="U90" s="7"/>
    </row>
    <row r="91">
      <c r="A91" s="44" t="s">
        <v>402</v>
      </c>
      <c r="B91" s="44" t="s">
        <v>263</v>
      </c>
      <c r="C91" s="44" t="s">
        <v>321</v>
      </c>
      <c r="D91" s="44" t="s">
        <v>387</v>
      </c>
      <c r="E91" s="44">
        <v>5.0</v>
      </c>
      <c r="F91" s="44">
        <v>15.0</v>
      </c>
      <c r="G91" s="52">
        <f>'Nov24'!G118-'Nov24'!G102</f>
        <v>-0.1011487152</v>
      </c>
      <c r="H91" s="52">
        <f>'Nov24'!H118-'Nov24'!H102</f>
        <v>-0.0476457</v>
      </c>
      <c r="I91" s="52">
        <f>'Nov24'!I118-'Nov24'!I102</f>
        <v>0.0497885</v>
      </c>
      <c r="J91" s="52">
        <f>'Nov24'!J118-'Nov24'!J102</f>
        <v>0.0385711</v>
      </c>
      <c r="K91" s="52">
        <f>'Nov24'!K118-'Nov24'!K102</f>
        <v>-0.611408</v>
      </c>
      <c r="L91" s="52">
        <f>'Nov24'!L118-'Nov24'!L102</f>
        <v>-1.67486723</v>
      </c>
      <c r="M91" s="53">
        <f t="shared" si="3"/>
        <v>2.523429245</v>
      </c>
      <c r="R91" s="7"/>
      <c r="S91" s="7"/>
      <c r="T91" s="7"/>
      <c r="U91" s="7"/>
    </row>
    <row r="92">
      <c r="A92" s="1" t="s">
        <v>403</v>
      </c>
      <c r="B92" s="1" t="s">
        <v>263</v>
      </c>
      <c r="C92" s="29" t="s">
        <v>321</v>
      </c>
      <c r="D92" s="1" t="s">
        <v>387</v>
      </c>
      <c r="E92" s="1">
        <v>5.0</v>
      </c>
      <c r="F92" s="1">
        <v>15.0</v>
      </c>
      <c r="G92" s="10">
        <f>'Nov24'!G119-'Nov24'!G102</f>
        <v>-0.06294493518</v>
      </c>
      <c r="H92" s="10">
        <f>'Nov24'!H119-'Nov24'!H103</f>
        <v>-0.031706</v>
      </c>
      <c r="I92" s="10">
        <f>'Nov24'!I119-'Nov24'!I103</f>
        <v>0.226494</v>
      </c>
      <c r="J92" s="10">
        <f>'Nov24'!J119-'Nov24'!J103</f>
        <v>-1.0203214</v>
      </c>
      <c r="K92" s="10">
        <f>'Nov24'!K119-'Nov24'!K103</f>
        <v>-2.1202319</v>
      </c>
      <c r="L92" s="10">
        <f>'Nov24'!L119-'Nov24'!L103</f>
        <v>-2.28024026</v>
      </c>
      <c r="M92" s="54">
        <f t="shared" si="3"/>
        <v>5.741938495</v>
      </c>
      <c r="R92" s="7"/>
      <c r="S92" s="7"/>
      <c r="T92" s="7"/>
      <c r="U92" s="7"/>
    </row>
    <row r="93">
      <c r="A93" s="48" t="s">
        <v>404</v>
      </c>
      <c r="B93" s="44" t="s">
        <v>263</v>
      </c>
      <c r="C93" s="44" t="s">
        <v>385</v>
      </c>
      <c r="D93" s="44" t="s">
        <v>387</v>
      </c>
      <c r="E93" s="44" t="s">
        <v>385</v>
      </c>
      <c r="F93" s="44">
        <v>1.0</v>
      </c>
      <c r="G93" s="52">
        <f>'Nov24'!G120-'Nov24'!G102</f>
        <v>-0.0244236748</v>
      </c>
      <c r="H93" s="52">
        <f>'Nov24'!H120-'Nov24'!H102</f>
        <v>0.001899</v>
      </c>
      <c r="I93" s="52">
        <f>'Nov24'!I120-'Nov24'!I102</f>
        <v>0.1559015</v>
      </c>
      <c r="J93" s="52">
        <f>'Nov24'!J120-'Nov24'!J102</f>
        <v>-0.2659199</v>
      </c>
      <c r="K93" s="52">
        <f>'Nov24'!K120-'Nov24'!K102</f>
        <v>-0.21418645</v>
      </c>
      <c r="L93" s="52">
        <f>'Nov24'!L120-'Nov24'!L102</f>
        <v>-0.5576692</v>
      </c>
      <c r="M93" s="53">
        <f t="shared" si="3"/>
        <v>1.219999725</v>
      </c>
      <c r="R93" s="7"/>
      <c r="S93" s="7"/>
      <c r="T93" s="7"/>
      <c r="U93" s="7"/>
    </row>
    <row r="94">
      <c r="A94" s="48" t="s">
        <v>405</v>
      </c>
      <c r="B94" s="44" t="s">
        <v>263</v>
      </c>
      <c r="C94" s="44" t="s">
        <v>385</v>
      </c>
      <c r="D94" s="44" t="s">
        <v>387</v>
      </c>
      <c r="E94" s="44" t="s">
        <v>385</v>
      </c>
      <c r="F94" s="44">
        <v>5.0</v>
      </c>
      <c r="G94" s="52">
        <f>'Nov24'!G121-'Nov24'!G102</f>
        <v>-0.2627466929</v>
      </c>
      <c r="H94" s="52">
        <f>'Nov24'!H121-'Nov24'!H102</f>
        <v>-0.0930272</v>
      </c>
      <c r="I94" s="52">
        <f>'Nov24'!I121-'Nov24'!I102</f>
        <v>-0.1783585</v>
      </c>
      <c r="J94" s="52">
        <f>'Nov24'!J121-'Nov24'!J102</f>
        <v>-0.7080985</v>
      </c>
      <c r="K94" s="52">
        <f>'Nov24'!K121-'Nov24'!K102</f>
        <v>-1.20171765</v>
      </c>
      <c r="L94" s="52">
        <f>'Nov24'!L121-'Nov24'!L102</f>
        <v>-0.78363696</v>
      </c>
      <c r="M94" s="53">
        <f t="shared" si="3"/>
        <v>3.227585503</v>
      </c>
      <c r="R94" s="7"/>
      <c r="S94" s="7"/>
      <c r="T94" s="7"/>
      <c r="U94" s="7"/>
    </row>
    <row r="95">
      <c r="A95" s="48" t="s">
        <v>406</v>
      </c>
      <c r="B95" s="49" t="s">
        <v>263</v>
      </c>
      <c r="C95" s="49" t="s">
        <v>385</v>
      </c>
      <c r="D95" s="49" t="s">
        <v>387</v>
      </c>
      <c r="E95" s="49" t="s">
        <v>385</v>
      </c>
      <c r="F95" s="49">
        <v>15.0</v>
      </c>
      <c r="G95" s="50">
        <f>'Nov24'!G122-'Nov24'!G102</f>
        <v>-0.2135854553</v>
      </c>
      <c r="H95" s="50">
        <f>'Nov24'!H122-'Nov24'!H102</f>
        <v>-0.0334087</v>
      </c>
      <c r="I95" s="50">
        <f>'Nov24'!I122-'Nov24'!I102</f>
        <v>-0.2083695</v>
      </c>
      <c r="J95" s="50">
        <f>'Nov24'!J122-'Nov24'!J102</f>
        <v>-0.4072549</v>
      </c>
      <c r="K95" s="50">
        <f>'Nov24'!K122-'Nov24'!K102</f>
        <v>-1.15790885</v>
      </c>
      <c r="L95" s="50">
        <f>'Nov24'!L122-'Nov24'!L102</f>
        <v>-0.42308155</v>
      </c>
      <c r="M95" s="50">
        <f t="shared" si="3"/>
        <v>2.443608955</v>
      </c>
      <c r="R95" s="7"/>
      <c r="S95" s="7"/>
      <c r="T95" s="7"/>
      <c r="U95" s="7"/>
    </row>
    <row r="96">
      <c r="A96" s="1" t="s">
        <v>407</v>
      </c>
      <c r="B96" s="1" t="s">
        <v>263</v>
      </c>
      <c r="C96" s="1" t="s">
        <v>321</v>
      </c>
      <c r="D96" s="1" t="s">
        <v>387</v>
      </c>
      <c r="E96" s="1">
        <v>5.0</v>
      </c>
      <c r="F96" s="1">
        <v>5.0</v>
      </c>
      <c r="G96" s="10">
        <f>'Nov24'!G123-'Nov24'!G102</f>
        <v>0.5056881443</v>
      </c>
      <c r="H96" s="10">
        <f>'Nov24'!H123-'Nov24'!H102</f>
        <v>-0.0428176</v>
      </c>
      <c r="I96" s="10">
        <f>'Nov24'!I123-'Nov24'!I102</f>
        <v>5.5767655</v>
      </c>
      <c r="J96" s="10">
        <f>'Nov24'!J123-'Nov24'!J102</f>
        <v>2.3724835</v>
      </c>
      <c r="K96" s="10">
        <f>'Nov24'!K123-'Nov24'!K102</f>
        <v>3.95510875</v>
      </c>
      <c r="L96" s="10">
        <f>'Nov24'!L123-'Nov24'!L102</f>
        <v>0.29038448</v>
      </c>
      <c r="M96" s="28">
        <f t="shared" si="3"/>
        <v>12.74324797</v>
      </c>
    </row>
    <row r="97">
      <c r="A97" s="1" t="s">
        <v>408</v>
      </c>
      <c r="B97" s="1" t="s">
        <v>263</v>
      </c>
      <c r="C97" s="1" t="s">
        <v>321</v>
      </c>
      <c r="D97" s="1" t="s">
        <v>387</v>
      </c>
      <c r="E97" s="1">
        <v>5.0</v>
      </c>
      <c r="F97" s="1">
        <v>5.0</v>
      </c>
      <c r="G97" s="10">
        <f>'Nov24'!G124-'Nov24'!G102</f>
        <v>0.4210214689</v>
      </c>
      <c r="H97" s="10">
        <f>'Nov24'!H124-'Nov24'!H102</f>
        <v>-0.050153</v>
      </c>
      <c r="I97" s="10">
        <f>'Nov24'!I124-'Nov24'!I102</f>
        <v>4.5952785</v>
      </c>
      <c r="J97" s="10">
        <f>'Nov24'!J124-'Nov24'!J102</f>
        <v>1.6576951</v>
      </c>
      <c r="K97" s="10">
        <f>'Nov24'!K124-'Nov24'!K102</f>
        <v>2.57348055</v>
      </c>
      <c r="L97" s="10">
        <f>'Nov24'!L124-'Nov24'!L102</f>
        <v>-0.6531654</v>
      </c>
      <c r="M97" s="28">
        <f t="shared" si="3"/>
        <v>9.950794019</v>
      </c>
    </row>
    <row r="98">
      <c r="A98" s="49" t="s">
        <v>409</v>
      </c>
      <c r="B98" s="49" t="s">
        <v>263</v>
      </c>
      <c r="C98" s="49" t="s">
        <v>321</v>
      </c>
      <c r="D98" s="49" t="s">
        <v>410</v>
      </c>
      <c r="E98" s="49">
        <v>5.0</v>
      </c>
      <c r="F98" s="49">
        <v>5.0</v>
      </c>
      <c r="G98" s="51">
        <f>'Nov24'!G125-'Nov24'!G102</f>
        <v>0.00853995788</v>
      </c>
      <c r="H98" s="51">
        <f>'Nov24'!H125-'Nov24'!H102</f>
        <v>-0.067624</v>
      </c>
      <c r="I98" s="51">
        <f>'Nov24'!I125-'Nov24'!I102</f>
        <v>0.0311095</v>
      </c>
      <c r="J98" s="51">
        <f>'Nov24'!J125-'Nov24'!J102</f>
        <v>0.1232031</v>
      </c>
      <c r="K98" s="51">
        <f>'Nov24'!K125-'Nov24'!K102</f>
        <v>0.56970605</v>
      </c>
      <c r="L98" s="51">
        <f>'Nov24'!L125-'Nov24'!L102</f>
        <v>1.0297913</v>
      </c>
      <c r="M98" s="50">
        <f t="shared" si="3"/>
        <v>1.829973908</v>
      </c>
    </row>
    <row r="99">
      <c r="A99" s="1" t="s">
        <v>411</v>
      </c>
      <c r="B99" s="1" t="s">
        <v>263</v>
      </c>
      <c r="C99" s="1" t="s">
        <v>321</v>
      </c>
      <c r="D99" s="1" t="s">
        <v>410</v>
      </c>
      <c r="E99" s="1">
        <v>5.0</v>
      </c>
      <c r="F99" s="1">
        <v>5.0</v>
      </c>
      <c r="G99" s="10">
        <f>'Nov24'!G126-'Nov24'!G102</f>
        <v>0.2927928065</v>
      </c>
      <c r="H99" s="10">
        <f>'Nov24'!H126-'Nov24'!H102</f>
        <v>-0.0647995</v>
      </c>
      <c r="I99" s="10">
        <f>'Nov24'!I126-'Nov24'!I102</f>
        <v>0.143503</v>
      </c>
      <c r="J99" s="10">
        <f>'Nov24'!J126-'Nov24'!J102</f>
        <v>0.3692573</v>
      </c>
      <c r="K99" s="10">
        <f>'Nov24'!K126-'Nov24'!K102</f>
        <v>2.04247915</v>
      </c>
      <c r="L99" s="10">
        <f>'Nov24'!L126-'Nov24'!L102</f>
        <v>4.29549477</v>
      </c>
      <c r="M99" s="28">
        <f t="shared" si="3"/>
        <v>7.208326526</v>
      </c>
    </row>
    <row r="100">
      <c r="A100" s="49" t="s">
        <v>412</v>
      </c>
      <c r="B100" s="49" t="s">
        <v>263</v>
      </c>
      <c r="C100" s="49" t="s">
        <v>321</v>
      </c>
      <c r="D100" s="49" t="s">
        <v>410</v>
      </c>
      <c r="E100" s="49">
        <v>5.0</v>
      </c>
      <c r="F100" s="49">
        <v>5.0</v>
      </c>
      <c r="G100" s="51">
        <f>'Nov24'!G127-'Nov24'!G102</f>
        <v>-0.04603128348</v>
      </c>
      <c r="H100" s="51">
        <f>'Nov24'!H127-'Nov24'!H102</f>
        <v>-0.026112</v>
      </c>
      <c r="I100" s="51">
        <f>'Nov24'!I127-'Nov24'!I102</f>
        <v>0.1997745</v>
      </c>
      <c r="J100" s="51">
        <f>'Nov24'!J127-'Nov24'!J102</f>
        <v>-0.1635739</v>
      </c>
      <c r="K100" s="51">
        <f>'Nov24'!K127-'Nov24'!K102</f>
        <v>-0.07146245</v>
      </c>
      <c r="L100" s="51">
        <f>'Nov24'!L127-'Nov24'!L102</f>
        <v>0.2342996</v>
      </c>
      <c r="M100" s="50">
        <f t="shared" si="3"/>
        <v>0.7412537335</v>
      </c>
    </row>
    <row r="101">
      <c r="A101" s="1" t="s">
        <v>413</v>
      </c>
      <c r="B101" s="1" t="s">
        <v>263</v>
      </c>
      <c r="C101" s="1" t="s">
        <v>321</v>
      </c>
      <c r="D101" s="1" t="s">
        <v>410</v>
      </c>
      <c r="E101" s="1">
        <v>5.0</v>
      </c>
      <c r="F101" s="1">
        <v>5.0</v>
      </c>
      <c r="G101" s="10">
        <f>'Nov24'!G128-'Nov24'!G102</f>
        <v>0.9096457035</v>
      </c>
      <c r="H101" s="10">
        <f>'Nov24'!H128-'Nov24'!H102</f>
        <v>-0.018927</v>
      </c>
      <c r="I101" s="10">
        <f>'Nov24'!I128-'Nov24'!I102</f>
        <v>1.3723345</v>
      </c>
      <c r="J101" s="10">
        <f>'Nov24'!J128-'Nov24'!J102</f>
        <v>2.8187371</v>
      </c>
      <c r="K101" s="10">
        <f>'Nov24'!K128-'Nov24'!K102</f>
        <v>5.04515055</v>
      </c>
      <c r="L101" s="10">
        <f>'Nov24'!L128-'Nov24'!L102</f>
        <v>5.0151286</v>
      </c>
      <c r="M101" s="28">
        <f t="shared" si="3"/>
        <v>15.17992345</v>
      </c>
    </row>
    <row r="102">
      <c r="A102" s="45" t="s">
        <v>414</v>
      </c>
      <c r="B102" s="1" t="s">
        <v>263</v>
      </c>
      <c r="C102" s="1" t="s">
        <v>321</v>
      </c>
      <c r="D102" s="1" t="s">
        <v>410</v>
      </c>
      <c r="E102" s="1">
        <v>5.0</v>
      </c>
      <c r="F102" s="1">
        <v>5.0</v>
      </c>
      <c r="G102" s="10">
        <f>'Nov24'!G129-'Nov24'!G102</f>
        <v>4.220709828</v>
      </c>
      <c r="H102" s="10">
        <f>'Nov24'!H129-'Nov24'!H102</f>
        <v>0.01443</v>
      </c>
      <c r="I102" s="10">
        <f>'Nov24'!I129-'Nov24'!I102</f>
        <v>1.0785105</v>
      </c>
      <c r="J102" s="10">
        <f>'Nov24'!J129-'Nov24'!J102</f>
        <v>3.2238671</v>
      </c>
      <c r="K102" s="10">
        <f>'Nov24'!K129-'Nov24'!K102</f>
        <v>7.30952255</v>
      </c>
      <c r="L102" s="10">
        <f>'Nov24'!L129-'Nov24'!L102</f>
        <v>20.787763</v>
      </c>
      <c r="M102" s="28">
        <f t="shared" si="3"/>
        <v>36.63480298</v>
      </c>
    </row>
    <row r="103">
      <c r="A103" s="48" t="s">
        <v>415</v>
      </c>
      <c r="B103" s="49" t="s">
        <v>263</v>
      </c>
      <c r="C103" s="49" t="s">
        <v>321</v>
      </c>
      <c r="D103" s="49" t="s">
        <v>410</v>
      </c>
      <c r="E103" s="49">
        <v>5.0</v>
      </c>
      <c r="F103" s="49">
        <v>5.0</v>
      </c>
      <c r="G103" s="51">
        <f>'Nov24'!G130-'Nov24'!G102</f>
        <v>-0.09174292052</v>
      </c>
      <c r="H103" s="51">
        <f>'Nov24'!H130-'Nov24'!H102</f>
        <v>-0.094506</v>
      </c>
      <c r="I103" s="51">
        <f>'Nov24'!I130-'Nov24'!I102</f>
        <v>-0.0263655</v>
      </c>
      <c r="J103" s="51">
        <f>'Nov24'!J130-'Nov24'!J102</f>
        <v>-0.2720979</v>
      </c>
      <c r="K103" s="51">
        <f>'Nov24'!K130-'Nov24'!K102</f>
        <v>-0.16085045</v>
      </c>
      <c r="L103" s="51">
        <f>'Nov24'!L130-'Nov24'!L102</f>
        <v>-0.264138</v>
      </c>
      <c r="M103" s="50">
        <f t="shared" si="3"/>
        <v>0.9097007705</v>
      </c>
    </row>
    <row r="104">
      <c r="A104" s="48" t="s">
        <v>416</v>
      </c>
      <c r="B104" s="49" t="s">
        <v>263</v>
      </c>
      <c r="C104" s="49" t="s">
        <v>385</v>
      </c>
      <c r="D104" s="49" t="s">
        <v>410</v>
      </c>
      <c r="E104" s="49" t="s">
        <v>385</v>
      </c>
      <c r="F104" s="49">
        <v>1.0</v>
      </c>
      <c r="G104" s="51">
        <f>'Nov24'!G131-'Nov24'!G102</f>
        <v>0.07970812027</v>
      </c>
      <c r="H104" s="51">
        <f>'Nov24'!H131-'Nov24'!H102</f>
        <v>-0.0666596</v>
      </c>
      <c r="I104" s="51">
        <f>'Nov24'!I131-'Nov24'!I102</f>
        <v>0.0349305</v>
      </c>
      <c r="J104" s="51">
        <f>'Nov24'!J131-'Nov24'!J102</f>
        <v>-0.1678551</v>
      </c>
      <c r="K104" s="51">
        <f>'Nov24'!K131-'Nov24'!K102</f>
        <v>0.41423455</v>
      </c>
      <c r="L104" s="51">
        <f>'Nov24'!L131-'Nov24'!L102</f>
        <v>1.60442476</v>
      </c>
      <c r="M104" s="50">
        <f t="shared" si="3"/>
        <v>2.36781263</v>
      </c>
    </row>
    <row r="105">
      <c r="A105" s="48" t="s">
        <v>417</v>
      </c>
      <c r="B105" s="49" t="s">
        <v>263</v>
      </c>
      <c r="C105" s="49" t="s">
        <v>385</v>
      </c>
      <c r="D105" s="49" t="s">
        <v>410</v>
      </c>
      <c r="E105" s="49" t="s">
        <v>385</v>
      </c>
      <c r="F105" s="49">
        <v>5.0</v>
      </c>
      <c r="G105" s="51">
        <f>'Nov24'!G132-'Nov24'!G102</f>
        <v>-0.0004529178237</v>
      </c>
      <c r="H105" s="51">
        <f>'Nov24'!H132-'Nov24'!H102</f>
        <v>-0.0326646</v>
      </c>
      <c r="I105" s="51">
        <f>'Nov24'!I132-'Nov24'!I102</f>
        <v>-0.1228905</v>
      </c>
      <c r="J105" s="51">
        <f>'Nov24'!J132-'Nov24'!J102</f>
        <v>-0.5857441</v>
      </c>
      <c r="K105" s="51">
        <f>'Nov24'!K132-'Nov24'!K102</f>
        <v>-0.44951965</v>
      </c>
      <c r="L105" s="51">
        <f>'Nov24'!L132-'Nov24'!L102</f>
        <v>1.47184172</v>
      </c>
      <c r="M105" s="50">
        <f t="shared" si="3"/>
        <v>2.663113488</v>
      </c>
    </row>
    <row r="106">
      <c r="A106" s="48" t="s">
        <v>418</v>
      </c>
      <c r="B106" s="49" t="s">
        <v>263</v>
      </c>
      <c r="C106" s="49" t="s">
        <v>385</v>
      </c>
      <c r="D106" s="49" t="s">
        <v>410</v>
      </c>
      <c r="E106" s="49" t="s">
        <v>385</v>
      </c>
      <c r="F106" s="49">
        <v>15.0</v>
      </c>
      <c r="G106" s="51">
        <f>'Nov24'!G133-'Nov24'!G102</f>
        <v>-0.36656595</v>
      </c>
      <c r="H106" s="51">
        <f>'Nov24'!H133-'Nov24'!H102</f>
        <v>-0.1120284</v>
      </c>
      <c r="I106" s="51">
        <f>'Nov24'!I133-'Nov24'!I102</f>
        <v>-0.3597195</v>
      </c>
      <c r="J106" s="51">
        <f>'Nov24'!J133-'Nov24'!J102</f>
        <v>-1.2111825</v>
      </c>
      <c r="K106" s="51">
        <f>'Nov24'!K133-'Nov24'!K102</f>
        <v>-2.04637365</v>
      </c>
      <c r="L106" s="51">
        <f>'Nov24'!L133-'Nov24'!L102</f>
        <v>-0.5898912</v>
      </c>
      <c r="M106" s="50">
        <f t="shared" si="3"/>
        <v>4.6857612</v>
      </c>
    </row>
    <row r="107">
      <c r="A107" s="45" t="s">
        <v>419</v>
      </c>
      <c r="B107" s="1" t="s">
        <v>263</v>
      </c>
      <c r="C107" s="1" t="s">
        <v>321</v>
      </c>
      <c r="D107" s="1" t="s">
        <v>385</v>
      </c>
      <c r="E107" s="1">
        <v>5.0</v>
      </c>
      <c r="F107" s="1">
        <v>5.0</v>
      </c>
      <c r="G107" s="51">
        <f>'Nov24'!G134-'Nov24'!G102</f>
        <v>0.3031632671</v>
      </c>
      <c r="H107" s="51">
        <f>'Nov24'!H134-'Nov24'!H102</f>
        <v>0.029416</v>
      </c>
      <c r="I107" s="51">
        <f>'Nov24'!I134-'Nov24'!I102</f>
        <v>1.8088745</v>
      </c>
      <c r="J107" s="51">
        <f>'Nov24'!J134-'Nov24'!J102</f>
        <v>1.1991251</v>
      </c>
      <c r="K107" s="51">
        <f>'Nov24'!K134-'Nov24'!K102</f>
        <v>1.92015255</v>
      </c>
      <c r="L107" s="51">
        <f>'Nov24'!L134-'Nov24'!L102</f>
        <v>0.752462</v>
      </c>
      <c r="M107" s="50">
        <f t="shared" si="3"/>
        <v>6.013193417</v>
      </c>
    </row>
    <row r="108">
      <c r="A108" s="45" t="s">
        <v>420</v>
      </c>
      <c r="B108" s="1" t="s">
        <v>263</v>
      </c>
      <c r="C108" s="1" t="s">
        <v>321</v>
      </c>
      <c r="D108" s="1" t="s">
        <v>385</v>
      </c>
      <c r="E108" s="1">
        <v>5.0</v>
      </c>
      <c r="F108" s="1">
        <v>1.0</v>
      </c>
      <c r="G108" s="55"/>
      <c r="H108" s="55"/>
      <c r="I108" s="55"/>
      <c r="J108" s="55"/>
      <c r="K108" s="55"/>
      <c r="L108" s="55"/>
      <c r="M108" s="54"/>
    </row>
    <row r="109">
      <c r="A109" s="1" t="s">
        <v>421</v>
      </c>
      <c r="B109" s="1" t="s">
        <v>263</v>
      </c>
      <c r="C109" s="1" t="s">
        <v>385</v>
      </c>
      <c r="D109" s="1" t="s">
        <v>422</v>
      </c>
      <c r="E109" s="1" t="s">
        <v>385</v>
      </c>
      <c r="F109" s="1">
        <v>1.0</v>
      </c>
      <c r="G109" s="56"/>
      <c r="H109" s="56"/>
      <c r="I109" s="56"/>
      <c r="J109" s="56"/>
      <c r="K109" s="56"/>
      <c r="L109" s="56"/>
      <c r="M109" s="54"/>
    </row>
    <row r="110">
      <c r="A110" s="1" t="s">
        <v>423</v>
      </c>
      <c r="B110" s="1" t="s">
        <v>263</v>
      </c>
      <c r="C110" s="1" t="s">
        <v>385</v>
      </c>
      <c r="D110" s="1" t="s">
        <v>422</v>
      </c>
      <c r="E110" s="1" t="s">
        <v>385</v>
      </c>
      <c r="F110" s="1">
        <v>5.0</v>
      </c>
    </row>
    <row r="111">
      <c r="A111" s="1" t="s">
        <v>424</v>
      </c>
      <c r="B111" s="1" t="s">
        <v>263</v>
      </c>
      <c r="C111" s="1" t="s">
        <v>385</v>
      </c>
      <c r="D111" s="1" t="s">
        <v>422</v>
      </c>
      <c r="E111" s="1" t="s">
        <v>385</v>
      </c>
      <c r="F111" s="1">
        <v>15.0</v>
      </c>
    </row>
    <row r="112">
      <c r="A112" s="45" t="s">
        <v>425</v>
      </c>
      <c r="B112" s="1" t="s">
        <v>263</v>
      </c>
      <c r="C112" s="29" t="s">
        <v>321</v>
      </c>
      <c r="D112" s="29" t="s">
        <v>385</v>
      </c>
      <c r="E112" s="47">
        <v>5.0</v>
      </c>
      <c r="F112" s="57">
        <v>15.0</v>
      </c>
    </row>
  </sheetData>
  <drawing r:id="rId1"/>
</worksheet>
</file>