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340" yWindow="2460" windowWidth="29600" windowHeight="17040" tabRatio="500"/>
  </bookViews>
  <sheets>
    <sheet name="Solution Data Table" sheetId="1" r:id="rId1"/>
  </sheets>
  <definedNames>
    <definedName name="_xlnm._FilterDatabase" localSheetId="0" hidden="1">'Solution Data Table'!$A$1:$M$28</definedName>
  </definedName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30" i="1"/>
  <c r="L30"/>
  <c r="K30"/>
  <c r="J30"/>
  <c r="I30"/>
  <c r="H30"/>
  <c r="G30"/>
  <c r="F30"/>
  <c r="E30"/>
  <c r="C30"/>
  <c r="D27"/>
  <c r="D26"/>
  <c r="D24"/>
  <c r="D23"/>
  <c r="D22"/>
  <c r="D21"/>
  <c r="D19"/>
  <c r="D18"/>
  <c r="D17"/>
  <c r="D16"/>
  <c r="D14"/>
  <c r="D13"/>
  <c r="D12"/>
  <c r="D11"/>
  <c r="D10"/>
  <c r="D9"/>
  <c r="D8"/>
  <c r="D7"/>
  <c r="D6"/>
</calcChain>
</file>

<file path=xl/sharedStrings.xml><?xml version="1.0" encoding="utf-8"?>
<sst xmlns="http://schemas.openxmlformats.org/spreadsheetml/2006/main" count="68" uniqueCount="44">
  <si>
    <t>Type</t>
  </si>
  <si>
    <t xml:space="preserve">Solution </t>
  </si>
  <si>
    <t>Diversion Potential (K tons / year)</t>
  </si>
  <si>
    <t>Economic Value per ton diverted</t>
  </si>
  <si>
    <t>Economic Value ($M / year)</t>
  </si>
  <si>
    <t>Benefit 
($M / year)</t>
  </si>
  <si>
    <t>Cost 
($M / year)</t>
  </si>
  <si>
    <t>Business Profit Potential ($M / year)</t>
  </si>
  <si>
    <t>Total Capital Cost ($M)</t>
  </si>
  <si>
    <t>GHGs 
(K tons / year)</t>
  </si>
  <si>
    <t>Meals Recovered (M meals / yr)</t>
  </si>
  <si>
    <t>Water Conservation (B gals / yr)</t>
  </si>
  <si>
    <t>Jobs Created</t>
  </si>
  <si>
    <t>Prevent</t>
  </si>
  <si>
    <t>Standardized Date Labeling</t>
  </si>
  <si>
    <t>Consumer Education Campaigns</t>
  </si>
  <si>
    <t>Packaging Adjustments</t>
  </si>
  <si>
    <t>Recover</t>
  </si>
  <si>
    <t>Donation Matching Software</t>
  </si>
  <si>
    <t>Standardized Donation Regulation</t>
  </si>
  <si>
    <t>Donation Liability Education</t>
  </si>
  <si>
    <t>Value-Added Processing</t>
  </si>
  <si>
    <t>Donation Storage &amp; Handling</t>
  </si>
  <si>
    <t>Spoilage Prevention Packaging</t>
  </si>
  <si>
    <t>Donation Transportation</t>
  </si>
  <si>
    <t>Waste Tracking &amp; Analytics</t>
  </si>
  <si>
    <t>Trayless Dining</t>
  </si>
  <si>
    <t>Smaller Plates</t>
  </si>
  <si>
    <t>Cold Chain Management</t>
  </si>
  <si>
    <t>Manufacturing Line Optimization</t>
  </si>
  <si>
    <t>Donation Tax Incentives</t>
  </si>
  <si>
    <t>Improved Inventory Management</t>
  </si>
  <si>
    <t>Produce Specifications</t>
  </si>
  <si>
    <t>Secondary Resellers</t>
  </si>
  <si>
    <t>Recycle</t>
  </si>
  <si>
    <t>Home Composting</t>
  </si>
  <si>
    <t>Commercial Greywater</t>
  </si>
  <si>
    <t>Centralized AD</t>
  </si>
  <si>
    <t>Centralized Composting</t>
  </si>
  <si>
    <t>Community Composting</t>
  </si>
  <si>
    <t>Animal Feed</t>
  </si>
  <si>
    <t>In-Vessel Composting</t>
  </si>
  <si>
    <t>Totals</t>
  </si>
  <si>
    <t>Water Resources Recovery Facility (WRRF) with AD</t>
    <phoneticPr fontId="8" type="noConversion"/>
  </si>
</sst>
</file>

<file path=xl/styles.xml><?xml version="1.0" encoding="utf-8"?>
<styleSheet xmlns="http://schemas.openxmlformats.org/spreadsheetml/2006/main">
  <numFmts count="1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0_);[Red]\(&quot;$&quot;#,##0.000\)"/>
    <numFmt numFmtId="166" formatCode="0.00\x"/>
    <numFmt numFmtId="167" formatCode="0%;;&quot;-&quot;"/>
    <numFmt numFmtId="168" formatCode="&quot;$&quot;#,##0.0,,&quot; M&quot;;&quot;$&quot;#,##0.0,,&quot; M&quot;;&quot;-&quot;"/>
    <numFmt numFmtId="169" formatCode="&quot;$&quot;#,##0,,&quot; M&quot;"/>
    <numFmt numFmtId="170" formatCode="&quot;$&quot;#,##0,,&quot; M&quot;;&quot;$&quot;#,##0,,&quot; M&quot;;&quot;-&quot;"/>
    <numFmt numFmtId="171" formatCode="&quot;$&quot;0.0,,,&quot; B&quot;;;&quot;-&quot;"/>
    <numFmt numFmtId="172" formatCode="&quot;$&quot;#,##0,,&quot; M&quot;_);\(&quot;$&quot;#,##0\);&quot;-&quot;"/>
    <numFmt numFmtId="173" formatCode="_(&quot;$&quot;* #,##0.0_);_(&quot;$&quot;* \(#,##0.0\);_(&quot;$&quot;* &quot;-&quot;??_);_(@_)"/>
    <numFmt numFmtId="174" formatCode="_(* #,##0_);_(* \(#,##0\);_(* &quot;-&quot;??_);_(@_)"/>
    <numFmt numFmtId="175" formatCode="_(&quot;$&quot;* #,##0_);_(&quot;$&quot;* \(#,##0\);_(&quot;$&quot;* &quot;-&quot;??_);_(@_)"/>
    <numFmt numFmtId="176" formatCode="&quot;$&quot;#,##0.00"/>
    <numFmt numFmtId="177" formatCode="_(* #,##0.00_);_(* \(#,##0.00\);_(* &quot;-&quot;_);_(@_)"/>
    <numFmt numFmtId="178" formatCode="_(* #,##0_);_(* \(#,##0\);_(* &quot;-&quot;?_);_(@_)"/>
  </numFmts>
  <fonts count="9">
    <font>
      <sz val="12"/>
      <color indexed="8"/>
      <name val="Calibri"/>
    </font>
    <font>
      <b/>
      <sz val="11"/>
      <color indexed="8"/>
      <name val="Calibri"/>
    </font>
    <font>
      <sz val="10"/>
      <name val="Arial"/>
    </font>
    <font>
      <sz val="11"/>
      <color indexed="8"/>
      <name val="Calibri"/>
      <family val="2"/>
    </font>
    <font>
      <b/>
      <sz val="11"/>
      <name val="Calibri"/>
    </font>
    <font>
      <b/>
      <sz val="10"/>
      <color indexed="8"/>
      <name val="Arial"/>
    </font>
    <font>
      <b/>
      <sz val="11"/>
      <color indexed="10"/>
      <name val="Calibri"/>
    </font>
    <font>
      <b/>
      <sz val="10"/>
      <name val="Arial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/>
    <xf numFmtId="1" fontId="3" fillId="2" borderId="3" xfId="0" applyNumberFormat="1" applyFont="1" applyFill="1" applyBorder="1" applyAlignment="1">
      <alignment horizontal="center" vertical="center" wrapText="1"/>
    </xf>
    <xf numFmtId="6" fontId="3" fillId="2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6" fontId="3" fillId="3" borderId="3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 wrapText="1"/>
    </xf>
    <xf numFmtId="1" fontId="3" fillId="4" borderId="0" xfId="0" applyNumberFormat="1" applyFont="1" applyFill="1" applyBorder="1" applyAlignment="1">
      <alignment horizontal="center" vertical="center" wrapText="1"/>
    </xf>
    <xf numFmtId="6" fontId="3" fillId="4" borderId="3" xfId="0" applyNumberFormat="1" applyFont="1" applyFill="1" applyBorder="1" applyAlignment="1">
      <alignment horizontal="center" vertical="center" wrapText="1"/>
    </xf>
    <xf numFmtId="6" fontId="3" fillId="4" borderId="0" xfId="0" applyNumberFormat="1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center" vertical="center" wrapText="1"/>
    </xf>
    <xf numFmtId="6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/>
    <xf numFmtId="1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92D050"/>
  </sheetPr>
  <dimension ref="A1:Z1000"/>
  <sheetViews>
    <sheetView showGridLines="0" tabSelected="1" workbookViewId="0">
      <selection activeCell="D34" sqref="D34"/>
    </sheetView>
  </sheetViews>
  <sheetFormatPr baseColWidth="10" defaultColWidth="13.44140625" defaultRowHeight="15" customHeight="1"/>
  <cols>
    <col min="1" max="1" width="9" customWidth="1"/>
    <col min="2" max="2" width="33.33203125" customWidth="1"/>
    <col min="3" max="3" width="16.88671875" customWidth="1"/>
    <col min="4" max="4" width="14.109375" customWidth="1"/>
    <col min="5" max="7" width="13.77734375" customWidth="1"/>
    <col min="8" max="8" width="16.109375" customWidth="1"/>
    <col min="9" max="9" width="13.109375" customWidth="1"/>
    <col min="10" max="10" width="10.88671875" customWidth="1"/>
    <col min="11" max="11" width="12.44140625" customWidth="1"/>
    <col min="12" max="12" width="11.21875" customWidth="1"/>
    <col min="13" max="13" width="10.109375" customWidth="1"/>
    <col min="14" max="26" width="9" customWidth="1"/>
  </cols>
  <sheetData>
    <row r="1" spans="1:26" ht="4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23" t="s">
        <v>34</v>
      </c>
      <c r="B2" s="25" t="s">
        <v>38</v>
      </c>
      <c r="C2" s="21">
        <v>5037.0701478841793</v>
      </c>
      <c r="D2" s="19">
        <v>3.5412684296537074</v>
      </c>
      <c r="E2" s="19">
        <v>17.837617492653369</v>
      </c>
      <c r="F2" s="19">
        <v>519.80879747526308</v>
      </c>
      <c r="G2" s="19">
        <v>-501.97117998260967</v>
      </c>
      <c r="H2" s="19">
        <v>46.669557104431952</v>
      </c>
      <c r="I2" s="19">
        <v>980.80559781801105</v>
      </c>
      <c r="J2" s="21">
        <v>2604.6489259317209</v>
      </c>
      <c r="K2" s="22"/>
      <c r="L2" s="22"/>
      <c r="M2" s="21">
        <v>9000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6" t="s">
        <v>34</v>
      </c>
      <c r="B3" s="25" t="s">
        <v>37</v>
      </c>
      <c r="C3" s="21">
        <v>1883.5358257874987</v>
      </c>
      <c r="D3" s="19">
        <v>21.215121874929718</v>
      </c>
      <c r="E3" s="19">
        <v>39.959442099878167</v>
      </c>
      <c r="F3" s="19">
        <v>348.29501540903487</v>
      </c>
      <c r="G3" s="19">
        <v>-308.3355733091567</v>
      </c>
      <c r="H3" s="19">
        <v>42.723628215732226</v>
      </c>
      <c r="I3" s="19">
        <v>957.16901524483569</v>
      </c>
      <c r="J3" s="21">
        <v>1179.0149588404718</v>
      </c>
      <c r="K3" s="22"/>
      <c r="L3" s="22"/>
      <c r="M3" s="21">
        <v>1933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23" t="s">
        <v>34</v>
      </c>
      <c r="B4" s="25" t="s">
        <v>43</v>
      </c>
      <c r="C4" s="21">
        <v>1637.2016024494992</v>
      </c>
      <c r="D4" s="19">
        <v>23.326590514707821</v>
      </c>
      <c r="E4" s="19">
        <v>38.190331370362927</v>
      </c>
      <c r="F4" s="19">
        <v>189.17313843937748</v>
      </c>
      <c r="G4" s="19">
        <v>-150.98280706901454</v>
      </c>
      <c r="H4" s="19"/>
      <c r="I4" s="19">
        <v>823.11635134143228</v>
      </c>
      <c r="J4" s="21">
        <v>727.77072273067824</v>
      </c>
      <c r="K4" s="22"/>
      <c r="L4" s="22"/>
      <c r="M4" s="21">
        <v>100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23" t="s">
        <v>34</v>
      </c>
      <c r="B5" s="25" t="s">
        <v>36</v>
      </c>
      <c r="C5" s="21">
        <v>595.29126885049993</v>
      </c>
      <c r="D5" s="19">
        <v>32.61314483958688</v>
      </c>
      <c r="E5" s="19">
        <v>19.414487221611804</v>
      </c>
      <c r="F5" s="19">
        <v>57.269500181598424</v>
      </c>
      <c r="G5" s="19">
        <v>-37.855012959986624</v>
      </c>
      <c r="H5" s="19"/>
      <c r="I5" s="19">
        <v>88.054256925803116</v>
      </c>
      <c r="J5" s="21">
        <v>-2.1320501164529999E-2</v>
      </c>
      <c r="K5" s="22"/>
      <c r="L5" s="22"/>
      <c r="M5" s="2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23" t="s">
        <v>13</v>
      </c>
      <c r="B6" s="25" t="s">
        <v>15</v>
      </c>
      <c r="C6" s="21">
        <v>584.33744082560122</v>
      </c>
      <c r="D6" s="19">
        <f t="shared" ref="D6:D14" si="0">E6/C6*1000</f>
        <v>4530.8882233665863</v>
      </c>
      <c r="E6" s="19">
        <v>2647.5676291088862</v>
      </c>
      <c r="F6" s="19">
        <v>2669.3518729930774</v>
      </c>
      <c r="G6" s="19">
        <v>-21.784243884191731</v>
      </c>
      <c r="H6" s="19"/>
      <c r="I6" s="19">
        <v>247.04240390042432</v>
      </c>
      <c r="J6" s="21">
        <v>2335.9024891189847</v>
      </c>
      <c r="K6" s="22"/>
      <c r="L6" s="22">
        <v>280.98183284287336</v>
      </c>
      <c r="M6" s="2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23" t="s">
        <v>13</v>
      </c>
      <c r="B7" s="25" t="s">
        <v>25</v>
      </c>
      <c r="C7" s="21">
        <v>570.90350921175059</v>
      </c>
      <c r="D7" s="19">
        <f t="shared" si="0"/>
        <v>2282.3703462044728</v>
      </c>
      <c r="E7" s="19">
        <v>1303.0132399689717</v>
      </c>
      <c r="F7" s="19">
        <v>1378.2289831071585</v>
      </c>
      <c r="G7" s="19">
        <v>-75.215743138186482</v>
      </c>
      <c r="H7" s="19">
        <v>1003.1751236671089</v>
      </c>
      <c r="I7" s="19">
        <v>89.167500000000004</v>
      </c>
      <c r="J7" s="21">
        <v>2306.1804029049154</v>
      </c>
      <c r="K7" s="22"/>
      <c r="L7" s="22">
        <v>317.38295231634294</v>
      </c>
      <c r="M7" s="2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23" t="s">
        <v>13</v>
      </c>
      <c r="B8" s="25" t="s">
        <v>14</v>
      </c>
      <c r="C8" s="21">
        <v>398.41189147200078</v>
      </c>
      <c r="D8" s="19">
        <f t="shared" si="0"/>
        <v>4546.9960807981588</v>
      </c>
      <c r="E8" s="19">
        <v>1811.5773090665687</v>
      </c>
      <c r="F8" s="19">
        <v>1820.0126406770983</v>
      </c>
      <c r="G8" s="19">
        <v>-8.4353316105292286</v>
      </c>
      <c r="H8" s="19"/>
      <c r="I8" s="19">
        <v>81.625206961419167</v>
      </c>
      <c r="J8" s="21">
        <v>1592.6607880356707</v>
      </c>
      <c r="K8" s="22"/>
      <c r="L8" s="22">
        <v>191.57852239286814</v>
      </c>
      <c r="M8" s="2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9" t="s">
        <v>17</v>
      </c>
      <c r="B9" s="14" t="s">
        <v>30</v>
      </c>
      <c r="C9" s="11">
        <v>382.5</v>
      </c>
      <c r="D9" s="12">
        <f t="shared" si="0"/>
        <v>1229.9595614333105</v>
      </c>
      <c r="E9" s="12">
        <v>470.45953224824132</v>
      </c>
      <c r="F9" s="12">
        <v>1103.4679046313809</v>
      </c>
      <c r="G9" s="12">
        <v>-633.00837238313966</v>
      </c>
      <c r="H9" s="12"/>
      <c r="I9" s="12">
        <v>7178.5787394763202</v>
      </c>
      <c r="J9" s="11">
        <v>874.19268978454545</v>
      </c>
      <c r="K9" s="13">
        <v>637.5</v>
      </c>
      <c r="L9" s="13">
        <v>110.0586569121283</v>
      </c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6" t="s">
        <v>13</v>
      </c>
      <c r="B10" s="17" t="s">
        <v>32</v>
      </c>
      <c r="C10" s="18">
        <v>266.2449669992435</v>
      </c>
      <c r="D10" s="7">
        <f t="shared" si="0"/>
        <v>1038.9110140726759</v>
      </c>
      <c r="E10" s="20">
        <v>276.60482865693018</v>
      </c>
      <c r="F10" s="7">
        <v>388.8980579705817</v>
      </c>
      <c r="G10" s="7">
        <v>-112.29322931365149</v>
      </c>
      <c r="H10" s="20">
        <v>228.18953364186001</v>
      </c>
      <c r="I10" s="7">
        <v>133.12248349962175</v>
      </c>
      <c r="J10" s="6">
        <v>422.44880463848136</v>
      </c>
      <c r="K10" s="8"/>
      <c r="L10" s="8">
        <v>38.613754350458201</v>
      </c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23" t="s">
        <v>13</v>
      </c>
      <c r="B11" s="25" t="s">
        <v>16</v>
      </c>
      <c r="C11" s="21">
        <v>207.69119052206466</v>
      </c>
      <c r="D11" s="19">
        <f t="shared" si="0"/>
        <v>3443.4575885500244</v>
      </c>
      <c r="E11" s="19">
        <v>715.17580607819241</v>
      </c>
      <c r="F11" s="19">
        <v>948.76834803008842</v>
      </c>
      <c r="G11" s="19">
        <v>-233.59254195189607</v>
      </c>
      <c r="H11" s="19"/>
      <c r="I11" s="19">
        <v>1871.7196042255659</v>
      </c>
      <c r="J11" s="21">
        <v>830.25035709353165</v>
      </c>
      <c r="K11" s="22"/>
      <c r="L11" s="22">
        <v>99.869437248032199</v>
      </c>
      <c r="M11" s="2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9" t="s">
        <v>17</v>
      </c>
      <c r="B12" s="14" t="s">
        <v>19</v>
      </c>
      <c r="C12" s="11">
        <v>193.05</v>
      </c>
      <c r="D12" s="12">
        <f t="shared" si="0"/>
        <v>2863.0358800821932</v>
      </c>
      <c r="E12" s="12">
        <v>552.70907664986748</v>
      </c>
      <c r="F12" s="12">
        <v>556.92674245513206</v>
      </c>
      <c r="G12" s="12">
        <v>-4.2176658052646143</v>
      </c>
      <c r="H12" s="12"/>
      <c r="I12" s="12">
        <v>47.830087880043429</v>
      </c>
      <c r="J12" s="11">
        <v>713.78975475576988</v>
      </c>
      <c r="K12" s="13">
        <v>321.75</v>
      </c>
      <c r="L12" s="13">
        <v>93.107555364439449</v>
      </c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6" t="s">
        <v>13</v>
      </c>
      <c r="B13" s="17" t="s">
        <v>27</v>
      </c>
      <c r="C13" s="18">
        <v>177.95283003900008</v>
      </c>
      <c r="D13" s="7">
        <f t="shared" si="0"/>
        <v>2147.1061207756857</v>
      </c>
      <c r="E13" s="20">
        <v>382.08361058609239</v>
      </c>
      <c r="F13" s="7">
        <v>406.72361058609249</v>
      </c>
      <c r="G13" s="7">
        <v>-24.64</v>
      </c>
      <c r="H13" s="20">
        <v>314.65999951162786</v>
      </c>
      <c r="I13" s="7">
        <v>246.4</v>
      </c>
      <c r="J13" s="6">
        <v>711.37057048160273</v>
      </c>
      <c r="K13" s="8"/>
      <c r="L13" s="8">
        <v>85.569585055662714</v>
      </c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23" t="s">
        <v>13</v>
      </c>
      <c r="B14" s="25" t="s">
        <v>33</v>
      </c>
      <c r="C14" s="21">
        <v>167.46062026347616</v>
      </c>
      <c r="D14" s="7">
        <f t="shared" si="0"/>
        <v>218.1406834661401</v>
      </c>
      <c r="E14" s="19">
        <v>36.52997415793844</v>
      </c>
      <c r="F14" s="7">
        <v>1265.2997415793843</v>
      </c>
      <c r="G14" s="7">
        <v>-1228.7697674214457</v>
      </c>
      <c r="H14" s="19">
        <v>28.782512736314697</v>
      </c>
      <c r="I14" s="7">
        <v>2250</v>
      </c>
      <c r="J14" s="6">
        <v>510.41020866252359</v>
      </c>
      <c r="K14" s="8"/>
      <c r="L14" s="8">
        <v>57.629126740203787</v>
      </c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23" t="s">
        <v>34</v>
      </c>
      <c r="B15" s="25" t="s">
        <v>39</v>
      </c>
      <c r="C15" s="21">
        <v>167.42979719830001</v>
      </c>
      <c r="D15" s="19">
        <v>-34.175731352212459</v>
      </c>
      <c r="E15" s="19">
        <v>-5.7220357694045152</v>
      </c>
      <c r="F15" s="19">
        <v>13.214745382690648</v>
      </c>
      <c r="G15" s="19">
        <v>-18.936781152095161</v>
      </c>
      <c r="H15" s="19"/>
      <c r="I15" s="19">
        <v>72.354786859245365</v>
      </c>
      <c r="J15" s="21">
        <v>162.75316712728051</v>
      </c>
      <c r="K15" s="22"/>
      <c r="L15" s="22"/>
      <c r="M15" s="21">
        <v>230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9" t="s">
        <v>17</v>
      </c>
      <c r="B16" s="14" t="s">
        <v>18</v>
      </c>
      <c r="C16" s="11">
        <v>150</v>
      </c>
      <c r="D16" s="12">
        <f>E16/C16*1000</f>
        <v>2878.7383002641527</v>
      </c>
      <c r="E16" s="12">
        <v>431.81074503962293</v>
      </c>
      <c r="F16" s="12">
        <v>432.7325116201493</v>
      </c>
      <c r="G16" s="12">
        <v>-0.92176658052646143</v>
      </c>
      <c r="H16" s="12"/>
      <c r="I16" s="12">
        <v>9.6820635705939413</v>
      </c>
      <c r="J16" s="11">
        <v>554.61519406042726</v>
      </c>
      <c r="K16" s="13">
        <v>250</v>
      </c>
      <c r="L16" s="13">
        <v>72.344642862812307</v>
      </c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9" t="s">
        <v>17</v>
      </c>
      <c r="B17" s="10" t="s">
        <v>24</v>
      </c>
      <c r="C17" s="11">
        <v>109.97999999999999</v>
      </c>
      <c r="D17" s="12">
        <f>E17/C17*1000</f>
        <v>2294.4101980639498</v>
      </c>
      <c r="E17" s="12">
        <v>252.33923358307317</v>
      </c>
      <c r="F17" s="12">
        <v>317.27947751989353</v>
      </c>
      <c r="G17" s="12">
        <v>-64.940243936820323</v>
      </c>
      <c r="H17" s="12"/>
      <c r="I17" s="12">
        <v>728.67806059904763</v>
      </c>
      <c r="J17" s="11">
        <v>406.64386028510523</v>
      </c>
      <c r="K17" s="13">
        <v>183.3</v>
      </c>
      <c r="L17" s="13">
        <v>53.043092147013979</v>
      </c>
      <c r="M17" s="11">
        <v>1604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9" t="s">
        <v>17</v>
      </c>
      <c r="B18" s="14" t="s">
        <v>22</v>
      </c>
      <c r="C18" s="11">
        <v>102.96</v>
      </c>
      <c r="D18" s="12">
        <f>E18/C18*1000</f>
        <v>2365.991733149438</v>
      </c>
      <c r="E18" s="12">
        <v>243.6025088450661</v>
      </c>
      <c r="F18" s="12">
        <v>297.02759597607053</v>
      </c>
      <c r="G18" s="12">
        <v>-53.425087131004474</v>
      </c>
      <c r="H18" s="12"/>
      <c r="I18" s="12">
        <v>579.98660131143731</v>
      </c>
      <c r="J18" s="11">
        <v>380.68786920307724</v>
      </c>
      <c r="K18" s="13">
        <v>171.6</v>
      </c>
      <c r="L18" s="13">
        <v>49.657362861034365</v>
      </c>
      <c r="M18" s="11">
        <v>2145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9" t="s">
        <v>17</v>
      </c>
      <c r="B19" s="14" t="s">
        <v>21</v>
      </c>
      <c r="C19" s="11">
        <v>102.33</v>
      </c>
      <c r="D19" s="12">
        <f>E19/C19*1000</f>
        <v>2782.5162170030908</v>
      </c>
      <c r="E19" s="12">
        <v>284.73488448592627</v>
      </c>
      <c r="F19" s="12">
        <v>295.21011942726585</v>
      </c>
      <c r="G19" s="12">
        <v>-10.475234941339641</v>
      </c>
      <c r="H19" s="12"/>
      <c r="I19" s="12">
        <v>108.0251726658737</v>
      </c>
      <c r="J19" s="11">
        <v>298.82863250011559</v>
      </c>
      <c r="K19" s="13">
        <v>170.55</v>
      </c>
      <c r="L19" s="13">
        <v>38.366443305463022</v>
      </c>
      <c r="M19" s="11">
        <v>153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23" t="s">
        <v>34</v>
      </c>
      <c r="B20" s="25" t="s">
        <v>35</v>
      </c>
      <c r="C20" s="21">
        <v>97.30531958875001</v>
      </c>
      <c r="D20" s="19">
        <v>148.91183250554013</v>
      </c>
      <c r="E20" s="19">
        <v>14.489913452497994</v>
      </c>
      <c r="F20" s="19">
        <v>17.876017249195478</v>
      </c>
      <c r="G20" s="19">
        <v>-3.3861037966974838</v>
      </c>
      <c r="H20" s="19"/>
      <c r="I20" s="19">
        <v>3.9893234924995729</v>
      </c>
      <c r="J20" s="21">
        <v>53.343870031163434</v>
      </c>
      <c r="K20" s="22"/>
      <c r="L20" s="22"/>
      <c r="M20" s="2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6" t="s">
        <v>13</v>
      </c>
      <c r="B21" s="17" t="s">
        <v>26</v>
      </c>
      <c r="C21" s="18">
        <v>83.174800220943766</v>
      </c>
      <c r="D21" s="19">
        <f>E21/C21*1000</f>
        <v>2252.6210984228542</v>
      </c>
      <c r="E21" s="20">
        <v>187.36130983480382</v>
      </c>
      <c r="F21" s="20">
        <v>190.10180983480382</v>
      </c>
      <c r="G21" s="20">
        <v>-2.7404999999999999</v>
      </c>
      <c r="H21" s="20">
        <v>154.29897547995813</v>
      </c>
      <c r="I21" s="19">
        <v>27.405000000000001</v>
      </c>
      <c r="J21" s="21">
        <v>332.49319535912332</v>
      </c>
      <c r="K21" s="22"/>
      <c r="L21" s="22">
        <v>39.995054534586458</v>
      </c>
      <c r="M21" s="2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23" t="s">
        <v>13</v>
      </c>
      <c r="B22" s="25" t="s">
        <v>23</v>
      </c>
      <c r="C22" s="21">
        <v>71.893681680072547</v>
      </c>
      <c r="D22" s="19">
        <f>E22/C22*1000</f>
        <v>2325.9328305829617</v>
      </c>
      <c r="E22" s="19">
        <v>167.21987453116157</v>
      </c>
      <c r="F22" s="19">
        <v>312.32215448528729</v>
      </c>
      <c r="G22" s="19">
        <v>-145.10227995412569</v>
      </c>
      <c r="H22" s="19">
        <v>16.577376682148536</v>
      </c>
      <c r="I22" s="19">
        <v>1094.7262022641626</v>
      </c>
      <c r="J22" s="21">
        <v>329.32417107296936</v>
      </c>
      <c r="K22" s="22"/>
      <c r="L22" s="22">
        <v>43.629893196110473</v>
      </c>
      <c r="M22" s="2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23" t="s">
        <v>13</v>
      </c>
      <c r="B23" s="25" t="s">
        <v>31</v>
      </c>
      <c r="C23" s="21">
        <v>59.22253805390983</v>
      </c>
      <c r="D23" s="19">
        <f>E23/C23*1000</f>
        <v>1194.146238473583</v>
      </c>
      <c r="E23" s="19">
        <v>70.720371049935054</v>
      </c>
      <c r="F23" s="19">
        <v>114.46169749205198</v>
      </c>
      <c r="G23" s="19">
        <v>-43.741326442116915</v>
      </c>
      <c r="H23" s="19">
        <v>55.721637569768561</v>
      </c>
      <c r="I23" s="19">
        <v>140</v>
      </c>
      <c r="J23" s="21">
        <v>180.50684368695821</v>
      </c>
      <c r="K23" s="22"/>
      <c r="L23" s="22">
        <v>20.380571539837344</v>
      </c>
      <c r="M23" s="2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9" t="s">
        <v>17</v>
      </c>
      <c r="B24" s="14" t="s">
        <v>20</v>
      </c>
      <c r="C24" s="11">
        <v>56.7</v>
      </c>
      <c r="D24" s="12">
        <f>E24/C24*1000</f>
        <v>2810.4977704965054</v>
      </c>
      <c r="E24" s="12">
        <v>159.35522358715187</v>
      </c>
      <c r="F24" s="12">
        <v>163.57288939241647</v>
      </c>
      <c r="G24" s="12">
        <v>-4.2176658052646143</v>
      </c>
      <c r="H24" s="12"/>
      <c r="I24" s="12">
        <v>47.830087880043429</v>
      </c>
      <c r="J24" s="11">
        <v>209.64454335484152</v>
      </c>
      <c r="K24" s="13">
        <v>94.5</v>
      </c>
      <c r="L24" s="13">
        <v>27.346275002143056</v>
      </c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23" t="s">
        <v>34</v>
      </c>
      <c r="B25" s="24" t="s">
        <v>40</v>
      </c>
      <c r="C25" s="21">
        <v>48.80751197</v>
      </c>
      <c r="D25" s="19">
        <v>-52.150303001513684</v>
      </c>
      <c r="E25" s="19">
        <v>-2.5454018013027979</v>
      </c>
      <c r="F25" s="19">
        <v>1.9419938415045372</v>
      </c>
      <c r="G25" s="19">
        <v>-4.4873956428073356</v>
      </c>
      <c r="H25" s="19"/>
      <c r="I25" s="19">
        <v>6.6957751667378336</v>
      </c>
      <c r="J25" s="21">
        <v>33.539484533094345</v>
      </c>
      <c r="K25" s="22"/>
      <c r="L25" s="22"/>
      <c r="M25" s="2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23" t="s">
        <v>13</v>
      </c>
      <c r="B26" s="15" t="s">
        <v>29</v>
      </c>
      <c r="C26" s="21">
        <v>20</v>
      </c>
      <c r="D26" s="19">
        <f>E26/C26*1000</f>
        <v>1769.70587863276</v>
      </c>
      <c r="E26" s="19">
        <v>35.394117572655198</v>
      </c>
      <c r="F26" s="19">
        <v>38.654776121840079</v>
      </c>
      <c r="G26" s="19">
        <v>-3.2606585491848805</v>
      </c>
      <c r="H26" s="19">
        <v>28.360436160091901</v>
      </c>
      <c r="I26" s="19">
        <v>3.8654776121840082</v>
      </c>
      <c r="J26" s="21">
        <v>60.958834125833711</v>
      </c>
      <c r="K26" s="22"/>
      <c r="L26" s="22">
        <v>6.8827079046443673</v>
      </c>
      <c r="M26" s="2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23" t="s">
        <v>13</v>
      </c>
      <c r="B27" s="25" t="s">
        <v>28</v>
      </c>
      <c r="C27" s="21">
        <v>17.572297460869567</v>
      </c>
      <c r="D27" s="19">
        <f>E27/C27*1000</f>
        <v>1816.2618610527109</v>
      </c>
      <c r="E27" s="19">
        <v>31.915893689250783</v>
      </c>
      <c r="F27" s="19">
        <v>35.462104099167547</v>
      </c>
      <c r="G27" s="19">
        <v>-3.5462104099167542</v>
      </c>
      <c r="H27" s="19">
        <v>25.573420882954196</v>
      </c>
      <c r="I27" s="19">
        <v>4.2039964445384346</v>
      </c>
      <c r="J27" s="21">
        <v>61.720383443175685</v>
      </c>
      <c r="K27" s="22"/>
      <c r="L27" s="22">
        <v>5.7907586553688377</v>
      </c>
      <c r="M27" s="2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23" t="s">
        <v>34</v>
      </c>
      <c r="B28" s="25" t="s">
        <v>41</v>
      </c>
      <c r="C28" s="21">
        <v>11.759469458249999</v>
      </c>
      <c r="D28" s="19">
        <v>-95.394037430492688</v>
      </c>
      <c r="E28" s="19">
        <v>-1.1217832696630361</v>
      </c>
      <c r="F28" s="19">
        <v>0.67293885132960318</v>
      </c>
      <c r="G28" s="19">
        <v>-1.7947221209926394</v>
      </c>
      <c r="H28" s="19"/>
      <c r="I28" s="19">
        <v>7.9392751439657294</v>
      </c>
      <c r="J28" s="21">
        <v>11.154588460365135</v>
      </c>
      <c r="K28" s="22"/>
      <c r="L28" s="22"/>
      <c r="M28" s="2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>
      <c r="A29" s="2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27" t="s">
        <v>42</v>
      </c>
      <c r="C30" s="28">
        <f>SUM(C2:C28)</f>
        <v>13200.786709935905</v>
      </c>
      <c r="D30" s="28"/>
      <c r="E30" s="28">
        <f t="shared" ref="E30:M30" si="1">SUM(E2:E28)</f>
        <v>10180.67773953697</v>
      </c>
      <c r="F30" s="28">
        <f t="shared" si="1"/>
        <v>13882.755184828937</v>
      </c>
      <c r="G30" s="29">
        <f t="shared" si="1"/>
        <v>-3702.077445291965</v>
      </c>
      <c r="H30" s="28">
        <f t="shared" si="1"/>
        <v>1944.7322016519968</v>
      </c>
      <c r="I30" s="28">
        <f t="shared" si="1"/>
        <v>17830.013070283811</v>
      </c>
      <c r="J30" s="28">
        <f t="shared" si="1"/>
        <v>17884.833989721265</v>
      </c>
      <c r="K30" s="28">
        <f t="shared" si="1"/>
        <v>1829.1999999999998</v>
      </c>
      <c r="L30" s="28">
        <f t="shared" si="1"/>
        <v>1632.2282252320231</v>
      </c>
      <c r="M30" s="28">
        <f t="shared" si="1"/>
        <v>15165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>
      <c r="A31" s="5"/>
      <c r="B31" s="5"/>
      <c r="C31" s="30"/>
      <c r="D31" s="3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5"/>
      <c r="B32" s="5"/>
      <c r="C32" s="5"/>
      <c r="D32" s="5"/>
      <c r="E32" s="31"/>
      <c r="F32" s="31"/>
      <c r="G32" s="31"/>
      <c r="H32" s="31"/>
      <c r="I32" s="3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5"/>
      <c r="B33" s="5"/>
      <c r="C33" s="5"/>
      <c r="D33" s="5"/>
      <c r="E33" s="31"/>
      <c r="F33" s="31"/>
      <c r="G33" s="31"/>
      <c r="H33" s="31"/>
      <c r="I33" s="3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5"/>
      <c r="B34" s="5"/>
      <c r="C34" s="5"/>
      <c r="D34" s="5"/>
      <c r="E34" s="5"/>
      <c r="F34" s="5"/>
      <c r="G34" s="5"/>
      <c r="H34" s="5"/>
      <c r="I34" s="3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>
      <c r="A36" s="5"/>
      <c r="B36" s="5"/>
      <c r="C36" s="3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>
      <c r="A37" s="5"/>
      <c r="B37" s="5"/>
      <c r="C37" s="5"/>
      <c r="D37" s="5"/>
      <c r="E37" s="5"/>
      <c r="F37" s="5"/>
      <c r="G37" s="5"/>
      <c r="H37" s="5"/>
      <c r="I37" s="3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M28"/>
  <sortState ref="A2:M28">
    <sortCondition descending="1" ref="C3:C28"/>
  </sortState>
  <phoneticPr fontId="8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Data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Abby Lindstrom</cp:lastModifiedBy>
  <dcterms:created xsi:type="dcterms:W3CDTF">2016-03-25T15:19:08Z</dcterms:created>
  <dcterms:modified xsi:type="dcterms:W3CDTF">2016-03-25T15:19:36Z</dcterms:modified>
</cp:coreProperties>
</file>