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ocuments\GitHub\MicrofluidicsData\"/>
    </mc:Choice>
  </mc:AlternateContent>
  <xr:revisionPtr revIDLastSave="0" documentId="13_ncr:1_{1CCAE796-C2A1-456A-BAD1-AAE5E420BD6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1" i="1" l="1"/>
  <c r="Y12" i="1"/>
  <c r="Y13" i="1"/>
  <c r="Y11" i="1"/>
  <c r="W12" i="1"/>
  <c r="W13" i="1"/>
  <c r="W11" i="1"/>
  <c r="Z4" i="1"/>
  <c r="Y5" i="1"/>
  <c r="Y6" i="1"/>
  <c r="Y4" i="1"/>
  <c r="W4" i="1"/>
  <c r="W5" i="1"/>
  <c r="W6" i="1"/>
  <c r="Y54" i="1"/>
  <c r="X55" i="1"/>
  <c r="X56" i="1"/>
  <c r="X54" i="1"/>
  <c r="V55" i="1"/>
  <c r="V56" i="1"/>
  <c r="V54" i="1"/>
  <c r="Y31" i="1"/>
  <c r="X32" i="1"/>
  <c r="X33" i="1"/>
  <c r="X31" i="1"/>
  <c r="V32" i="1"/>
  <c r="V33" i="1"/>
  <c r="V31" i="1"/>
  <c r="Q62" i="1" l="1"/>
  <c r="Q54" i="1"/>
  <c r="Q45" i="1"/>
  <c r="Q37" i="1"/>
  <c r="Q28" i="1"/>
  <c r="Q20" i="1"/>
  <c r="Q11" i="1"/>
  <c r="Q3" i="1"/>
  <c r="P4" i="1"/>
  <c r="P5" i="1"/>
  <c r="P6" i="1"/>
  <c r="P7" i="1"/>
  <c r="P8" i="1"/>
  <c r="P11" i="1"/>
  <c r="P12" i="1"/>
  <c r="P13" i="1"/>
  <c r="P14" i="1"/>
  <c r="P15" i="1"/>
  <c r="P16" i="1"/>
  <c r="P20" i="1"/>
  <c r="P21" i="1"/>
  <c r="P22" i="1"/>
  <c r="P23" i="1"/>
  <c r="P24" i="1"/>
  <c r="P25" i="1"/>
  <c r="P28" i="1"/>
  <c r="P29" i="1"/>
  <c r="P30" i="1"/>
  <c r="P31" i="1"/>
  <c r="P32" i="1"/>
  <c r="P33" i="1"/>
  <c r="P37" i="1"/>
  <c r="P38" i="1"/>
  <c r="P39" i="1"/>
  <c r="P40" i="1"/>
  <c r="P41" i="1"/>
  <c r="P42" i="1"/>
  <c r="P45" i="1"/>
  <c r="P46" i="1"/>
  <c r="P47" i="1"/>
  <c r="P48" i="1"/>
  <c r="P49" i="1"/>
  <c r="P50" i="1"/>
  <c r="P54" i="1"/>
  <c r="P55" i="1"/>
  <c r="P56" i="1"/>
  <c r="P57" i="1"/>
  <c r="P58" i="1"/>
  <c r="P59" i="1"/>
  <c r="P62" i="1"/>
  <c r="P63" i="1"/>
  <c r="P64" i="1"/>
  <c r="P65" i="1"/>
  <c r="P66" i="1"/>
  <c r="P67" i="1"/>
  <c r="P3" i="1"/>
  <c r="N62" i="1"/>
  <c r="N54" i="1"/>
  <c r="N45" i="1"/>
  <c r="N37" i="1"/>
  <c r="N28" i="1"/>
  <c r="N20" i="1"/>
  <c r="N11" i="1"/>
  <c r="M11" i="1"/>
  <c r="M12" i="1"/>
  <c r="M13" i="1"/>
  <c r="M14" i="1"/>
  <c r="M15" i="1"/>
  <c r="M16" i="1"/>
  <c r="M20" i="1"/>
  <c r="M21" i="1"/>
  <c r="M22" i="1"/>
  <c r="M23" i="1"/>
  <c r="M24" i="1"/>
  <c r="M25" i="1"/>
  <c r="M28" i="1"/>
  <c r="M29" i="1"/>
  <c r="M30" i="1"/>
  <c r="M31" i="1"/>
  <c r="M32" i="1"/>
  <c r="M33" i="1"/>
  <c r="M37" i="1"/>
  <c r="M38" i="1"/>
  <c r="M39" i="1"/>
  <c r="M40" i="1"/>
  <c r="M41" i="1"/>
  <c r="M42" i="1"/>
  <c r="M45" i="1"/>
  <c r="M46" i="1"/>
  <c r="M47" i="1"/>
  <c r="M48" i="1"/>
  <c r="M49" i="1"/>
  <c r="M50" i="1"/>
  <c r="M54" i="1"/>
  <c r="M55" i="1"/>
  <c r="M56" i="1"/>
  <c r="M57" i="1"/>
  <c r="M58" i="1"/>
  <c r="M59" i="1"/>
  <c r="M62" i="1"/>
  <c r="M63" i="1"/>
  <c r="M64" i="1"/>
  <c r="M65" i="1"/>
  <c r="M66" i="1"/>
  <c r="M67" i="1"/>
  <c r="L11" i="1"/>
  <c r="L12" i="1"/>
  <c r="L13" i="1"/>
  <c r="L14" i="1"/>
  <c r="L15" i="1"/>
  <c r="L16" i="1"/>
  <c r="L20" i="1"/>
  <c r="L21" i="1"/>
  <c r="L22" i="1"/>
  <c r="L23" i="1"/>
  <c r="L24" i="1"/>
  <c r="L25" i="1"/>
  <c r="L28" i="1"/>
  <c r="L29" i="1"/>
  <c r="L30" i="1"/>
  <c r="L31" i="1"/>
  <c r="L32" i="1"/>
  <c r="L33" i="1"/>
  <c r="L37" i="1"/>
  <c r="L38" i="1"/>
  <c r="L39" i="1"/>
  <c r="L40" i="1"/>
  <c r="L41" i="1"/>
  <c r="L42" i="1"/>
  <c r="L45" i="1"/>
  <c r="L46" i="1"/>
  <c r="L47" i="1"/>
  <c r="L48" i="1"/>
  <c r="L49" i="1"/>
  <c r="L50" i="1"/>
  <c r="L54" i="1"/>
  <c r="L55" i="1"/>
  <c r="L56" i="1"/>
  <c r="L57" i="1"/>
  <c r="L58" i="1"/>
  <c r="L59" i="1"/>
  <c r="L62" i="1"/>
  <c r="L63" i="1"/>
  <c r="L64" i="1"/>
  <c r="L65" i="1"/>
  <c r="L66" i="1"/>
  <c r="L67" i="1"/>
  <c r="K11" i="1"/>
  <c r="K12" i="1"/>
  <c r="K13" i="1"/>
  <c r="K14" i="1"/>
  <c r="K15" i="1"/>
  <c r="K16" i="1"/>
  <c r="K20" i="1"/>
  <c r="K21" i="1"/>
  <c r="K22" i="1"/>
  <c r="K23" i="1"/>
  <c r="K24" i="1"/>
  <c r="K25" i="1"/>
  <c r="K28" i="1"/>
  <c r="K29" i="1"/>
  <c r="K30" i="1"/>
  <c r="K31" i="1"/>
  <c r="K32" i="1"/>
  <c r="K33" i="1"/>
  <c r="K37" i="1"/>
  <c r="K38" i="1"/>
  <c r="K39" i="1"/>
  <c r="K40" i="1"/>
  <c r="K41" i="1"/>
  <c r="K42" i="1"/>
  <c r="K45" i="1"/>
  <c r="K46" i="1"/>
  <c r="K47" i="1"/>
  <c r="K48" i="1"/>
  <c r="K49" i="1"/>
  <c r="K50" i="1"/>
  <c r="K54" i="1"/>
  <c r="K55" i="1"/>
  <c r="K56" i="1"/>
  <c r="K57" i="1"/>
  <c r="K58" i="1"/>
  <c r="K59" i="1"/>
  <c r="K62" i="1"/>
  <c r="K63" i="1"/>
  <c r="K64" i="1"/>
  <c r="K65" i="1"/>
  <c r="K66" i="1"/>
  <c r="K67" i="1"/>
  <c r="J11" i="1"/>
  <c r="J12" i="1"/>
  <c r="J13" i="1"/>
  <c r="J14" i="1"/>
  <c r="J15" i="1"/>
  <c r="J16" i="1"/>
  <c r="J20" i="1"/>
  <c r="J21" i="1"/>
  <c r="J22" i="1"/>
  <c r="J23" i="1"/>
  <c r="J24" i="1"/>
  <c r="J25" i="1"/>
  <c r="J28" i="1"/>
  <c r="J29" i="1"/>
  <c r="J30" i="1"/>
  <c r="J31" i="1"/>
  <c r="J32" i="1"/>
  <c r="J33" i="1"/>
  <c r="J37" i="1"/>
  <c r="J38" i="1"/>
  <c r="J39" i="1"/>
  <c r="J40" i="1"/>
  <c r="J41" i="1"/>
  <c r="J42" i="1"/>
  <c r="J45" i="1"/>
  <c r="J46" i="1"/>
  <c r="J47" i="1"/>
  <c r="J48" i="1"/>
  <c r="J49" i="1"/>
  <c r="J50" i="1"/>
  <c r="J54" i="1"/>
  <c r="J55" i="1"/>
  <c r="J56" i="1"/>
  <c r="J57" i="1"/>
  <c r="J58" i="1"/>
  <c r="J59" i="1"/>
  <c r="J62" i="1"/>
  <c r="J63" i="1"/>
  <c r="J64" i="1"/>
  <c r="J65" i="1"/>
  <c r="J66" i="1"/>
  <c r="J67" i="1"/>
  <c r="J4" i="1"/>
  <c r="M4" i="1" s="1"/>
  <c r="N3" i="1" s="1"/>
  <c r="J5" i="1"/>
  <c r="M5" i="1" s="1"/>
  <c r="J6" i="1"/>
  <c r="J7" i="1"/>
  <c r="J8" i="1"/>
  <c r="M8" i="1" s="1"/>
  <c r="M6" i="1"/>
  <c r="M7" i="1"/>
  <c r="M3" i="1"/>
  <c r="L4" i="1"/>
  <c r="L5" i="1"/>
  <c r="L6" i="1"/>
  <c r="L7" i="1"/>
  <c r="L8" i="1"/>
  <c r="L3" i="1"/>
  <c r="K4" i="1"/>
  <c r="K5" i="1"/>
  <c r="K6" i="1"/>
  <c r="K7" i="1"/>
  <c r="K8" i="1"/>
  <c r="K3" i="1"/>
  <c r="J3" i="1" l="1"/>
  <c r="H62" i="1" l="1"/>
  <c r="H54" i="1"/>
  <c r="H45" i="1"/>
  <c r="H37" i="1"/>
  <c r="H28" i="1"/>
  <c r="H20" i="1"/>
  <c r="H11" i="1"/>
  <c r="H3" i="1"/>
  <c r="G4" i="1"/>
  <c r="G5" i="1"/>
  <c r="G6" i="1"/>
  <c r="G7" i="1"/>
  <c r="G8" i="1"/>
  <c r="G11" i="1"/>
  <c r="G12" i="1"/>
  <c r="G13" i="1"/>
  <c r="G14" i="1"/>
  <c r="G15" i="1"/>
  <c r="G16" i="1"/>
  <c r="G20" i="1"/>
  <c r="G21" i="1"/>
  <c r="G22" i="1"/>
  <c r="G23" i="1"/>
  <c r="G24" i="1"/>
  <c r="G25" i="1"/>
  <c r="G28" i="1"/>
  <c r="G29" i="1"/>
  <c r="G30" i="1"/>
  <c r="G31" i="1"/>
  <c r="G32" i="1"/>
  <c r="G33" i="1"/>
  <c r="G37" i="1"/>
  <c r="G38" i="1"/>
  <c r="G39" i="1"/>
  <c r="G40" i="1"/>
  <c r="G41" i="1"/>
  <c r="G42" i="1"/>
  <c r="G45" i="1"/>
  <c r="G46" i="1"/>
  <c r="G47" i="1"/>
  <c r="G48" i="1"/>
  <c r="G49" i="1"/>
  <c r="G50" i="1"/>
  <c r="G54" i="1"/>
  <c r="G55" i="1"/>
  <c r="G56" i="1"/>
  <c r="G57" i="1"/>
  <c r="G58" i="1"/>
  <c r="G59" i="1"/>
  <c r="G62" i="1"/>
  <c r="G63" i="1"/>
  <c r="G64" i="1"/>
  <c r="G65" i="1"/>
  <c r="G66" i="1"/>
  <c r="G67" i="1"/>
  <c r="G3" i="1"/>
  <c r="E4" i="1"/>
  <c r="E5" i="1"/>
  <c r="E6" i="1"/>
  <c r="E7" i="1"/>
  <c r="E8" i="1"/>
  <c r="E11" i="1"/>
  <c r="E12" i="1"/>
  <c r="E13" i="1"/>
  <c r="E14" i="1"/>
  <c r="E15" i="1"/>
  <c r="E16" i="1"/>
  <c r="E20" i="1"/>
  <c r="E21" i="1"/>
  <c r="E22" i="1"/>
  <c r="E23" i="1"/>
  <c r="E24" i="1"/>
  <c r="E25" i="1"/>
  <c r="E28" i="1"/>
  <c r="E29" i="1"/>
  <c r="E30" i="1"/>
  <c r="E31" i="1"/>
  <c r="E32" i="1"/>
  <c r="E33" i="1"/>
  <c r="E37" i="1"/>
  <c r="E38" i="1"/>
  <c r="E39" i="1"/>
  <c r="E40" i="1"/>
  <c r="E41" i="1"/>
  <c r="E42" i="1"/>
  <c r="E45" i="1"/>
  <c r="E46" i="1"/>
  <c r="E47" i="1"/>
  <c r="E48" i="1"/>
  <c r="E49" i="1"/>
  <c r="E50" i="1"/>
  <c r="E54" i="1"/>
  <c r="E55" i="1"/>
  <c r="E56" i="1"/>
  <c r="E57" i="1"/>
  <c r="E58" i="1"/>
  <c r="E59" i="1"/>
  <c r="E62" i="1"/>
  <c r="E63" i="1"/>
  <c r="E64" i="1"/>
  <c r="E65" i="1"/>
  <c r="E66" i="1"/>
  <c r="E67" i="1"/>
  <c r="E3" i="1"/>
  <c r="C12" i="1"/>
  <c r="C13" i="1"/>
  <c r="C14" i="1"/>
  <c r="C15" i="1"/>
  <c r="C16" i="1"/>
  <c r="C20" i="1"/>
  <c r="C21" i="1"/>
  <c r="C22" i="1"/>
  <c r="C23" i="1"/>
  <c r="C24" i="1"/>
  <c r="C25" i="1"/>
  <c r="C28" i="1"/>
  <c r="C29" i="1"/>
  <c r="C30" i="1"/>
  <c r="C31" i="1"/>
  <c r="C32" i="1"/>
  <c r="C33" i="1"/>
  <c r="C37" i="1"/>
  <c r="C38" i="1"/>
  <c r="C39" i="1"/>
  <c r="C40" i="1"/>
  <c r="C41" i="1"/>
  <c r="C42" i="1"/>
  <c r="C45" i="1"/>
  <c r="C46" i="1"/>
  <c r="C47" i="1"/>
  <c r="C48" i="1"/>
  <c r="C49" i="1"/>
  <c r="C50" i="1"/>
  <c r="C54" i="1"/>
  <c r="C55" i="1"/>
  <c r="C56" i="1"/>
  <c r="C57" i="1"/>
  <c r="C58" i="1"/>
  <c r="C59" i="1"/>
  <c r="C62" i="1"/>
  <c r="C63" i="1"/>
  <c r="C64" i="1"/>
  <c r="C65" i="1"/>
  <c r="C66" i="1"/>
  <c r="C67" i="1"/>
  <c r="C11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<sst xmlns="http://schemas.openxmlformats.org/spreadsheetml/2006/main" count="27" uniqueCount="21">
  <si>
    <t xml:space="preserve">ch1 </t>
  </si>
  <si>
    <t>in</t>
  </si>
  <si>
    <t>out</t>
  </si>
  <si>
    <t xml:space="preserve">elevated </t>
  </si>
  <si>
    <t xml:space="preserve">ch2 </t>
  </si>
  <si>
    <t>ch2 elevated</t>
  </si>
  <si>
    <t>difference</t>
  </si>
  <si>
    <t>conversion factor</t>
  </si>
  <si>
    <t>shutter time</t>
  </si>
  <si>
    <t>displacement(mm)</t>
  </si>
  <si>
    <t>velocity(mm/s)</t>
  </si>
  <si>
    <t>delta n</t>
  </si>
  <si>
    <t>delta k</t>
  </si>
  <si>
    <t>delta t</t>
  </si>
  <si>
    <t>avg velocity</t>
  </si>
  <si>
    <t>error</t>
  </si>
  <si>
    <t>std numerator</t>
  </si>
  <si>
    <t>Width of narrow ch2</t>
  </si>
  <si>
    <t>average ch2 wide</t>
  </si>
  <si>
    <t xml:space="preserve">average width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</si>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</sst>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"/>
  <sheetViews>
    <sheetView tabSelected="1" workbookViewId="0">
      <selection activeCell="Q3" sqref="Q3"/>
    </sheetView>
  </sheetViews>
  <sheetFormatPr defaultRowHeight="14.4" x14ac:dyDescent="0.3"/>
  <cols>
    <col min="12" max="12" width="12" bestFit="1" customWidth="1"/>
  </cols>
  <sheetData>
    <row r="1" spans="1:26" x14ac:dyDescent="0.3">
      <c r="A1" t="s">
        <v>0</v>
      </c>
    </row>
    <row r="2" spans="1:26" x14ac:dyDescent="0.3">
      <c r="A2" t="s">
        <v>1</v>
      </c>
      <c r="C2" t="s">
        <v>6</v>
      </c>
      <c r="D2" t="s">
        <v>7</v>
      </c>
      <c r="E2" t="s">
        <v>9</v>
      </c>
      <c r="F2" t="s">
        <v>8</v>
      </c>
      <c r="G2" t="s">
        <v>10</v>
      </c>
      <c r="H2" t="s">
        <v>14</v>
      </c>
      <c r="J2" t="s">
        <v>11</v>
      </c>
      <c r="K2" t="s">
        <v>12</v>
      </c>
      <c r="L2" t="s">
        <v>13</v>
      </c>
      <c r="N2" t="s">
        <v>15</v>
      </c>
      <c r="P2" t="s">
        <v>16</v>
      </c>
      <c r="Q2" t="s">
        <v>20</v>
      </c>
    </row>
    <row r="3" spans="1:26" x14ac:dyDescent="0.3">
      <c r="A3">
        <v>335</v>
      </c>
      <c r="B3">
        <v>373</v>
      </c>
      <c r="C3">
        <f>B3-A3</f>
        <v>38</v>
      </c>
      <c r="D3">
        <v>1080</v>
      </c>
      <c r="E3">
        <f>C3/D3</f>
        <v>3.5185185185185187E-2</v>
      </c>
      <c r="F3">
        <v>0.1797</v>
      </c>
      <c r="G3">
        <f>E3/F3</f>
        <v>0.19579958366825367</v>
      </c>
      <c r="H3">
        <f>AVERAGE(G3:G8)</f>
        <v>0.13826198671310896</v>
      </c>
      <c r="J3">
        <f>(4/(D3*F3))^2</f>
        <v>4.2479198852810501E-4</v>
      </c>
      <c r="K3">
        <f>(138*C3/(F3*D3^2))^2</f>
        <v>6.2594213933042967E-4</v>
      </c>
      <c r="L3">
        <f>(0.00005*C3/(D3*F3^2))^2</f>
        <v>2.9680238229130939E-9</v>
      </c>
      <c r="M3">
        <f>SQRT(J3+K3+L3)</f>
        <v>3.2415075133066677E-2</v>
      </c>
      <c r="N3">
        <f>AVERAGE(M3:M8)</f>
        <v>2.746192952101174E-2</v>
      </c>
      <c r="P3">
        <f>(G3-H3)^2</f>
        <v>3.3105750633726778E-3</v>
      </c>
      <c r="Q3">
        <f>SQRT(SUM(P3:P8)/5)</f>
        <v>4.8051240984085156E-2</v>
      </c>
      <c r="Z3" t="s">
        <v>19</v>
      </c>
    </row>
    <row r="4" spans="1:26" x14ac:dyDescent="0.3">
      <c r="A4">
        <v>201</v>
      </c>
      <c r="B4">
        <v>224</v>
      </c>
      <c r="C4">
        <f t="shared" ref="C4:C8" si="0">B4-A4</f>
        <v>23</v>
      </c>
      <c r="D4">
        <v>1080</v>
      </c>
      <c r="E4">
        <f t="shared" ref="E4:E67" si="1">C4/D4</f>
        <v>2.1296296296296296E-2</v>
      </c>
      <c r="F4">
        <v>0.1797</v>
      </c>
      <c r="G4">
        <f t="shared" ref="G4:G67" si="2">E4/F4</f>
        <v>0.11851027432552196</v>
      </c>
      <c r="H4">
        <v>0.138262</v>
      </c>
      <c r="J4">
        <f t="shared" ref="J4:J67" si="3">(4/(D4*F4))^2</f>
        <v>4.2479198852810501E-4</v>
      </c>
      <c r="K4">
        <f t="shared" ref="K4:K67" si="4">(138*C4/(F4*D4^2))^2</f>
        <v>2.2930982805110614E-4</v>
      </c>
      <c r="L4">
        <f t="shared" ref="L4:L67" si="5">(0.00005*C4/(D4*F4^2))^2</f>
        <v>1.0873162065935087E-9</v>
      </c>
      <c r="M4">
        <f t="shared" ref="M4:M67" si="6">SQRT(J4+K4+L4)</f>
        <v>2.5575435556318835E-2</v>
      </c>
      <c r="P4">
        <f t="shared" ref="P4:P67" si="7">(G4-H4)^2</f>
        <v>3.9013066711983499E-4</v>
      </c>
      <c r="U4">
        <v>600</v>
      </c>
      <c r="V4">
        <v>770</v>
      </c>
      <c r="W4">
        <f>V4-U4</f>
        <v>170</v>
      </c>
      <c r="X4">
        <v>1080</v>
      </c>
      <c r="Y4">
        <f>W4/X4</f>
        <v>0.15740740740740741</v>
      </c>
      <c r="Z4">
        <f>AVERAGE(Y4:Y6)</f>
        <v>0.1595679012345679</v>
      </c>
    </row>
    <row r="5" spans="1:26" x14ac:dyDescent="0.3">
      <c r="A5">
        <v>522</v>
      </c>
      <c r="B5">
        <v>546</v>
      </c>
      <c r="C5">
        <f t="shared" si="0"/>
        <v>24</v>
      </c>
      <c r="D5">
        <v>1080</v>
      </c>
      <c r="E5">
        <f t="shared" si="1"/>
        <v>2.2222222222222223E-2</v>
      </c>
      <c r="F5">
        <v>0.1797</v>
      </c>
      <c r="G5">
        <f t="shared" si="2"/>
        <v>0.12366289494837075</v>
      </c>
      <c r="H5">
        <v>0.138262</v>
      </c>
      <c r="J5">
        <f t="shared" si="3"/>
        <v>4.2479198852810501E-4</v>
      </c>
      <c r="K5">
        <f t="shared" si="4"/>
        <v>2.4968329103485279E-4</v>
      </c>
      <c r="L5">
        <f t="shared" si="5"/>
        <v>1.183920860109378E-9</v>
      </c>
      <c r="M5">
        <f t="shared" si="6"/>
        <v>2.5970684694166572E-2</v>
      </c>
      <c r="P5">
        <f t="shared" si="7"/>
        <v>2.1313386830850651E-4</v>
      </c>
      <c r="U5">
        <v>600</v>
      </c>
      <c r="V5">
        <v>777</v>
      </c>
      <c r="W5">
        <f t="shared" ref="W5:W6" si="8">V5-U5</f>
        <v>177</v>
      </c>
      <c r="X5">
        <v>1080</v>
      </c>
      <c r="Y5">
        <f t="shared" ref="Y5:Y6" si="9">W5/X5</f>
        <v>0.16388888888888889</v>
      </c>
    </row>
    <row r="6" spans="1:26" x14ac:dyDescent="0.3">
      <c r="A6">
        <v>309</v>
      </c>
      <c r="B6">
        <v>327</v>
      </c>
      <c r="C6">
        <f t="shared" si="0"/>
        <v>18</v>
      </c>
      <c r="D6">
        <v>1080</v>
      </c>
      <c r="E6">
        <f t="shared" si="1"/>
        <v>1.6666666666666666E-2</v>
      </c>
      <c r="F6">
        <v>0.1797</v>
      </c>
      <c r="G6">
        <f t="shared" si="2"/>
        <v>9.2747171211278054E-2</v>
      </c>
      <c r="H6">
        <v>0.138262</v>
      </c>
      <c r="J6">
        <f t="shared" si="3"/>
        <v>4.2479198852810501E-4</v>
      </c>
      <c r="K6">
        <f t="shared" si="4"/>
        <v>1.4044685120710474E-4</v>
      </c>
      <c r="L6">
        <f t="shared" si="5"/>
        <v>6.6595548381152519E-10</v>
      </c>
      <c r="M6">
        <f t="shared" si="6"/>
        <v>2.3774766154279911E-2</v>
      </c>
      <c r="P6">
        <f t="shared" si="7"/>
        <v>2.0715996396666716E-3</v>
      </c>
      <c r="U6">
        <v>595</v>
      </c>
      <c r="V6">
        <v>765</v>
      </c>
      <c r="W6">
        <f t="shared" si="8"/>
        <v>170</v>
      </c>
      <c r="X6">
        <v>1080</v>
      </c>
      <c r="Y6">
        <f t="shared" si="9"/>
        <v>0.15740740740740741</v>
      </c>
    </row>
    <row r="7" spans="1:26" x14ac:dyDescent="0.3">
      <c r="A7">
        <v>335</v>
      </c>
      <c r="B7">
        <v>374</v>
      </c>
      <c r="C7">
        <f t="shared" si="0"/>
        <v>39</v>
      </c>
      <c r="D7">
        <v>1080</v>
      </c>
      <c r="E7">
        <f t="shared" si="1"/>
        <v>3.6111111111111108E-2</v>
      </c>
      <c r="F7">
        <v>0.1797</v>
      </c>
      <c r="G7">
        <f t="shared" si="2"/>
        <v>0.20095220429110244</v>
      </c>
      <c r="H7">
        <v>0.138262</v>
      </c>
      <c r="J7">
        <f t="shared" si="3"/>
        <v>4.2479198852810501E-4</v>
      </c>
      <c r="K7">
        <f t="shared" si="4"/>
        <v>6.5931994038890824E-4</v>
      </c>
      <c r="L7">
        <f t="shared" si="5"/>
        <v>3.1262910212263267E-9</v>
      </c>
      <c r="M7">
        <f t="shared" si="6"/>
        <v>3.2925902496484957E-2</v>
      </c>
      <c r="P7">
        <f t="shared" si="7"/>
        <v>3.9300617140601594E-3</v>
      </c>
    </row>
    <row r="8" spans="1:26" x14ac:dyDescent="0.3">
      <c r="A8">
        <v>117</v>
      </c>
      <c r="B8">
        <v>136</v>
      </c>
      <c r="C8">
        <f t="shared" si="0"/>
        <v>19</v>
      </c>
      <c r="D8">
        <v>1080</v>
      </c>
      <c r="E8">
        <f t="shared" si="1"/>
        <v>1.7592592592592594E-2</v>
      </c>
      <c r="F8">
        <v>0.1797</v>
      </c>
      <c r="G8">
        <f t="shared" si="2"/>
        <v>9.7899791834126837E-2</v>
      </c>
      <c r="H8">
        <v>0.138262</v>
      </c>
      <c r="J8">
        <f t="shared" si="3"/>
        <v>4.2479198852810501E-4</v>
      </c>
      <c r="K8">
        <f t="shared" si="4"/>
        <v>1.5648553483260742E-4</v>
      </c>
      <c r="L8">
        <f t="shared" si="5"/>
        <v>7.4200595572827347E-10</v>
      </c>
      <c r="M8">
        <f t="shared" si="6"/>
        <v>2.410971309175346E-2</v>
      </c>
      <c r="P8">
        <f t="shared" si="7"/>
        <v>1.6291078480252779E-3</v>
      </c>
    </row>
    <row r="10" spans="1:26" x14ac:dyDescent="0.3">
      <c r="A10" t="s">
        <v>2</v>
      </c>
    </row>
    <row r="11" spans="1:26" x14ac:dyDescent="0.3">
      <c r="A11">
        <v>1186</v>
      </c>
      <c r="B11">
        <v>1197</v>
      </c>
      <c r="C11">
        <f>B11-A11</f>
        <v>11</v>
      </c>
      <c r="D11">
        <v>1080</v>
      </c>
      <c r="E11">
        <f t="shared" si="1"/>
        <v>1.0185185185185186E-2</v>
      </c>
      <c r="F11">
        <v>0.1797</v>
      </c>
      <c r="G11">
        <f t="shared" si="2"/>
        <v>5.6678826851336593E-2</v>
      </c>
      <c r="H11">
        <f>AVERAGE(G11:G16)</f>
        <v>4.5514815501830896E-2</v>
      </c>
      <c r="J11">
        <f t="shared" si="3"/>
        <v>4.2479198852810501E-4</v>
      </c>
      <c r="K11">
        <f t="shared" si="4"/>
        <v>5.2450830234752062E-5</v>
      </c>
      <c r="L11">
        <f t="shared" si="5"/>
        <v>2.4870559734936591E-10</v>
      </c>
      <c r="M11">
        <f t="shared" si="6"/>
        <v>2.184589360654433E-2</v>
      </c>
      <c r="N11">
        <f>AVERAGE(M11:M16)</f>
        <v>2.1438613793420342E-2</v>
      </c>
      <c r="P11">
        <f t="shared" si="7"/>
        <v>1.2463514941189201E-4</v>
      </c>
      <c r="Q11">
        <f>SQRT(SUM(P11:P16)/5)</f>
        <v>8.87492751911176E-3</v>
      </c>
      <c r="U11">
        <v>320</v>
      </c>
      <c r="V11">
        <v>925</v>
      </c>
      <c r="W11">
        <f>V11-U11</f>
        <v>605</v>
      </c>
      <c r="X11">
        <v>1080</v>
      </c>
      <c r="Y11">
        <f>W11/X11</f>
        <v>0.56018518518518523</v>
      </c>
      <c r="Z11">
        <f>AVERAGE(Y11:Y13)</f>
        <v>0.5570987654320988</v>
      </c>
    </row>
    <row r="12" spans="1:26" x14ac:dyDescent="0.3">
      <c r="A12">
        <v>1204</v>
      </c>
      <c r="B12">
        <v>1213</v>
      </c>
      <c r="C12">
        <f t="shared" ref="C12:C67" si="10">B12-A12</f>
        <v>9</v>
      </c>
      <c r="D12">
        <v>1080</v>
      </c>
      <c r="E12">
        <f t="shared" si="1"/>
        <v>8.3333333333333332E-3</v>
      </c>
      <c r="F12">
        <v>0.1797</v>
      </c>
      <c r="G12">
        <f t="shared" si="2"/>
        <v>4.6373585605639027E-2</v>
      </c>
      <c r="H12">
        <v>4.5515E-2</v>
      </c>
      <c r="J12">
        <f t="shared" si="3"/>
        <v>4.2479198852810501E-4</v>
      </c>
      <c r="K12">
        <f t="shared" si="4"/>
        <v>3.5111712801776184E-5</v>
      </c>
      <c r="L12">
        <f t="shared" si="5"/>
        <v>1.664888709528813E-10</v>
      </c>
      <c r="M12">
        <f t="shared" si="6"/>
        <v>2.1445369379396388E-2</v>
      </c>
      <c r="P12">
        <f t="shared" si="7"/>
        <v>7.3716924221053484E-7</v>
      </c>
      <c r="U12">
        <v>335</v>
      </c>
      <c r="V12">
        <v>930</v>
      </c>
      <c r="W12">
        <f t="shared" ref="W12:W13" si="11">V12-U12</f>
        <v>595</v>
      </c>
      <c r="X12">
        <v>1080</v>
      </c>
      <c r="Y12">
        <f t="shared" ref="Y12:Y13" si="12">W12/X12</f>
        <v>0.55092592592592593</v>
      </c>
    </row>
    <row r="13" spans="1:26" x14ac:dyDescent="0.3">
      <c r="A13">
        <v>1222</v>
      </c>
      <c r="B13">
        <v>1228</v>
      </c>
      <c r="C13">
        <f t="shared" si="10"/>
        <v>6</v>
      </c>
      <c r="D13">
        <v>1080</v>
      </c>
      <c r="E13">
        <f t="shared" si="1"/>
        <v>5.5555555555555558E-3</v>
      </c>
      <c r="F13">
        <v>0.1797</v>
      </c>
      <c r="G13">
        <f t="shared" si="2"/>
        <v>3.0915723737092688E-2</v>
      </c>
      <c r="H13">
        <v>4.5515E-2</v>
      </c>
      <c r="J13">
        <f t="shared" si="3"/>
        <v>4.2479198852810501E-4</v>
      </c>
      <c r="K13">
        <f t="shared" si="4"/>
        <v>1.56052056896783E-5</v>
      </c>
      <c r="L13">
        <f t="shared" si="5"/>
        <v>7.3995053756836123E-11</v>
      </c>
      <c r="M13">
        <f t="shared" si="6"/>
        <v>2.0985644336375214E-2</v>
      </c>
      <c r="P13">
        <f t="shared" si="7"/>
        <v>2.1313886740068888E-4</v>
      </c>
      <c r="U13">
        <v>328</v>
      </c>
      <c r="V13">
        <v>933</v>
      </c>
      <c r="W13">
        <f t="shared" si="11"/>
        <v>605</v>
      </c>
      <c r="X13">
        <v>1080</v>
      </c>
      <c r="Y13">
        <f t="shared" si="12"/>
        <v>0.56018518518518523</v>
      </c>
    </row>
    <row r="14" spans="1:26" x14ac:dyDescent="0.3">
      <c r="A14">
        <v>1270</v>
      </c>
      <c r="B14">
        <v>1278</v>
      </c>
      <c r="C14">
        <f t="shared" si="10"/>
        <v>8</v>
      </c>
      <c r="D14">
        <v>1080</v>
      </c>
      <c r="E14">
        <f t="shared" si="1"/>
        <v>7.4074074074074077E-3</v>
      </c>
      <c r="F14">
        <v>0.1797</v>
      </c>
      <c r="G14">
        <f t="shared" si="2"/>
        <v>4.1220964982790251E-2</v>
      </c>
      <c r="H14">
        <v>4.5515E-2</v>
      </c>
      <c r="J14">
        <f t="shared" si="3"/>
        <v>4.2479198852810501E-4</v>
      </c>
      <c r="K14">
        <f t="shared" si="4"/>
        <v>2.7742587892761426E-5</v>
      </c>
      <c r="L14">
        <f t="shared" si="5"/>
        <v>1.3154676223437535E-10</v>
      </c>
      <c r="M14">
        <f t="shared" si="6"/>
        <v>2.1272863182177162E-2</v>
      </c>
      <c r="P14">
        <f t="shared" si="7"/>
        <v>1.843873672902353E-5</v>
      </c>
    </row>
    <row r="15" spans="1:26" x14ac:dyDescent="0.3">
      <c r="A15">
        <v>1326</v>
      </c>
      <c r="B15">
        <v>1335</v>
      </c>
      <c r="C15">
        <f t="shared" si="10"/>
        <v>9</v>
      </c>
      <c r="D15">
        <v>1080</v>
      </c>
      <c r="E15">
        <f t="shared" si="1"/>
        <v>8.3333333333333332E-3</v>
      </c>
      <c r="F15">
        <v>0.1797</v>
      </c>
      <c r="G15">
        <f t="shared" si="2"/>
        <v>4.6373585605639027E-2</v>
      </c>
      <c r="H15">
        <v>4.5515E-2</v>
      </c>
      <c r="J15">
        <f t="shared" si="3"/>
        <v>4.2479198852810501E-4</v>
      </c>
      <c r="K15">
        <f t="shared" si="4"/>
        <v>3.5111712801776184E-5</v>
      </c>
      <c r="L15">
        <f t="shared" si="5"/>
        <v>1.664888709528813E-10</v>
      </c>
      <c r="M15">
        <f t="shared" si="6"/>
        <v>2.1445369379396388E-2</v>
      </c>
      <c r="P15">
        <f t="shared" si="7"/>
        <v>7.3716924221053484E-7</v>
      </c>
    </row>
    <row r="16" spans="1:26" x14ac:dyDescent="0.3">
      <c r="A16">
        <v>1376</v>
      </c>
      <c r="B16">
        <v>1386</v>
      </c>
      <c r="C16">
        <f t="shared" si="10"/>
        <v>10</v>
      </c>
      <c r="D16">
        <v>1080</v>
      </c>
      <c r="E16">
        <f t="shared" si="1"/>
        <v>9.2592592592592587E-3</v>
      </c>
      <c r="F16">
        <v>0.1797</v>
      </c>
      <c r="G16">
        <f t="shared" si="2"/>
        <v>5.1526206228487803E-2</v>
      </c>
      <c r="H16">
        <v>4.5515E-2</v>
      </c>
      <c r="J16">
        <f t="shared" si="3"/>
        <v>4.2479198852810501E-4</v>
      </c>
      <c r="K16">
        <f t="shared" si="4"/>
        <v>4.3347793582439729E-5</v>
      </c>
      <c r="L16">
        <f t="shared" si="5"/>
        <v>2.0554181599121147E-10</v>
      </c>
      <c r="M16">
        <f t="shared" si="6"/>
        <v>2.1636542876632595E-2</v>
      </c>
      <c r="P16">
        <f t="shared" si="7"/>
        <v>3.613460032141056E-5</v>
      </c>
    </row>
    <row r="18" spans="1:25" x14ac:dyDescent="0.3">
      <c r="A18" t="s">
        <v>3</v>
      </c>
    </row>
    <row r="19" spans="1:25" x14ac:dyDescent="0.3">
      <c r="A19" t="s">
        <v>1</v>
      </c>
    </row>
    <row r="20" spans="1:25" x14ac:dyDescent="0.3">
      <c r="A20">
        <v>395</v>
      </c>
      <c r="B20">
        <v>425</v>
      </c>
      <c r="C20">
        <f t="shared" si="10"/>
        <v>30</v>
      </c>
      <c r="D20">
        <v>1080</v>
      </c>
      <c r="E20">
        <f t="shared" si="1"/>
        <v>2.7777777777777776E-2</v>
      </c>
      <c r="F20">
        <v>0.1797</v>
      </c>
      <c r="G20">
        <f t="shared" si="2"/>
        <v>0.15457861868546341</v>
      </c>
      <c r="H20">
        <f>AVERAGE(G20:G25)</f>
        <v>0.23444423833961955</v>
      </c>
      <c r="J20">
        <f t="shared" si="3"/>
        <v>4.2479198852810501E-4</v>
      </c>
      <c r="K20">
        <f t="shared" si="4"/>
        <v>3.9013014224195756E-4</v>
      </c>
      <c r="L20">
        <f t="shared" si="5"/>
        <v>1.8498763439209034E-9</v>
      </c>
      <c r="M20">
        <f t="shared" si="6"/>
        <v>2.854687339528458E-2</v>
      </c>
      <c r="N20">
        <f>AVERAGE(M20:M25)</f>
        <v>3.6583782214318371E-2</v>
      </c>
      <c r="P20">
        <f t="shared" si="7"/>
        <v>6.3785172027423327E-3</v>
      </c>
      <c r="Q20">
        <f>SQRT(SUM(P20:P25)/5)</f>
        <v>6.2578420868194123E-2</v>
      </c>
    </row>
    <row r="21" spans="1:25" x14ac:dyDescent="0.3">
      <c r="A21">
        <v>421</v>
      </c>
      <c r="B21">
        <v>461</v>
      </c>
      <c r="C21">
        <f t="shared" si="10"/>
        <v>40</v>
      </c>
      <c r="D21">
        <v>1080</v>
      </c>
      <c r="E21">
        <f t="shared" si="1"/>
        <v>3.7037037037037035E-2</v>
      </c>
      <c r="F21">
        <v>0.1797</v>
      </c>
      <c r="G21">
        <f t="shared" si="2"/>
        <v>0.20610482491395121</v>
      </c>
      <c r="H21">
        <v>0.23444400000000001</v>
      </c>
      <c r="J21">
        <f t="shared" si="3"/>
        <v>4.2479198852810501E-4</v>
      </c>
      <c r="K21">
        <f t="shared" si="4"/>
        <v>6.9356469731903566E-4</v>
      </c>
      <c r="L21">
        <f t="shared" si="5"/>
        <v>3.2886690558593836E-9</v>
      </c>
      <c r="M21">
        <f t="shared" si="6"/>
        <v>3.3441889517732047E-2</v>
      </c>
      <c r="P21">
        <f t="shared" si="7"/>
        <v>8.0310884455772906E-4</v>
      </c>
    </row>
    <row r="22" spans="1:25" x14ac:dyDescent="0.3">
      <c r="A22">
        <v>260</v>
      </c>
      <c r="B22">
        <v>307</v>
      </c>
      <c r="C22">
        <f t="shared" si="10"/>
        <v>47</v>
      </c>
      <c r="D22">
        <v>1080</v>
      </c>
      <c r="E22">
        <f t="shared" si="1"/>
        <v>4.3518518518518519E-2</v>
      </c>
      <c r="F22">
        <v>0.1797</v>
      </c>
      <c r="G22">
        <f t="shared" si="2"/>
        <v>0.24217316927389271</v>
      </c>
      <c r="H22">
        <v>0.23444400000000001</v>
      </c>
      <c r="J22">
        <f t="shared" si="3"/>
        <v>4.2479198852810501E-4</v>
      </c>
      <c r="K22">
        <f t="shared" si="4"/>
        <v>9.5755276023609356E-4</v>
      </c>
      <c r="L22">
        <f t="shared" si="5"/>
        <v>4.5404187152458626E-9</v>
      </c>
      <c r="M22">
        <f t="shared" si="6"/>
        <v>3.7179958165427164E-2</v>
      </c>
      <c r="P22">
        <f t="shared" si="7"/>
        <v>5.9740057664486922E-5</v>
      </c>
    </row>
    <row r="23" spans="1:25" x14ac:dyDescent="0.3">
      <c r="A23">
        <v>536</v>
      </c>
      <c r="B23">
        <v>580</v>
      </c>
      <c r="C23">
        <f t="shared" si="10"/>
        <v>44</v>
      </c>
      <c r="D23">
        <v>1080</v>
      </c>
      <c r="E23">
        <f t="shared" si="1"/>
        <v>4.0740740740740744E-2</v>
      </c>
      <c r="F23">
        <v>0.1797</v>
      </c>
      <c r="G23">
        <f t="shared" si="2"/>
        <v>0.22671530740534637</v>
      </c>
      <c r="H23">
        <v>0.23444400000000001</v>
      </c>
      <c r="J23">
        <f t="shared" si="3"/>
        <v>4.2479198852810501E-4</v>
      </c>
      <c r="K23">
        <f t="shared" si="4"/>
        <v>8.39213283756033E-4</v>
      </c>
      <c r="L23">
        <f t="shared" si="5"/>
        <v>3.9792895575898545E-9</v>
      </c>
      <c r="M23">
        <f t="shared" si="6"/>
        <v>3.5552907779444649E-2</v>
      </c>
      <c r="P23">
        <f t="shared" si="7"/>
        <v>5.973268922265403E-5</v>
      </c>
    </row>
    <row r="24" spans="1:25" x14ac:dyDescent="0.3">
      <c r="A24">
        <v>493</v>
      </c>
      <c r="B24">
        <v>560</v>
      </c>
      <c r="C24">
        <f t="shared" si="10"/>
        <v>67</v>
      </c>
      <c r="D24">
        <v>1080</v>
      </c>
      <c r="E24">
        <f t="shared" si="1"/>
        <v>6.2037037037037036E-2</v>
      </c>
      <c r="F24">
        <v>0.1797</v>
      </c>
      <c r="G24">
        <f t="shared" si="2"/>
        <v>0.34522558173086831</v>
      </c>
      <c r="H24">
        <v>0.23444400000000001</v>
      </c>
      <c r="J24">
        <f t="shared" si="3"/>
        <v>4.2479198852810501E-4</v>
      </c>
      <c r="K24">
        <f t="shared" si="4"/>
        <v>1.9458824539157194E-3</v>
      </c>
      <c r="L24">
        <f t="shared" si="5"/>
        <v>9.226772119845483E-9</v>
      </c>
      <c r="M24">
        <f t="shared" si="6"/>
        <v>4.8689666965547669E-2</v>
      </c>
      <c r="P24">
        <f t="shared" si="7"/>
        <v>1.2272558850793053E-2</v>
      </c>
    </row>
    <row r="25" spans="1:25" x14ac:dyDescent="0.3">
      <c r="A25">
        <v>535</v>
      </c>
      <c r="B25">
        <v>580</v>
      </c>
      <c r="C25">
        <f t="shared" si="10"/>
        <v>45</v>
      </c>
      <c r="D25">
        <v>1080</v>
      </c>
      <c r="E25">
        <f t="shared" si="1"/>
        <v>4.1666666666666664E-2</v>
      </c>
      <c r="F25">
        <v>0.1797</v>
      </c>
      <c r="G25">
        <f t="shared" si="2"/>
        <v>0.23186792802819514</v>
      </c>
      <c r="H25">
        <v>0.23444400000000001</v>
      </c>
      <c r="J25">
        <f t="shared" si="3"/>
        <v>4.2479198852810501E-4</v>
      </c>
      <c r="K25">
        <f t="shared" si="4"/>
        <v>8.7779282004440452E-4</v>
      </c>
      <c r="L25">
        <f t="shared" si="5"/>
        <v>4.1622217738220331E-9</v>
      </c>
      <c r="M25">
        <f t="shared" si="6"/>
        <v>3.6091397462474119E-2</v>
      </c>
      <c r="P25">
        <f t="shared" si="7"/>
        <v>6.6361468039186406E-6</v>
      </c>
    </row>
    <row r="27" spans="1:25" x14ac:dyDescent="0.3">
      <c r="A27" t="s">
        <v>2</v>
      </c>
    </row>
    <row r="28" spans="1:25" x14ac:dyDescent="0.3">
      <c r="A28">
        <v>1220</v>
      </c>
      <c r="B28">
        <v>1232</v>
      </c>
      <c r="C28">
        <f t="shared" si="10"/>
        <v>12</v>
      </c>
      <c r="D28">
        <v>1080</v>
      </c>
      <c r="E28">
        <f t="shared" si="1"/>
        <v>1.1111111111111112E-2</v>
      </c>
      <c r="F28">
        <v>0.1797</v>
      </c>
      <c r="G28">
        <f t="shared" si="2"/>
        <v>6.1831447474185376E-2</v>
      </c>
      <c r="H28">
        <f>AVERAGE(G28:G33)</f>
        <v>7.3854228927499196E-2</v>
      </c>
      <c r="J28">
        <f t="shared" si="3"/>
        <v>4.2479198852810501E-4</v>
      </c>
      <c r="K28">
        <f t="shared" si="4"/>
        <v>6.2420822758713199E-5</v>
      </c>
      <c r="L28">
        <f t="shared" si="5"/>
        <v>2.9598021502734449E-10</v>
      </c>
      <c r="M28">
        <f t="shared" si="6"/>
        <v>2.2072904368637881E-2</v>
      </c>
      <c r="N28">
        <f>AVERAGE(M28:M33)</f>
        <v>2.2731082692342492E-2</v>
      </c>
      <c r="P28">
        <f t="shared" si="7"/>
        <v>1.4454727387414677E-4</v>
      </c>
      <c r="Q28">
        <f>SQRT(SUM(P28:P33)/5)</f>
        <v>1.6185059795467412E-2</v>
      </c>
    </row>
    <row r="29" spans="1:25" x14ac:dyDescent="0.3">
      <c r="A29">
        <v>1214</v>
      </c>
      <c r="B29">
        <v>1228</v>
      </c>
      <c r="C29">
        <f t="shared" si="10"/>
        <v>14</v>
      </c>
      <c r="D29">
        <v>1080</v>
      </c>
      <c r="E29">
        <f t="shared" si="1"/>
        <v>1.2962962962962963E-2</v>
      </c>
      <c r="F29">
        <v>0.1797</v>
      </c>
      <c r="G29">
        <f t="shared" si="2"/>
        <v>7.2136688719882935E-2</v>
      </c>
      <c r="H29">
        <v>7.3854000000000003E-2</v>
      </c>
      <c r="J29">
        <f t="shared" si="3"/>
        <v>4.2479198852810501E-4</v>
      </c>
      <c r="K29">
        <f t="shared" si="4"/>
        <v>8.4961675421581866E-5</v>
      </c>
      <c r="L29">
        <f t="shared" si="5"/>
        <v>4.0286195934277438E-10</v>
      </c>
      <c r="M29">
        <f t="shared" si="6"/>
        <v>2.257773387237183E-2</v>
      </c>
      <c r="P29">
        <f t="shared" si="7"/>
        <v>2.9491580328173214E-6</v>
      </c>
    </row>
    <row r="30" spans="1:25" x14ac:dyDescent="0.3">
      <c r="A30">
        <v>1116</v>
      </c>
      <c r="B30">
        <v>1130</v>
      </c>
      <c r="C30">
        <f t="shared" si="10"/>
        <v>14</v>
      </c>
      <c r="D30">
        <v>1080</v>
      </c>
      <c r="E30">
        <f t="shared" si="1"/>
        <v>1.2962962962962963E-2</v>
      </c>
      <c r="F30">
        <v>0.1797</v>
      </c>
      <c r="G30">
        <f t="shared" si="2"/>
        <v>7.2136688719882935E-2</v>
      </c>
      <c r="H30">
        <v>7.3854000000000003E-2</v>
      </c>
      <c r="J30">
        <f t="shared" si="3"/>
        <v>4.2479198852810501E-4</v>
      </c>
      <c r="K30">
        <f t="shared" si="4"/>
        <v>8.4961675421581866E-5</v>
      </c>
      <c r="L30">
        <f t="shared" si="5"/>
        <v>4.0286195934277438E-10</v>
      </c>
      <c r="M30">
        <f t="shared" si="6"/>
        <v>2.257773387237183E-2</v>
      </c>
      <c r="P30">
        <f t="shared" si="7"/>
        <v>2.9491580328173214E-6</v>
      </c>
      <c r="Y30" t="s">
        <v>17</v>
      </c>
    </row>
    <row r="31" spans="1:25" x14ac:dyDescent="0.3">
      <c r="A31">
        <v>1156</v>
      </c>
      <c r="B31">
        <v>1167</v>
      </c>
      <c r="C31">
        <f t="shared" si="10"/>
        <v>11</v>
      </c>
      <c r="D31">
        <v>1080</v>
      </c>
      <c r="E31">
        <f t="shared" si="1"/>
        <v>1.0185185185185186E-2</v>
      </c>
      <c r="F31">
        <v>0.1797</v>
      </c>
      <c r="G31">
        <f t="shared" si="2"/>
        <v>5.6678826851336593E-2</v>
      </c>
      <c r="H31">
        <v>7.3854000000000003E-2</v>
      </c>
      <c r="J31">
        <f t="shared" si="3"/>
        <v>4.2479198852810501E-4</v>
      </c>
      <c r="K31">
        <f t="shared" si="4"/>
        <v>5.2450830234752062E-5</v>
      </c>
      <c r="L31">
        <f t="shared" si="5"/>
        <v>2.4870559734936591E-10</v>
      </c>
      <c r="M31">
        <f t="shared" si="6"/>
        <v>2.184589360654433E-2</v>
      </c>
      <c r="P31">
        <f t="shared" si="7"/>
        <v>2.9498657268656859E-4</v>
      </c>
      <c r="T31">
        <v>560</v>
      </c>
      <c r="U31">
        <v>685</v>
      </c>
      <c r="V31">
        <f>U31-T31</f>
        <v>125</v>
      </c>
      <c r="W31">
        <v>1080</v>
      </c>
      <c r="X31">
        <f>V31/W31</f>
        <v>0.11574074074074074</v>
      </c>
      <c r="Y31">
        <f>AVERAGE(X31:X33)</f>
        <v>0.11666666666666665</v>
      </c>
    </row>
    <row r="32" spans="1:25" x14ac:dyDescent="0.3">
      <c r="A32">
        <v>1250</v>
      </c>
      <c r="B32">
        <v>1270</v>
      </c>
      <c r="C32">
        <f t="shared" si="10"/>
        <v>20</v>
      </c>
      <c r="D32">
        <v>1080</v>
      </c>
      <c r="E32">
        <f t="shared" si="1"/>
        <v>1.8518518518518517E-2</v>
      </c>
      <c r="F32">
        <v>0.1797</v>
      </c>
      <c r="G32">
        <f t="shared" si="2"/>
        <v>0.10305241245697561</v>
      </c>
      <c r="H32">
        <v>7.3854000000000003E-2</v>
      </c>
      <c r="J32">
        <f t="shared" si="3"/>
        <v>4.2479198852810501E-4</v>
      </c>
      <c r="K32">
        <f t="shared" si="4"/>
        <v>1.7339117432975891E-4</v>
      </c>
      <c r="L32">
        <f t="shared" si="5"/>
        <v>8.221672639648459E-10</v>
      </c>
      <c r="M32">
        <f t="shared" si="6"/>
        <v>2.4457800085558142E-2</v>
      </c>
      <c r="P32">
        <f t="shared" si="7"/>
        <v>8.525472900076681E-4</v>
      </c>
      <c r="T32">
        <v>580</v>
      </c>
      <c r="U32">
        <v>710</v>
      </c>
      <c r="V32">
        <f t="shared" ref="V32:V33" si="13">U32-T32</f>
        <v>130</v>
      </c>
      <c r="W32">
        <v>1080</v>
      </c>
      <c r="X32">
        <f t="shared" ref="X32:X33" si="14">V32/W32</f>
        <v>0.12037037037037036</v>
      </c>
    </row>
    <row r="33" spans="1:24" x14ac:dyDescent="0.3">
      <c r="A33">
        <v>1271</v>
      </c>
      <c r="B33">
        <v>1286</v>
      </c>
      <c r="C33">
        <f t="shared" si="10"/>
        <v>15</v>
      </c>
      <c r="D33">
        <v>1080</v>
      </c>
      <c r="E33">
        <f t="shared" si="1"/>
        <v>1.3888888888888888E-2</v>
      </c>
      <c r="F33">
        <v>0.1797</v>
      </c>
      <c r="G33">
        <f t="shared" si="2"/>
        <v>7.7289309342731705E-2</v>
      </c>
      <c r="H33">
        <v>7.3854000000000003E-2</v>
      </c>
      <c r="J33">
        <f t="shared" si="3"/>
        <v>4.2479198852810501E-4</v>
      </c>
      <c r="K33">
        <f t="shared" si="4"/>
        <v>9.753253556048939E-5</v>
      </c>
      <c r="L33">
        <f t="shared" si="5"/>
        <v>4.6246908598022584E-10</v>
      </c>
      <c r="M33">
        <f t="shared" si="6"/>
        <v>2.2854430348570938E-2</v>
      </c>
      <c r="P33">
        <f t="shared" si="7"/>
        <v>1.1801350280259716E-5</v>
      </c>
      <c r="T33">
        <v>550</v>
      </c>
      <c r="U33">
        <v>673</v>
      </c>
      <c r="V33">
        <f t="shared" si="13"/>
        <v>123</v>
      </c>
      <c r="W33">
        <v>1080</v>
      </c>
      <c r="X33">
        <f t="shared" si="14"/>
        <v>0.11388888888888889</v>
      </c>
    </row>
    <row r="35" spans="1:24" x14ac:dyDescent="0.3">
      <c r="A35" t="s">
        <v>4</v>
      </c>
    </row>
    <row r="36" spans="1:24" x14ac:dyDescent="0.3">
      <c r="A36" t="s">
        <v>1</v>
      </c>
    </row>
    <row r="37" spans="1:24" x14ac:dyDescent="0.3">
      <c r="A37">
        <v>885</v>
      </c>
      <c r="B37">
        <v>903</v>
      </c>
      <c r="C37">
        <f t="shared" si="10"/>
        <v>18</v>
      </c>
      <c r="D37">
        <v>1080</v>
      </c>
      <c r="E37">
        <f t="shared" si="1"/>
        <v>1.6666666666666666E-2</v>
      </c>
      <c r="F37">
        <v>2.1000000000000001E-2</v>
      </c>
      <c r="G37">
        <f t="shared" si="2"/>
        <v>0.79365079365079361</v>
      </c>
      <c r="H37">
        <f>AVERAGE(G37:G42)</f>
        <v>0.89653145208700746</v>
      </c>
      <c r="J37">
        <f t="shared" si="3"/>
        <v>3.1105263321606645E-2</v>
      </c>
      <c r="K37">
        <f t="shared" si="4"/>
        <v>1.0284177685706197E-2</v>
      </c>
      <c r="L37">
        <f t="shared" si="5"/>
        <v>3.5707572690619881E-6</v>
      </c>
      <c r="M37">
        <f t="shared" si="6"/>
        <v>0.20345272611735116</v>
      </c>
      <c r="N37">
        <f>AVERAGE(M37:M42)</f>
        <v>0.21129856596714314</v>
      </c>
      <c r="P37">
        <f t="shared" si="7"/>
        <v>1.0584429880268901E-2</v>
      </c>
      <c r="Q37">
        <f>SQRT(SUM(P37:P42)/5)</f>
        <v>0.21359089745655768</v>
      </c>
    </row>
    <row r="38" spans="1:24" x14ac:dyDescent="0.3">
      <c r="A38">
        <v>920</v>
      </c>
      <c r="B38">
        <v>935</v>
      </c>
      <c r="C38">
        <f t="shared" si="10"/>
        <v>15</v>
      </c>
      <c r="D38">
        <v>1080</v>
      </c>
      <c r="E38">
        <f t="shared" si="1"/>
        <v>1.3888888888888888E-2</v>
      </c>
      <c r="F38">
        <v>2.1000000000000001E-2</v>
      </c>
      <c r="G38">
        <f t="shared" si="2"/>
        <v>0.66137566137566128</v>
      </c>
      <c r="H38">
        <v>0.89653099999999997</v>
      </c>
      <c r="J38">
        <f t="shared" si="3"/>
        <v>3.1105263321606645E-2</v>
      </c>
      <c r="K38">
        <f t="shared" si="4"/>
        <v>7.1417900595181936E-3</v>
      </c>
      <c r="L38">
        <f t="shared" si="5"/>
        <v>2.4796925479597137E-6</v>
      </c>
      <c r="M38">
        <f t="shared" si="6"/>
        <v>0.19557487843195198</v>
      </c>
      <c r="P38">
        <f t="shared" si="7"/>
        <v>5.5298033283527392E-2</v>
      </c>
    </row>
    <row r="39" spans="1:24" x14ac:dyDescent="0.3">
      <c r="A39">
        <v>777</v>
      </c>
      <c r="B39">
        <v>795</v>
      </c>
      <c r="C39">
        <f t="shared" si="10"/>
        <v>18</v>
      </c>
      <c r="D39">
        <v>1080</v>
      </c>
      <c r="E39">
        <f t="shared" si="1"/>
        <v>1.6666666666666666E-2</v>
      </c>
      <c r="F39">
        <v>2.1000000000000001E-2</v>
      </c>
      <c r="G39">
        <f t="shared" si="2"/>
        <v>0.79365079365079361</v>
      </c>
      <c r="H39">
        <v>0.89653099999999997</v>
      </c>
      <c r="J39">
        <f t="shared" si="3"/>
        <v>3.1105263321606645E-2</v>
      </c>
      <c r="K39">
        <f t="shared" si="4"/>
        <v>1.0284177685706197E-2</v>
      </c>
      <c r="L39">
        <f t="shared" si="5"/>
        <v>3.5707572690619881E-6</v>
      </c>
      <c r="M39">
        <f t="shared" si="6"/>
        <v>0.20345272611735116</v>
      </c>
      <c r="P39">
        <f t="shared" si="7"/>
        <v>1.0584336858455281E-2</v>
      </c>
    </row>
    <row r="40" spans="1:24" x14ac:dyDescent="0.3">
      <c r="A40">
        <v>737</v>
      </c>
      <c r="B40">
        <v>757</v>
      </c>
      <c r="C40">
        <f t="shared" si="10"/>
        <v>20</v>
      </c>
      <c r="D40">
        <v>1080</v>
      </c>
      <c r="E40">
        <f t="shared" si="1"/>
        <v>1.8518518518518517E-2</v>
      </c>
      <c r="F40">
        <v>2.1000000000000001E-2</v>
      </c>
      <c r="G40">
        <f t="shared" si="2"/>
        <v>0.88183421516754845</v>
      </c>
      <c r="H40">
        <v>0.89653099999999997</v>
      </c>
      <c r="J40">
        <f t="shared" si="3"/>
        <v>3.1105263321606645E-2</v>
      </c>
      <c r="K40">
        <f t="shared" si="4"/>
        <v>1.2696515661365678E-2</v>
      </c>
      <c r="L40">
        <f t="shared" si="5"/>
        <v>4.4083423074839345E-6</v>
      </c>
      <c r="M40">
        <f t="shared" si="6"/>
        <v>0.20929927693444095</v>
      </c>
      <c r="P40">
        <f t="shared" si="7"/>
        <v>2.1599548441137689E-4</v>
      </c>
    </row>
    <row r="41" spans="1:24" x14ac:dyDescent="0.3">
      <c r="A41">
        <v>543</v>
      </c>
      <c r="B41">
        <v>565</v>
      </c>
      <c r="C41">
        <f t="shared" si="10"/>
        <v>22</v>
      </c>
      <c r="D41">
        <v>1080</v>
      </c>
      <c r="E41">
        <f t="shared" si="1"/>
        <v>2.0370370370370372E-2</v>
      </c>
      <c r="F41">
        <v>2.1000000000000001E-2</v>
      </c>
      <c r="G41">
        <f t="shared" si="2"/>
        <v>0.97001763668430341</v>
      </c>
      <c r="H41">
        <v>0.89653099999999997</v>
      </c>
      <c r="J41">
        <f t="shared" si="3"/>
        <v>3.1105263321606645E-2</v>
      </c>
      <c r="K41">
        <f t="shared" si="4"/>
        <v>1.5362783950252467E-2</v>
      </c>
      <c r="L41">
        <f t="shared" si="5"/>
        <v>5.3340941920555624E-6</v>
      </c>
      <c r="M41">
        <f t="shared" si="6"/>
        <v>0.21557685721350323</v>
      </c>
      <c r="P41">
        <f t="shared" si="7"/>
        <v>5.4002857711708124E-3</v>
      </c>
    </row>
    <row r="42" spans="1:24" x14ac:dyDescent="0.3">
      <c r="A42">
        <v>496</v>
      </c>
      <c r="B42">
        <v>525</v>
      </c>
      <c r="C42">
        <f t="shared" si="10"/>
        <v>29</v>
      </c>
      <c r="D42">
        <v>1080</v>
      </c>
      <c r="E42">
        <f t="shared" si="1"/>
        <v>2.6851851851851852E-2</v>
      </c>
      <c r="F42">
        <v>2.1000000000000001E-2</v>
      </c>
      <c r="G42">
        <f t="shared" si="2"/>
        <v>1.2786596119929452</v>
      </c>
      <c r="H42">
        <v>0.89653099999999997</v>
      </c>
      <c r="J42">
        <f t="shared" si="3"/>
        <v>3.1105263321606645E-2</v>
      </c>
      <c r="K42">
        <f t="shared" si="4"/>
        <v>2.6694424178021332E-2</v>
      </c>
      <c r="L42">
        <f t="shared" si="5"/>
        <v>9.2685397014849731E-6</v>
      </c>
      <c r="M42">
        <f t="shared" si="6"/>
        <v>0.24043493098826024</v>
      </c>
      <c r="P42">
        <f t="shared" si="7"/>
        <v>0.1460222761036549</v>
      </c>
    </row>
    <row r="44" spans="1:24" x14ac:dyDescent="0.3">
      <c r="A44" t="s">
        <v>2</v>
      </c>
    </row>
    <row r="45" spans="1:24" x14ac:dyDescent="0.3">
      <c r="A45">
        <v>747</v>
      </c>
      <c r="B45">
        <v>766</v>
      </c>
      <c r="C45">
        <f t="shared" si="10"/>
        <v>19</v>
      </c>
      <c r="D45">
        <v>1080</v>
      </c>
      <c r="E45">
        <f t="shared" si="1"/>
        <v>1.7592592592592594E-2</v>
      </c>
      <c r="F45">
        <v>7.8399999999999997E-2</v>
      </c>
      <c r="G45">
        <f t="shared" si="2"/>
        <v>0.224395313681028</v>
      </c>
      <c r="H45">
        <f>AVERAGE(G45:G50)</f>
        <v>0.19486961451247165</v>
      </c>
      <c r="J45">
        <f t="shared" si="3"/>
        <v>2.2317232931637425E-3</v>
      </c>
      <c r="K45">
        <f t="shared" si="4"/>
        <v>8.2212570519326147E-4</v>
      </c>
      <c r="L45">
        <f t="shared" si="5"/>
        <v>2.0480259202711328E-8</v>
      </c>
      <c r="M45">
        <f t="shared" si="6"/>
        <v>5.5261826595003234E-2</v>
      </c>
      <c r="N45">
        <f>AVERAGE(M45:M50)</f>
        <v>5.3439320151308305E-2</v>
      </c>
      <c r="P45">
        <f t="shared" si="7"/>
        <v>8.7176691139208924E-4</v>
      </c>
      <c r="Q45">
        <f>SQRT(SUM(P45:P50)/5)</f>
        <v>1.9406387056469333E-2</v>
      </c>
    </row>
    <row r="46" spans="1:24" x14ac:dyDescent="0.3">
      <c r="A46">
        <v>774</v>
      </c>
      <c r="B46">
        <v>790</v>
      </c>
      <c r="C46">
        <f t="shared" si="10"/>
        <v>16</v>
      </c>
      <c r="D46">
        <v>1080</v>
      </c>
      <c r="E46">
        <f t="shared" si="1"/>
        <v>1.4814814814814815E-2</v>
      </c>
      <c r="F46">
        <v>7.8399999999999997E-2</v>
      </c>
      <c r="G46">
        <f t="shared" si="2"/>
        <v>0.1889644746787604</v>
      </c>
      <c r="H46">
        <v>0.19486999999999999</v>
      </c>
      <c r="J46">
        <f t="shared" si="3"/>
        <v>2.2317232931637425E-3</v>
      </c>
      <c r="K46">
        <f t="shared" si="4"/>
        <v>5.8300327016475061E-4</v>
      </c>
      <c r="L46">
        <f t="shared" si="5"/>
        <v>1.4523397107739889E-8</v>
      </c>
      <c r="M46">
        <f t="shared" si="6"/>
        <v>5.3054133549852653E-2</v>
      </c>
      <c r="P46">
        <f t="shared" si="7"/>
        <v>3.4875229319801904E-5</v>
      </c>
    </row>
    <row r="47" spans="1:24" x14ac:dyDescent="0.3">
      <c r="A47">
        <v>467</v>
      </c>
      <c r="B47">
        <v>483</v>
      </c>
      <c r="C47">
        <f t="shared" si="10"/>
        <v>16</v>
      </c>
      <c r="D47">
        <v>1080</v>
      </c>
      <c r="E47">
        <f t="shared" si="1"/>
        <v>1.4814814814814815E-2</v>
      </c>
      <c r="F47">
        <v>7.8399999999999997E-2</v>
      </c>
      <c r="G47">
        <f t="shared" si="2"/>
        <v>0.1889644746787604</v>
      </c>
      <c r="H47">
        <v>0.19486999999999999</v>
      </c>
      <c r="J47">
        <f t="shared" si="3"/>
        <v>2.2317232931637425E-3</v>
      </c>
      <c r="K47">
        <f t="shared" si="4"/>
        <v>5.8300327016475061E-4</v>
      </c>
      <c r="L47">
        <f t="shared" si="5"/>
        <v>1.4523397107739889E-8</v>
      </c>
      <c r="M47">
        <f t="shared" si="6"/>
        <v>5.3054133549852653E-2</v>
      </c>
      <c r="P47">
        <f t="shared" si="7"/>
        <v>3.4875229319801904E-5</v>
      </c>
    </row>
    <row r="48" spans="1:24" x14ac:dyDescent="0.3">
      <c r="A48">
        <v>408</v>
      </c>
      <c r="B48">
        <v>425</v>
      </c>
      <c r="C48">
        <f t="shared" si="10"/>
        <v>17</v>
      </c>
      <c r="D48">
        <v>1080</v>
      </c>
      <c r="E48">
        <f t="shared" si="1"/>
        <v>1.5740740740740739E-2</v>
      </c>
      <c r="F48">
        <v>7.8399999999999997E-2</v>
      </c>
      <c r="G48">
        <f t="shared" si="2"/>
        <v>0.20077475434618292</v>
      </c>
      <c r="H48">
        <v>0.19486999999999999</v>
      </c>
      <c r="J48">
        <f t="shared" si="3"/>
        <v>2.2317232931637425E-3</v>
      </c>
      <c r="K48">
        <f t="shared" si="4"/>
        <v>6.5815603545942545E-4</v>
      </c>
      <c r="L48">
        <f t="shared" si="5"/>
        <v>1.6395553766159489E-8</v>
      </c>
      <c r="M48">
        <f t="shared" si="6"/>
        <v>5.3757750363802745E-2</v>
      </c>
      <c r="P48">
        <f t="shared" si="7"/>
        <v>3.4866123888766177E-5</v>
      </c>
    </row>
    <row r="49" spans="1:25" x14ac:dyDescent="0.3">
      <c r="A49">
        <v>333</v>
      </c>
      <c r="B49">
        <v>350</v>
      </c>
      <c r="C49">
        <f t="shared" si="10"/>
        <v>17</v>
      </c>
      <c r="D49">
        <v>1080</v>
      </c>
      <c r="E49">
        <f t="shared" si="1"/>
        <v>1.5740740740740739E-2</v>
      </c>
      <c r="F49">
        <v>7.8399999999999997E-2</v>
      </c>
      <c r="G49">
        <f t="shared" si="2"/>
        <v>0.20077475434618292</v>
      </c>
      <c r="H49">
        <v>0.19486999999999999</v>
      </c>
      <c r="J49">
        <f t="shared" si="3"/>
        <v>2.2317232931637425E-3</v>
      </c>
      <c r="K49">
        <f t="shared" si="4"/>
        <v>6.5815603545942545E-4</v>
      </c>
      <c r="L49">
        <f t="shared" si="5"/>
        <v>1.6395553766159489E-8</v>
      </c>
      <c r="M49">
        <f t="shared" si="6"/>
        <v>5.3757750363802745E-2</v>
      </c>
      <c r="P49">
        <f t="shared" si="7"/>
        <v>3.4866123888766177E-5</v>
      </c>
    </row>
    <row r="50" spans="1:25" x14ac:dyDescent="0.3">
      <c r="A50">
        <v>135</v>
      </c>
      <c r="B50">
        <v>149</v>
      </c>
      <c r="C50">
        <f t="shared" si="10"/>
        <v>14</v>
      </c>
      <c r="D50">
        <v>1080</v>
      </c>
      <c r="E50">
        <f t="shared" si="1"/>
        <v>1.2962962962962963E-2</v>
      </c>
      <c r="F50">
        <v>7.8399999999999997E-2</v>
      </c>
      <c r="G50">
        <f t="shared" si="2"/>
        <v>0.16534391534391535</v>
      </c>
      <c r="H50">
        <v>0.19486999999999999</v>
      </c>
      <c r="J50">
        <f t="shared" si="3"/>
        <v>2.2317232931637425E-3</v>
      </c>
      <c r="K50">
        <f t="shared" si="4"/>
        <v>4.463618787198871E-4</v>
      </c>
      <c r="L50">
        <f t="shared" si="5"/>
        <v>1.1119475910613351E-8</v>
      </c>
      <c r="M50">
        <f t="shared" si="6"/>
        <v>5.1750326485535722E-2</v>
      </c>
      <c r="P50">
        <f t="shared" si="7"/>
        <v>8.7178967511827681E-4</v>
      </c>
    </row>
    <row r="52" spans="1:25" x14ac:dyDescent="0.3">
      <c r="A52" t="s">
        <v>5</v>
      </c>
    </row>
    <row r="53" spans="1:25" x14ac:dyDescent="0.3">
      <c r="A53" t="s">
        <v>1</v>
      </c>
      <c r="Y53" t="s">
        <v>18</v>
      </c>
    </row>
    <row r="54" spans="1:25" x14ac:dyDescent="0.3">
      <c r="A54">
        <v>710</v>
      </c>
      <c r="B54">
        <v>770</v>
      </c>
      <c r="C54">
        <f t="shared" si="10"/>
        <v>60</v>
      </c>
      <c r="D54">
        <v>1080</v>
      </c>
      <c r="E54">
        <f t="shared" si="1"/>
        <v>5.5555555555555552E-2</v>
      </c>
      <c r="F54">
        <v>2.1000000000000001E-2</v>
      </c>
      <c r="G54">
        <f t="shared" si="2"/>
        <v>2.6455026455026451</v>
      </c>
      <c r="H54">
        <f>AVERAGE(G54:G59)</f>
        <v>3.0864197530864192</v>
      </c>
      <c r="J54">
        <f t="shared" si="3"/>
        <v>3.1105263321606645E-2</v>
      </c>
      <c r="K54">
        <f t="shared" si="4"/>
        <v>0.1142686409522911</v>
      </c>
      <c r="L54">
        <f t="shared" si="5"/>
        <v>3.9675080767355418E-5</v>
      </c>
      <c r="M54">
        <f t="shared" si="6"/>
        <v>0.38133132490613081</v>
      </c>
      <c r="N54">
        <f>AVERAGE(M54:M59)</f>
        <v>0.43317417860419311</v>
      </c>
      <c r="P54">
        <f t="shared" si="7"/>
        <v>0.19440789576004144</v>
      </c>
      <c r="Q54">
        <f>SQRT(SUM(P54:P59)/5)</f>
        <v>0.6971511284167845</v>
      </c>
      <c r="T54">
        <v>320</v>
      </c>
      <c r="U54">
        <v>875</v>
      </c>
      <c r="V54">
        <f>U54-T54</f>
        <v>555</v>
      </c>
      <c r="W54">
        <v>1080</v>
      </c>
      <c r="X54">
        <f>V54/W54</f>
        <v>0.51388888888888884</v>
      </c>
      <c r="Y54">
        <f>AVERAGE(X54:X56)</f>
        <v>0.52160493827160492</v>
      </c>
    </row>
    <row r="55" spans="1:25" x14ac:dyDescent="0.3">
      <c r="A55">
        <v>900</v>
      </c>
      <c r="B55">
        <v>1000</v>
      </c>
      <c r="C55">
        <f t="shared" si="10"/>
        <v>100</v>
      </c>
      <c r="D55">
        <v>1080</v>
      </c>
      <c r="E55">
        <f t="shared" si="1"/>
        <v>9.2592592592592587E-2</v>
      </c>
      <c r="F55">
        <v>2.1000000000000001E-2</v>
      </c>
      <c r="G55">
        <f t="shared" si="2"/>
        <v>4.409171075837742</v>
      </c>
      <c r="H55">
        <v>3.0864199999999999</v>
      </c>
      <c r="J55">
        <f t="shared" si="3"/>
        <v>3.1105263321606645E-2</v>
      </c>
      <c r="K55">
        <f t="shared" si="4"/>
        <v>0.31741289153414193</v>
      </c>
      <c r="L55">
        <f t="shared" si="5"/>
        <v>1.1020855768709836E-4</v>
      </c>
      <c r="M55">
        <f t="shared" si="6"/>
        <v>0.59044759582323281</v>
      </c>
      <c r="P55">
        <f t="shared" si="7"/>
        <v>1.7496704086299042</v>
      </c>
      <c r="T55">
        <v>310</v>
      </c>
      <c r="U55">
        <v>860</v>
      </c>
      <c r="V55">
        <f t="shared" ref="V55:V56" si="15">U55-T55</f>
        <v>550</v>
      </c>
      <c r="W55">
        <v>1080</v>
      </c>
      <c r="X55">
        <f t="shared" ref="X55:X56" si="16">V55/W55</f>
        <v>0.5092592592592593</v>
      </c>
    </row>
    <row r="56" spans="1:25" x14ac:dyDescent="0.3">
      <c r="A56">
        <v>845</v>
      </c>
      <c r="B56">
        <v>900</v>
      </c>
      <c r="C56">
        <f t="shared" si="10"/>
        <v>55</v>
      </c>
      <c r="D56">
        <v>1080</v>
      </c>
      <c r="E56">
        <f t="shared" si="1"/>
        <v>5.0925925925925923E-2</v>
      </c>
      <c r="F56">
        <v>2.1000000000000001E-2</v>
      </c>
      <c r="G56">
        <f t="shared" si="2"/>
        <v>2.4250440917107583</v>
      </c>
      <c r="H56">
        <v>3.0864199999999999</v>
      </c>
      <c r="J56">
        <f t="shared" si="3"/>
        <v>3.1105263321606645E-2</v>
      </c>
      <c r="K56">
        <f t="shared" si="4"/>
        <v>9.6017399689077937E-2</v>
      </c>
      <c r="L56">
        <f t="shared" si="5"/>
        <v>3.3338088700347263E-5</v>
      </c>
      <c r="M56">
        <f t="shared" si="6"/>
        <v>0.35658940127180577</v>
      </c>
      <c r="P56">
        <f t="shared" si="7"/>
        <v>0.43741809206541937</v>
      </c>
      <c r="T56">
        <v>290</v>
      </c>
      <c r="U56">
        <v>875</v>
      </c>
      <c r="V56">
        <f t="shared" si="15"/>
        <v>585</v>
      </c>
      <c r="W56">
        <v>1080</v>
      </c>
      <c r="X56">
        <f t="shared" si="16"/>
        <v>0.54166666666666663</v>
      </c>
    </row>
    <row r="57" spans="1:25" x14ac:dyDescent="0.3">
      <c r="A57">
        <v>775</v>
      </c>
      <c r="B57">
        <v>840</v>
      </c>
      <c r="C57">
        <f t="shared" si="10"/>
        <v>65</v>
      </c>
      <c r="D57">
        <v>1080</v>
      </c>
      <c r="E57">
        <f t="shared" si="1"/>
        <v>6.0185185185185182E-2</v>
      </c>
      <c r="F57">
        <v>2.1000000000000001E-2</v>
      </c>
      <c r="G57">
        <f t="shared" si="2"/>
        <v>2.8659611992945324</v>
      </c>
      <c r="H57">
        <v>3.0864199999999999</v>
      </c>
      <c r="J57">
        <f t="shared" si="3"/>
        <v>3.1105263321606645E-2</v>
      </c>
      <c r="K57">
        <f t="shared" si="4"/>
        <v>0.13410694667317496</v>
      </c>
      <c r="L57">
        <f t="shared" si="5"/>
        <v>4.656311562279907E-5</v>
      </c>
      <c r="M57">
        <f t="shared" si="6"/>
        <v>0.40652032312100267</v>
      </c>
      <c r="P57">
        <f t="shared" si="7"/>
        <v>4.8602082808493048E-2</v>
      </c>
    </row>
    <row r="58" spans="1:25" x14ac:dyDescent="0.3">
      <c r="A58">
        <v>890</v>
      </c>
      <c r="B58">
        <v>960</v>
      </c>
      <c r="C58">
        <f t="shared" si="10"/>
        <v>70</v>
      </c>
      <c r="D58">
        <v>1080</v>
      </c>
      <c r="E58">
        <f t="shared" si="1"/>
        <v>6.4814814814814811E-2</v>
      </c>
      <c r="F58">
        <v>2.1000000000000001E-2</v>
      </c>
      <c r="G58">
        <f t="shared" si="2"/>
        <v>3.0864197530864192</v>
      </c>
      <c r="H58">
        <v>3.0864199999999999</v>
      </c>
      <c r="J58">
        <f t="shared" si="3"/>
        <v>3.1105263321606645E-2</v>
      </c>
      <c r="K58">
        <f t="shared" si="4"/>
        <v>0.15553231685172955</v>
      </c>
      <c r="L58">
        <f t="shared" si="5"/>
        <v>5.400219326667821E-5</v>
      </c>
      <c r="M58">
        <f t="shared" si="6"/>
        <v>0.43207821325149326</v>
      </c>
      <c r="P58">
        <f t="shared" si="7"/>
        <v>6.0966316330451156E-14</v>
      </c>
    </row>
    <row r="59" spans="1:25" x14ac:dyDescent="0.3">
      <c r="A59">
        <v>700</v>
      </c>
      <c r="B59">
        <v>770</v>
      </c>
      <c r="C59">
        <f t="shared" si="10"/>
        <v>70</v>
      </c>
      <c r="D59">
        <v>1080</v>
      </c>
      <c r="E59">
        <f t="shared" si="1"/>
        <v>6.4814814814814811E-2</v>
      </c>
      <c r="F59">
        <v>2.1000000000000001E-2</v>
      </c>
      <c r="G59">
        <f t="shared" si="2"/>
        <v>3.0864197530864192</v>
      </c>
      <c r="H59">
        <v>3.0864199999999999</v>
      </c>
      <c r="J59">
        <f t="shared" si="3"/>
        <v>3.1105263321606645E-2</v>
      </c>
      <c r="K59">
        <f t="shared" si="4"/>
        <v>0.15553231685172955</v>
      </c>
      <c r="L59">
        <f t="shared" si="5"/>
        <v>5.400219326667821E-5</v>
      </c>
      <c r="M59">
        <f t="shared" si="6"/>
        <v>0.43207821325149326</v>
      </c>
      <c r="P59">
        <f t="shared" si="7"/>
        <v>6.0966316330451156E-14</v>
      </c>
    </row>
    <row r="61" spans="1:25" x14ac:dyDescent="0.3">
      <c r="A61" t="s">
        <v>2</v>
      </c>
    </row>
    <row r="62" spans="1:25" x14ac:dyDescent="0.3">
      <c r="A62">
        <v>855</v>
      </c>
      <c r="B62">
        <v>874</v>
      </c>
      <c r="C62">
        <f t="shared" si="10"/>
        <v>19</v>
      </c>
      <c r="D62">
        <v>1080</v>
      </c>
      <c r="E62">
        <f t="shared" si="1"/>
        <v>1.7592592592592594E-2</v>
      </c>
      <c r="F62">
        <v>7.8399999999999997E-2</v>
      </c>
      <c r="G62">
        <f t="shared" si="2"/>
        <v>0.224395313681028</v>
      </c>
      <c r="H62">
        <f>AVERAGE(G62:G67)</f>
        <v>0.26573129251700683</v>
      </c>
      <c r="J62">
        <f t="shared" si="3"/>
        <v>2.2317232931637425E-3</v>
      </c>
      <c r="K62">
        <f t="shared" si="4"/>
        <v>8.2212570519326147E-4</v>
      </c>
      <c r="L62">
        <f t="shared" si="5"/>
        <v>2.0480259202711328E-8</v>
      </c>
      <c r="M62">
        <f t="shared" si="6"/>
        <v>5.5261826595003234E-2</v>
      </c>
      <c r="N62">
        <f>AVERAGE(M62:M67)</f>
        <v>5.8427998024116891E-2</v>
      </c>
      <c r="P62">
        <f t="shared" si="7"/>
        <v>1.7086631463284904E-3</v>
      </c>
      <c r="Q62">
        <f>SQRT(SUM(P62:P67)/5)</f>
        <v>5.7252497094105279E-2</v>
      </c>
    </row>
    <row r="63" spans="1:25" x14ac:dyDescent="0.3">
      <c r="A63">
        <v>814</v>
      </c>
      <c r="B63">
        <v>844</v>
      </c>
      <c r="C63">
        <f t="shared" si="10"/>
        <v>30</v>
      </c>
      <c r="D63">
        <v>1080</v>
      </c>
      <c r="E63">
        <f t="shared" si="1"/>
        <v>2.7777777777777776E-2</v>
      </c>
      <c r="F63">
        <v>7.8399999999999997E-2</v>
      </c>
      <c r="G63">
        <f t="shared" si="2"/>
        <v>0.35430839002267572</v>
      </c>
      <c r="H63">
        <v>0.26573099999999999</v>
      </c>
      <c r="J63">
        <f t="shared" si="3"/>
        <v>2.2317232931637425E-3</v>
      </c>
      <c r="K63">
        <f t="shared" si="4"/>
        <v>2.0496208716729511E-3</v>
      </c>
      <c r="L63">
        <f t="shared" si="5"/>
        <v>5.1058817956898043E-8</v>
      </c>
      <c r="M63">
        <f t="shared" si="6"/>
        <v>6.5432371374226153E-2</v>
      </c>
      <c r="P63">
        <f t="shared" si="7"/>
        <v>7.8459540232292142E-3</v>
      </c>
    </row>
    <row r="64" spans="1:25" x14ac:dyDescent="0.3">
      <c r="A64">
        <v>768</v>
      </c>
      <c r="B64">
        <v>793</v>
      </c>
      <c r="C64">
        <f t="shared" si="10"/>
        <v>25</v>
      </c>
      <c r="D64">
        <v>1080</v>
      </c>
      <c r="E64">
        <f t="shared" si="1"/>
        <v>2.3148148148148147E-2</v>
      </c>
      <c r="F64">
        <v>7.8399999999999997E-2</v>
      </c>
      <c r="G64">
        <f t="shared" si="2"/>
        <v>0.29525699168556313</v>
      </c>
      <c r="H64">
        <v>0.26573099999999999</v>
      </c>
      <c r="J64">
        <f t="shared" si="3"/>
        <v>2.2317232931637425E-3</v>
      </c>
      <c r="K64">
        <f t="shared" si="4"/>
        <v>1.4233478275506605E-3</v>
      </c>
      <c r="L64">
        <f t="shared" si="5"/>
        <v>3.545751247006809E-8</v>
      </c>
      <c r="M64">
        <f t="shared" si="6"/>
        <v>6.0457477438501127E-2</v>
      </c>
      <c r="P64">
        <f t="shared" si="7"/>
        <v>8.7178418501594344E-4</v>
      </c>
    </row>
    <row r="65" spans="1:16" x14ac:dyDescent="0.3">
      <c r="A65">
        <v>504</v>
      </c>
      <c r="B65">
        <v>520</v>
      </c>
      <c r="C65">
        <f t="shared" si="10"/>
        <v>16</v>
      </c>
      <c r="D65">
        <v>1080</v>
      </c>
      <c r="E65">
        <f t="shared" si="1"/>
        <v>1.4814814814814815E-2</v>
      </c>
      <c r="F65">
        <v>7.8399999999999997E-2</v>
      </c>
      <c r="G65">
        <f t="shared" si="2"/>
        <v>0.1889644746787604</v>
      </c>
      <c r="H65">
        <v>0.26573099999999999</v>
      </c>
      <c r="J65">
        <f t="shared" si="3"/>
        <v>2.2317232931637425E-3</v>
      </c>
      <c r="K65">
        <f t="shared" si="4"/>
        <v>5.8300327016475061E-4</v>
      </c>
      <c r="L65">
        <f t="shared" si="5"/>
        <v>1.4523397107739889E-8</v>
      </c>
      <c r="M65">
        <f t="shared" si="6"/>
        <v>5.3054133549852653E-2</v>
      </c>
      <c r="P65">
        <f t="shared" si="7"/>
        <v>5.8930994098965192E-3</v>
      </c>
    </row>
    <row r="66" spans="1:16" x14ac:dyDescent="0.3">
      <c r="A66">
        <v>240</v>
      </c>
      <c r="B66">
        <v>262</v>
      </c>
      <c r="C66">
        <f t="shared" si="10"/>
        <v>22</v>
      </c>
      <c r="D66">
        <v>1080</v>
      </c>
      <c r="E66">
        <f t="shared" si="1"/>
        <v>2.0370370370370372E-2</v>
      </c>
      <c r="F66">
        <v>7.8399999999999997E-2</v>
      </c>
      <c r="G66">
        <f t="shared" si="2"/>
        <v>0.25982615268329556</v>
      </c>
      <c r="H66">
        <v>0.26573099999999999</v>
      </c>
      <c r="J66">
        <f t="shared" si="3"/>
        <v>2.2317232931637425E-3</v>
      </c>
      <c r="K66">
        <f t="shared" si="4"/>
        <v>1.1022405576552314E-3</v>
      </c>
      <c r="L66">
        <f t="shared" si="5"/>
        <v>2.7458297656820733E-8</v>
      </c>
      <c r="M66">
        <f t="shared" si="6"/>
        <v>5.7740724875226766E-2</v>
      </c>
      <c r="P66">
        <f t="shared" si="7"/>
        <v>3.4867221833591525E-5</v>
      </c>
    </row>
    <row r="67" spans="1:16" x14ac:dyDescent="0.3">
      <c r="A67">
        <v>207</v>
      </c>
      <c r="B67">
        <v>230</v>
      </c>
      <c r="C67">
        <f t="shared" si="10"/>
        <v>23</v>
      </c>
      <c r="D67">
        <v>1080</v>
      </c>
      <c r="E67">
        <f t="shared" si="1"/>
        <v>2.1296296296296296E-2</v>
      </c>
      <c r="F67">
        <v>7.8399999999999997E-2</v>
      </c>
      <c r="G67">
        <f t="shared" si="2"/>
        <v>0.27163643235071805</v>
      </c>
      <c r="H67">
        <v>0.26573099999999999</v>
      </c>
      <c r="J67">
        <f t="shared" si="3"/>
        <v>2.2317232931637425E-3</v>
      </c>
      <c r="K67">
        <f t="shared" si="4"/>
        <v>1.204721601238879E-3</v>
      </c>
      <c r="L67">
        <f t="shared" si="5"/>
        <v>3.0011238554665629E-8</v>
      </c>
      <c r="M67">
        <f t="shared" si="6"/>
        <v>5.8621454311891447E-2</v>
      </c>
      <c r="P67">
        <f t="shared" si="7"/>
        <v>3.4874131248907357E-5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戴琦宸Eric Dai</dc:creator>
  <cp:lastModifiedBy>戴琦宸</cp:lastModifiedBy>
  <dcterms:created xsi:type="dcterms:W3CDTF">2015-06-05T18:17:20Z</dcterms:created>
  <dcterms:modified xsi:type="dcterms:W3CDTF">2020-12-09T04:32:20Z</dcterms:modified>
</cp:coreProperties>
</file>