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\Desktop\Code\"/>
    </mc:Choice>
  </mc:AlternateContent>
  <bookViews>
    <workbookView xWindow="0" yWindow="0" windowWidth="28800" windowHeight="12435"/>
  </bookViews>
  <sheets>
    <sheet name="Sheet6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0" i="1" l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O120" i="1" s="1"/>
  <c r="M120" i="1"/>
  <c r="N119" i="1"/>
  <c r="M119" i="1"/>
  <c r="N118" i="1"/>
  <c r="O118" i="1" s="1"/>
  <c r="M118" i="1"/>
  <c r="N117" i="1"/>
  <c r="M117" i="1"/>
  <c r="N116" i="1"/>
  <c r="O116" i="1" s="1"/>
  <c r="M116" i="1"/>
  <c r="N115" i="1"/>
  <c r="M115" i="1"/>
  <c r="N114" i="1"/>
  <c r="M114" i="1"/>
  <c r="O113" i="1"/>
  <c r="N113" i="1"/>
  <c r="M113" i="1"/>
  <c r="N112" i="1"/>
  <c r="M112" i="1"/>
  <c r="N111" i="1"/>
  <c r="M111" i="1"/>
  <c r="N110" i="1"/>
  <c r="M110" i="1"/>
  <c r="O110" i="1" s="1"/>
  <c r="N109" i="1"/>
  <c r="O109" i="1" s="1"/>
  <c r="M109" i="1"/>
  <c r="N108" i="1"/>
  <c r="M108" i="1"/>
  <c r="N107" i="1"/>
  <c r="M107" i="1"/>
  <c r="O106" i="1"/>
  <c r="N106" i="1"/>
  <c r="M106" i="1"/>
  <c r="N105" i="1"/>
  <c r="M105" i="1"/>
  <c r="N104" i="1"/>
  <c r="M104" i="1"/>
  <c r="N103" i="1"/>
  <c r="M103" i="1"/>
  <c r="O103" i="1" s="1"/>
  <c r="O102" i="1"/>
  <c r="N102" i="1"/>
  <c r="M102" i="1"/>
  <c r="N101" i="1"/>
  <c r="O101" i="1" s="1"/>
  <c r="M101" i="1"/>
  <c r="N100" i="1"/>
  <c r="M100" i="1"/>
  <c r="N99" i="1"/>
  <c r="M99" i="1"/>
  <c r="N98" i="1"/>
  <c r="M98" i="1"/>
  <c r="O98" i="1" s="1"/>
  <c r="N97" i="1"/>
  <c r="O97" i="1" s="1"/>
  <c r="M97" i="1"/>
  <c r="N96" i="1"/>
  <c r="M96" i="1"/>
  <c r="O96" i="1" s="1"/>
  <c r="N95" i="1"/>
  <c r="M95" i="1"/>
  <c r="N94" i="1"/>
  <c r="M94" i="1"/>
  <c r="O94" i="1" s="1"/>
  <c r="N93" i="1"/>
  <c r="O93" i="1" s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O51" i="1" s="1"/>
  <c r="M51" i="1"/>
  <c r="N50" i="1"/>
  <c r="M50" i="1"/>
  <c r="N49" i="1"/>
  <c r="O49" i="1" s="1"/>
  <c r="M49" i="1"/>
  <c r="N48" i="1"/>
  <c r="M48" i="1"/>
  <c r="N47" i="1"/>
  <c r="O47" i="1" s="1"/>
  <c r="M47" i="1"/>
  <c r="N46" i="1"/>
  <c r="M46" i="1"/>
  <c r="N45" i="1"/>
  <c r="O45" i="1" s="1"/>
  <c r="M45" i="1"/>
  <c r="N44" i="1"/>
  <c r="M44" i="1"/>
  <c r="N43" i="1"/>
  <c r="O43" i="1" s="1"/>
  <c r="M43" i="1"/>
  <c r="N42" i="1"/>
  <c r="M42" i="1"/>
  <c r="N41" i="1"/>
  <c r="O41" i="1" s="1"/>
  <c r="M41" i="1"/>
  <c r="N40" i="1"/>
  <c r="M40" i="1"/>
  <c r="N39" i="1"/>
  <c r="O39" i="1" s="1"/>
  <c r="M39" i="1"/>
  <c r="N38" i="1"/>
  <c r="M38" i="1"/>
  <c r="N37" i="1"/>
  <c r="O37" i="1" s="1"/>
  <c r="M37" i="1"/>
  <c r="N36" i="1"/>
  <c r="M36" i="1"/>
  <c r="N35" i="1"/>
  <c r="M35" i="1"/>
  <c r="O35" i="1" s="1"/>
  <c r="N34" i="1"/>
  <c r="M34" i="1"/>
  <c r="N33" i="1"/>
  <c r="M33" i="1"/>
  <c r="O33" i="1" s="1"/>
  <c r="N32" i="1"/>
  <c r="O32" i="1" s="1"/>
  <c r="M32" i="1"/>
  <c r="O31" i="1"/>
  <c r="N31" i="1"/>
  <c r="M31" i="1"/>
  <c r="N30" i="1"/>
  <c r="M30" i="1"/>
  <c r="O30" i="1" s="1"/>
  <c r="N29" i="1"/>
  <c r="M29" i="1"/>
  <c r="O29" i="1" s="1"/>
  <c r="N28" i="1"/>
  <c r="M28" i="1"/>
  <c r="O28" i="1" s="1"/>
  <c r="N27" i="1"/>
  <c r="M27" i="1"/>
  <c r="O27" i="1" s="1"/>
  <c r="N26" i="1"/>
  <c r="M26" i="1"/>
  <c r="O26" i="1" s="1"/>
  <c r="N25" i="1"/>
  <c r="M25" i="1"/>
  <c r="O25" i="1" s="1"/>
  <c r="N24" i="1"/>
  <c r="O24" i="1" s="1"/>
  <c r="M24" i="1"/>
  <c r="O23" i="1"/>
  <c r="N23" i="1"/>
  <c r="M23" i="1"/>
  <c r="N22" i="1"/>
  <c r="M22" i="1"/>
  <c r="O22" i="1" s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O8" i="1" s="1"/>
  <c r="N7" i="1"/>
  <c r="M7" i="1"/>
  <c r="N6" i="1"/>
  <c r="M6" i="1"/>
  <c r="N5" i="1"/>
  <c r="M5" i="1"/>
  <c r="O5" i="1" s="1"/>
  <c r="N4" i="1"/>
  <c r="M4" i="1"/>
  <c r="O4" i="1" s="1"/>
  <c r="N3" i="1"/>
  <c r="M3" i="1"/>
  <c r="O3" i="1" s="1"/>
  <c r="K1" i="1"/>
  <c r="B3" i="1"/>
  <c r="I1" i="1"/>
  <c r="H1" i="1"/>
  <c r="G1" i="1"/>
  <c r="F1" i="1"/>
  <c r="E1" i="1"/>
  <c r="D1" i="1"/>
  <c r="C1" i="1"/>
  <c r="B1" i="1"/>
  <c r="J1" i="1"/>
  <c r="O12" i="1" l="1"/>
  <c r="O16" i="1"/>
  <c r="O100" i="1"/>
  <c r="O105" i="1"/>
  <c r="O107" i="1"/>
  <c r="O114" i="1"/>
  <c r="P8" i="1"/>
  <c r="O34" i="1"/>
  <c r="O95" i="1"/>
  <c r="O104" i="1"/>
  <c r="O111" i="1"/>
  <c r="O122" i="1"/>
  <c r="O124" i="1"/>
  <c r="O126" i="1"/>
  <c r="O9" i="1"/>
  <c r="O13" i="1"/>
  <c r="P16" i="1"/>
  <c r="O76" i="1"/>
  <c r="O78" i="1"/>
  <c r="O80" i="1"/>
  <c r="O82" i="1"/>
  <c r="O84" i="1"/>
  <c r="O86" i="1"/>
  <c r="O88" i="1"/>
  <c r="O90" i="1"/>
  <c r="O92" i="1"/>
  <c r="O99" i="1"/>
  <c r="O108" i="1"/>
  <c r="P6" i="1"/>
  <c r="P7" i="1"/>
  <c r="P14" i="1"/>
  <c r="P15" i="1"/>
  <c r="P4" i="1"/>
  <c r="P12" i="1"/>
  <c r="P3" i="1"/>
  <c r="P10" i="1"/>
  <c r="P11" i="1"/>
  <c r="O115" i="1"/>
  <c r="O117" i="1"/>
  <c r="O119" i="1"/>
  <c r="O121" i="1"/>
  <c r="O123" i="1"/>
  <c r="O125" i="1"/>
  <c r="O127" i="1"/>
  <c r="O129" i="1"/>
  <c r="P5" i="1"/>
  <c r="O7" i="1"/>
  <c r="P9" i="1"/>
  <c r="O11" i="1"/>
  <c r="P13" i="1"/>
  <c r="O15" i="1"/>
  <c r="O38" i="1"/>
  <c r="O40" i="1"/>
  <c r="O42" i="1"/>
  <c r="O44" i="1"/>
  <c r="O46" i="1"/>
  <c r="O48" i="1"/>
  <c r="O50" i="1"/>
  <c r="O6" i="1"/>
  <c r="O10" i="1"/>
  <c r="O14" i="1"/>
  <c r="O75" i="1"/>
  <c r="O77" i="1"/>
  <c r="O79" i="1"/>
  <c r="O81" i="1"/>
  <c r="O83" i="1"/>
  <c r="O85" i="1"/>
  <c r="O87" i="1"/>
  <c r="O89" i="1"/>
  <c r="O91" i="1"/>
  <c r="O128" i="1"/>
  <c r="O112" i="1"/>
  <c r="Q16" i="1"/>
  <c r="P29" i="1" s="1"/>
  <c r="O36" i="1"/>
  <c r="O13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24" i="1" l="1"/>
  <c r="P21" i="1"/>
  <c r="P26" i="1"/>
  <c r="P27" i="1"/>
  <c r="P25" i="1"/>
  <c r="P17" i="1"/>
  <c r="P22" i="1"/>
  <c r="P32" i="1"/>
  <c r="P28" i="1"/>
  <c r="P23" i="1"/>
  <c r="P34" i="1"/>
  <c r="P18" i="1"/>
  <c r="P20" i="1"/>
  <c r="P35" i="1"/>
  <c r="Q35" i="1"/>
  <c r="P19" i="1"/>
  <c r="P30" i="1"/>
  <c r="P33" i="1"/>
  <c r="P31" i="1"/>
  <c r="P40" i="1" l="1"/>
  <c r="P48" i="1"/>
  <c r="P41" i="1"/>
  <c r="P49" i="1"/>
  <c r="P46" i="1"/>
  <c r="P38" i="1"/>
  <c r="P39" i="1"/>
  <c r="P42" i="1"/>
  <c r="P50" i="1"/>
  <c r="P43" i="1"/>
  <c r="Q51" i="1"/>
  <c r="P51" i="1"/>
  <c r="P44" i="1"/>
  <c r="P36" i="1"/>
  <c r="P37" i="1"/>
  <c r="P45" i="1"/>
  <c r="P47" i="1"/>
  <c r="P58" i="1" l="1"/>
  <c r="P66" i="1"/>
  <c r="P74" i="1"/>
  <c r="P52" i="1"/>
  <c r="P57" i="1"/>
  <c r="P65" i="1"/>
  <c r="P73" i="1"/>
  <c r="P64" i="1"/>
  <c r="P63" i="1"/>
  <c r="P60" i="1"/>
  <c r="P68" i="1"/>
  <c r="P59" i="1"/>
  <c r="P67" i="1"/>
  <c r="P69" i="1"/>
  <c r="P55" i="1"/>
  <c r="Q74" i="1"/>
  <c r="P54" i="1"/>
  <c r="P62" i="1"/>
  <c r="P70" i="1"/>
  <c r="P53" i="1"/>
  <c r="P61" i="1"/>
  <c r="P56" i="1"/>
  <c r="P72" i="1"/>
  <c r="P71" i="1"/>
  <c r="P92" i="1" l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Q92" i="1"/>
  <c r="P96" i="1" l="1"/>
  <c r="P95" i="1"/>
  <c r="P94" i="1"/>
  <c r="P93" i="1"/>
  <c r="P100" i="1"/>
  <c r="P104" i="1"/>
  <c r="P108" i="1"/>
  <c r="P98" i="1"/>
  <c r="P110" i="1"/>
  <c r="P103" i="1"/>
  <c r="Q112" i="1"/>
  <c r="P112" i="1"/>
  <c r="P97" i="1"/>
  <c r="P101" i="1"/>
  <c r="P105" i="1"/>
  <c r="P109" i="1"/>
  <c r="P106" i="1"/>
  <c r="P107" i="1"/>
  <c r="P102" i="1"/>
  <c r="P99" i="1"/>
  <c r="P111" i="1"/>
  <c r="Q130" i="1" l="1"/>
  <c r="P117" i="1"/>
  <c r="P121" i="1"/>
  <c r="P125" i="1"/>
  <c r="P130" i="1"/>
  <c r="P114" i="1"/>
  <c r="P127" i="1"/>
  <c r="P129" i="1"/>
  <c r="P120" i="1"/>
  <c r="P113" i="1"/>
  <c r="P118" i="1"/>
  <c r="P122" i="1"/>
  <c r="P126" i="1"/>
  <c r="P119" i="1"/>
  <c r="P116" i="1"/>
  <c r="P128" i="1"/>
  <c r="P115" i="1"/>
  <c r="P123" i="1"/>
  <c r="P124" i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<sst xmlns="http://schemas.openxmlformats.org/spreadsheetml/2006/main" count="18" uniqueCount="16">
  <si>
    <r>
      <rPr>
        <sz val="9"/>
        <color theme="1"/>
        <rFont val="宋体"/>
        <family val="2"/>
        <charset val="134"/>
      </rPr>
      <t>日期</t>
    </r>
  </si>
  <si>
    <t>IF 近月</t>
    <phoneticPr fontId="4" type="noConversion"/>
  </si>
  <si>
    <t>IF 1806+09</t>
    <phoneticPr fontId="4" type="noConversion"/>
  </si>
  <si>
    <t>做多近月，做空1806+09</t>
    <phoneticPr fontId="4" type="noConversion"/>
  </si>
  <si>
    <t>收益</t>
    <phoneticPr fontId="4" type="noConversion"/>
  </si>
  <si>
    <t>Date</t>
  </si>
  <si>
    <t>IF1801.CFE</t>
  </si>
  <si>
    <t>IF1802.CFE</t>
  </si>
  <si>
    <t>IF1803.CFE</t>
  </si>
  <si>
    <t>IF1804.CFE</t>
  </si>
  <si>
    <t>IF1805.CFE</t>
  </si>
  <si>
    <t>IF1806.CFE</t>
  </si>
  <si>
    <t>IF1807.CFE</t>
  </si>
  <si>
    <t>IF1808.CFE</t>
  </si>
  <si>
    <t>IF1809.CFE</t>
  </si>
  <si>
    <t>IF.CFE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</si>
</sst>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%"/>
    <numFmt numFmtId="177" formatCode="yyyy\-mm\-dd"/>
    <numFmt numFmtId="178" formatCode="0.0000"/>
    <numFmt numFmtId="179" formatCode="0.0000000000000_ "/>
  </numFmts>
  <fonts count="8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sz val="9"/>
      <color rgb="FFFF0000"/>
      <name val="Arial"/>
      <family val="2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5" fillId="2" borderId="0" xfId="0" applyNumberFormat="1" applyFont="1" applyFill="1" applyAlignment="1">
      <alignment horizontal="right" vertical="center"/>
    </xf>
    <xf numFmtId="178" fontId="5" fillId="2" borderId="0" xfId="0" applyNumberFormat="1" applyFont="1" applyFill="1" applyAlignment="1">
      <alignment horizontal="right" vertical="center"/>
    </xf>
    <xf numFmtId="178" fontId="1" fillId="2" borderId="0" xfId="0" applyNumberFormat="1" applyFont="1" applyFill="1">
      <alignment vertical="center"/>
    </xf>
    <xf numFmtId="179" fontId="1" fillId="2" borderId="0" xfId="0" applyNumberFormat="1" applyFont="1" applyFill="1">
      <alignment vertical="center"/>
    </xf>
    <xf numFmtId="176" fontId="6" fillId="0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77" fontId="2" fillId="2" borderId="0" xfId="0" applyNumberFormat="1" applyFont="1" applyFill="1" applyAlignment="1">
      <alignment horizontal="right" vertical="center"/>
    </xf>
    <xf numFmtId="178" fontId="2" fillId="2" borderId="0" xfId="0" applyNumberFormat="1" applyFont="1" applyFill="1" applyAlignment="1">
      <alignment horizontal="right"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6" fillId="2" borderId="0" xfId="0" applyNumberFormat="1" applyFont="1" applyFill="1">
      <alignment vertical="center"/>
    </xf>
    <xf numFmtId="177" fontId="2" fillId="0" borderId="0" xfId="0" applyNumberFormat="1" applyFont="1" applyFill="1" applyAlignment="1">
      <alignment horizontal="right" vertical="center"/>
    </xf>
    <xf numFmtId="178" fontId="2" fillId="0" borderId="0" xfId="0" applyNumberFormat="1" applyFont="1" applyFill="1" applyAlignment="1">
      <alignment horizontal="right" vertical="center"/>
    </xf>
    <xf numFmtId="178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Sheet6!$P$1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Sheet6!$L$2:$L$130</c:f>
              <c:strCache>
                <c:ptCount val="129"/>
                <c:pt idx="0">
                  <c:v>Date</c:v>
                </c:pt>
                <c:pt idx="1">
                  <c:v>2018-01-02</c:v>
                </c:pt>
                <c:pt idx="2">
                  <c:v>2018-01-03</c:v>
                </c:pt>
                <c:pt idx="3">
                  <c:v>2018-01-04</c:v>
                </c:pt>
                <c:pt idx="4">
                  <c:v>2018-01-05</c:v>
                </c:pt>
                <c:pt idx="5">
                  <c:v>2018-01-08</c:v>
                </c:pt>
                <c:pt idx="6">
                  <c:v>2018-01-09</c:v>
                </c:pt>
                <c:pt idx="7">
                  <c:v>2018-01-10</c:v>
                </c:pt>
                <c:pt idx="8">
                  <c:v>2018-01-11</c:v>
                </c:pt>
                <c:pt idx="9">
                  <c:v>2018-01-12</c:v>
                </c:pt>
                <c:pt idx="10">
                  <c:v>2018-01-15</c:v>
                </c:pt>
                <c:pt idx="11">
                  <c:v>2018-01-16</c:v>
                </c:pt>
                <c:pt idx="12">
                  <c:v>2018-01-17</c:v>
                </c:pt>
                <c:pt idx="13">
                  <c:v>2018-01-18</c:v>
                </c:pt>
                <c:pt idx="14">
                  <c:v>2018-01-19</c:v>
                </c:pt>
                <c:pt idx="15">
                  <c:v>2018-01-22</c:v>
                </c:pt>
                <c:pt idx="16">
                  <c:v>2018-01-23</c:v>
                </c:pt>
                <c:pt idx="17">
                  <c:v>2018-01-24</c:v>
                </c:pt>
                <c:pt idx="18">
                  <c:v>2018-01-25</c:v>
                </c:pt>
                <c:pt idx="19">
                  <c:v>2018-01-26</c:v>
                </c:pt>
                <c:pt idx="20">
                  <c:v>2018-01-29</c:v>
                </c:pt>
                <c:pt idx="21">
                  <c:v>2018-01-30</c:v>
                </c:pt>
                <c:pt idx="22">
                  <c:v>2018-01-31</c:v>
                </c:pt>
                <c:pt idx="23">
                  <c:v>2018-02-01</c:v>
                </c:pt>
                <c:pt idx="24">
                  <c:v>2018-02-02</c:v>
                </c:pt>
                <c:pt idx="25">
                  <c:v>2018-02-05</c:v>
                </c:pt>
                <c:pt idx="26">
                  <c:v>2018-02-06</c:v>
                </c:pt>
                <c:pt idx="27">
                  <c:v>2018-02-07</c:v>
                </c:pt>
                <c:pt idx="28">
                  <c:v>2018-02-08</c:v>
                </c:pt>
                <c:pt idx="29">
                  <c:v>2018-02-09</c:v>
                </c:pt>
                <c:pt idx="30">
                  <c:v>2018-02-12</c:v>
                </c:pt>
                <c:pt idx="31">
                  <c:v>2018-02-13</c:v>
                </c:pt>
                <c:pt idx="32">
                  <c:v>2018-02-14</c:v>
                </c:pt>
                <c:pt idx="33">
                  <c:v>2018-02-22</c:v>
                </c:pt>
                <c:pt idx="34">
                  <c:v>2018-02-23</c:v>
                </c:pt>
                <c:pt idx="35">
                  <c:v>2018-02-26</c:v>
                </c:pt>
                <c:pt idx="36">
                  <c:v>2018-02-27</c:v>
                </c:pt>
                <c:pt idx="37">
                  <c:v>2018-02-28</c:v>
                </c:pt>
                <c:pt idx="38">
                  <c:v>2018-03-01</c:v>
                </c:pt>
                <c:pt idx="39">
                  <c:v>2018-03-02</c:v>
                </c:pt>
                <c:pt idx="40">
                  <c:v>2018-03-05</c:v>
                </c:pt>
                <c:pt idx="41">
                  <c:v>2018-03-06</c:v>
                </c:pt>
                <c:pt idx="42">
                  <c:v>2018-03-07</c:v>
                </c:pt>
                <c:pt idx="43">
                  <c:v>2018-03-08</c:v>
                </c:pt>
                <c:pt idx="44">
                  <c:v>2018-03-09</c:v>
                </c:pt>
                <c:pt idx="45">
                  <c:v>2018-03-12</c:v>
                </c:pt>
                <c:pt idx="46">
                  <c:v>2018-03-13</c:v>
                </c:pt>
                <c:pt idx="47">
                  <c:v>2018-03-14</c:v>
                </c:pt>
                <c:pt idx="48">
                  <c:v>2018-03-15</c:v>
                </c:pt>
                <c:pt idx="49">
                  <c:v>2018-03-16</c:v>
                </c:pt>
                <c:pt idx="50">
                  <c:v>2018-03-19</c:v>
                </c:pt>
                <c:pt idx="51">
                  <c:v>2018-03-20</c:v>
                </c:pt>
                <c:pt idx="52">
                  <c:v>2018-03-21</c:v>
                </c:pt>
                <c:pt idx="53">
                  <c:v>2018-03-22</c:v>
                </c:pt>
                <c:pt idx="54">
                  <c:v>2018-03-23</c:v>
                </c:pt>
                <c:pt idx="55">
                  <c:v>2018-03-26</c:v>
                </c:pt>
                <c:pt idx="56">
                  <c:v>2018-03-27</c:v>
                </c:pt>
                <c:pt idx="57">
                  <c:v>2018-03-28</c:v>
                </c:pt>
                <c:pt idx="58">
                  <c:v>2018-03-29</c:v>
                </c:pt>
                <c:pt idx="59">
                  <c:v>2018-03-30</c:v>
                </c:pt>
                <c:pt idx="60">
                  <c:v>2018-04-02</c:v>
                </c:pt>
                <c:pt idx="61">
                  <c:v>2018-04-03</c:v>
                </c:pt>
                <c:pt idx="62">
                  <c:v>2018-04-04</c:v>
                </c:pt>
                <c:pt idx="63">
                  <c:v>2018-04-09</c:v>
                </c:pt>
                <c:pt idx="64">
                  <c:v>2018-04-10</c:v>
                </c:pt>
                <c:pt idx="65">
                  <c:v>2018-04-11</c:v>
                </c:pt>
                <c:pt idx="66">
                  <c:v>2018-04-12</c:v>
                </c:pt>
                <c:pt idx="67">
                  <c:v>2018-04-13</c:v>
                </c:pt>
                <c:pt idx="68">
                  <c:v>2018-04-16</c:v>
                </c:pt>
                <c:pt idx="69">
                  <c:v>2018-04-17</c:v>
                </c:pt>
                <c:pt idx="70">
                  <c:v>2018-04-18</c:v>
                </c:pt>
                <c:pt idx="71">
                  <c:v>2018-04-19</c:v>
                </c:pt>
                <c:pt idx="72">
                  <c:v>2018-04-20</c:v>
                </c:pt>
                <c:pt idx="73">
                  <c:v>2018-04-23</c:v>
                </c:pt>
                <c:pt idx="74">
                  <c:v>2018-04-24</c:v>
                </c:pt>
                <c:pt idx="75">
                  <c:v>2018-04-25</c:v>
                </c:pt>
                <c:pt idx="76">
                  <c:v>2018-04-26</c:v>
                </c:pt>
                <c:pt idx="77">
                  <c:v>2018-04-27</c:v>
                </c:pt>
                <c:pt idx="78">
                  <c:v>2018-05-02</c:v>
                </c:pt>
                <c:pt idx="79">
                  <c:v>2018-05-03</c:v>
                </c:pt>
                <c:pt idx="80">
                  <c:v>2018-05-04</c:v>
                </c:pt>
                <c:pt idx="81">
                  <c:v>2018-05-07</c:v>
                </c:pt>
                <c:pt idx="82">
                  <c:v>2018-05-08</c:v>
                </c:pt>
                <c:pt idx="83">
                  <c:v>2018-05-09</c:v>
                </c:pt>
                <c:pt idx="84">
                  <c:v>2018-05-10</c:v>
                </c:pt>
                <c:pt idx="85">
                  <c:v>2018-05-11</c:v>
                </c:pt>
                <c:pt idx="86">
                  <c:v>2018-05-14</c:v>
                </c:pt>
                <c:pt idx="87">
                  <c:v>2018-05-15</c:v>
                </c:pt>
                <c:pt idx="88">
                  <c:v>2018-05-16</c:v>
                </c:pt>
                <c:pt idx="89">
                  <c:v>2018-05-17</c:v>
                </c:pt>
                <c:pt idx="90">
                  <c:v>2018-05-18</c:v>
                </c:pt>
                <c:pt idx="91">
                  <c:v>2018-05-21</c:v>
                </c:pt>
                <c:pt idx="92">
                  <c:v>2018-05-22</c:v>
                </c:pt>
                <c:pt idx="93">
                  <c:v>2018-05-23</c:v>
                </c:pt>
                <c:pt idx="94">
                  <c:v>2018-05-24</c:v>
                </c:pt>
                <c:pt idx="95">
                  <c:v>2018-05-25</c:v>
                </c:pt>
                <c:pt idx="96">
                  <c:v>2018-05-28</c:v>
                </c:pt>
                <c:pt idx="97">
                  <c:v>2018-05-29</c:v>
                </c:pt>
                <c:pt idx="98">
                  <c:v>2018-05-30</c:v>
                </c:pt>
                <c:pt idx="99">
                  <c:v>2018-05-31</c:v>
                </c:pt>
                <c:pt idx="100">
                  <c:v>2018-06-01</c:v>
                </c:pt>
                <c:pt idx="101">
                  <c:v>2018-06-04</c:v>
                </c:pt>
                <c:pt idx="102">
                  <c:v>2018-06-05</c:v>
                </c:pt>
                <c:pt idx="103">
                  <c:v>2018-06-06</c:v>
                </c:pt>
                <c:pt idx="104">
                  <c:v>2018-06-07</c:v>
                </c:pt>
                <c:pt idx="105">
                  <c:v>2018-06-08</c:v>
                </c:pt>
                <c:pt idx="106">
                  <c:v>2018-06-11</c:v>
                </c:pt>
                <c:pt idx="107">
                  <c:v>2018-06-12</c:v>
                </c:pt>
                <c:pt idx="108">
                  <c:v>2018-06-13</c:v>
                </c:pt>
                <c:pt idx="109">
                  <c:v>2018-06-14</c:v>
                </c:pt>
                <c:pt idx="110">
                  <c:v>2018-06-15</c:v>
                </c:pt>
                <c:pt idx="111">
                  <c:v>2018-06-19</c:v>
                </c:pt>
                <c:pt idx="112">
                  <c:v>2018-06-20</c:v>
                </c:pt>
                <c:pt idx="113">
                  <c:v>2018-06-21</c:v>
                </c:pt>
                <c:pt idx="114">
                  <c:v>2018-06-22</c:v>
                </c:pt>
                <c:pt idx="115">
                  <c:v>2018-06-25</c:v>
                </c:pt>
                <c:pt idx="116">
                  <c:v>2018-06-26</c:v>
                </c:pt>
                <c:pt idx="117">
                  <c:v>2018-06-27</c:v>
                </c:pt>
                <c:pt idx="118">
                  <c:v>2018-06-28</c:v>
                </c:pt>
                <c:pt idx="119">
                  <c:v>2018-06-29</c:v>
                </c:pt>
                <c:pt idx="120">
                  <c:v>2018-07-02</c:v>
                </c:pt>
                <c:pt idx="121">
                  <c:v>2018-07-03</c:v>
                </c:pt>
                <c:pt idx="122">
                  <c:v>2018-07-04</c:v>
                </c:pt>
                <c:pt idx="123">
                  <c:v>2018-07-05</c:v>
                </c:pt>
                <c:pt idx="124">
                  <c:v>2018-07-06</c:v>
                </c:pt>
                <c:pt idx="125">
                  <c:v>2018-07-09</c:v>
                </c:pt>
                <c:pt idx="126">
                  <c:v>2018-07-10</c:v>
                </c:pt>
                <c:pt idx="127">
                  <c:v>2018-07-11</c:v>
                </c:pt>
                <c:pt idx="128">
                  <c:v>2018-07-12</c:v>
                </c:pt>
              </c:strCache>
            </c:strRef>
          </c:cat>
          <c:val>
            <c:numRef>
              <c:f>Sheet6!$P$2:$P$130</c:f>
              <c:numCache>
                <c:formatCode>0.0000000%</c:formatCode>
                <c:ptCount val="129"/>
                <c:pt idx="1">
                  <c:v>0</c:v>
                </c:pt>
                <c:pt idx="2">
                  <c:v>-5.3999999999998494E-4</c:v>
                </c:pt>
                <c:pt idx="3">
                  <c:v>1.7999999999984695E-4</c:v>
                </c:pt>
                <c:pt idx="4">
                  <c:v>1.2299999999998423E-3</c:v>
                </c:pt>
                <c:pt idx="5">
                  <c:v>6.8999999999985739E-4</c:v>
                </c:pt>
                <c:pt idx="6">
                  <c:v>1.4699999999998603E-3</c:v>
                </c:pt>
                <c:pt idx="7">
                  <c:v>1.4099999999999113E-3</c:v>
                </c:pt>
                <c:pt idx="8">
                  <c:v>1.5899999999999803E-3</c:v>
                </c:pt>
                <c:pt idx="9">
                  <c:v>1.4399999999998858E-3</c:v>
                </c:pt>
                <c:pt idx="10">
                  <c:v>1.6799999999999038E-3</c:v>
                </c:pt>
                <c:pt idx="11">
                  <c:v>2.0700000000000163E-3</c:v>
                </c:pt>
                <c:pt idx="12">
                  <c:v>1.7399999999998528E-3</c:v>
                </c:pt>
                <c:pt idx="13">
                  <c:v>1.1699999999998933E-3</c:v>
                </c:pt>
                <c:pt idx="14">
                  <c:v>-4.8000000000003595E-4</c:v>
                </c:pt>
                <c:pt idx="15">
                  <c:v>-4.8000000000003595E-4</c:v>
                </c:pt>
                <c:pt idx="16">
                  <c:v>1.1999999999989797E-4</c:v>
                </c:pt>
                <c:pt idx="17">
                  <c:v>-5.9999999999993392E-4</c:v>
                </c:pt>
                <c:pt idx="18">
                  <c:v>-2.0399999999999308E-3</c:v>
                </c:pt>
                <c:pt idx="19">
                  <c:v>-2.0999999999998797E-3</c:v>
                </c:pt>
                <c:pt idx="20">
                  <c:v>-3.0899999999999261E-3</c:v>
                </c:pt>
                <c:pt idx="21">
                  <c:v>-3.2699999999998841E-3</c:v>
                </c:pt>
                <c:pt idx="22">
                  <c:v>-2.5199999999998557E-3</c:v>
                </c:pt>
                <c:pt idx="23">
                  <c:v>-1.6500000000000403E-3</c:v>
                </c:pt>
                <c:pt idx="24">
                  <c:v>-3.6899999999999711E-3</c:v>
                </c:pt>
                <c:pt idx="25">
                  <c:v>-1.6199999999998438E-3</c:v>
                </c:pt>
                <c:pt idx="26">
                  <c:v>2.1000000000004349E-4</c:v>
                </c:pt>
                <c:pt idx="27">
                  <c:v>3.2999999999994145E-4</c:v>
                </c:pt>
                <c:pt idx="28">
                  <c:v>-6.8999999999985739E-4</c:v>
                </c:pt>
                <c:pt idx="29">
                  <c:v>2.1599999999999397E-3</c:v>
                </c:pt>
                <c:pt idx="30">
                  <c:v>5.1900000000000279E-3</c:v>
                </c:pt>
                <c:pt idx="31">
                  <c:v>4.3200000000001015E-3</c:v>
                </c:pt>
                <c:pt idx="32">
                  <c:v>3.7799999999998946E-3</c:v>
                </c:pt>
                <c:pt idx="33">
                  <c:v>3.0600000000000627E-3</c:v>
                </c:pt>
                <c:pt idx="34">
                  <c:v>3.0600000000000627E-3</c:v>
                </c:pt>
                <c:pt idx="35">
                  <c:v>2.8200000000000447E-3</c:v>
                </c:pt>
                <c:pt idx="36">
                  <c:v>2.6100000000002233E-3</c:v>
                </c:pt>
                <c:pt idx="37">
                  <c:v>2.7000000000001467E-3</c:v>
                </c:pt>
                <c:pt idx="38">
                  <c:v>3.5400000000000986E-3</c:v>
                </c:pt>
                <c:pt idx="39">
                  <c:v>4.590000000000094E-3</c:v>
                </c:pt>
                <c:pt idx="40">
                  <c:v>4.5600000000001195E-3</c:v>
                </c:pt>
                <c:pt idx="41">
                  <c:v>4.4400000000002215E-3</c:v>
                </c:pt>
                <c:pt idx="42">
                  <c:v>4.5000000000001705E-3</c:v>
                </c:pt>
                <c:pt idx="43">
                  <c:v>4.170000000000007E-3</c:v>
                </c:pt>
                <c:pt idx="44">
                  <c:v>4.3800000000002726E-3</c:v>
                </c:pt>
                <c:pt idx="45">
                  <c:v>3.8400000000002876E-3</c:v>
                </c:pt>
                <c:pt idx="46">
                  <c:v>5.1900000000000279E-3</c:v>
                </c:pt>
                <c:pt idx="47">
                  <c:v>7.0800000000001972E-3</c:v>
                </c:pt>
                <c:pt idx="48">
                  <c:v>8.4600000000001341E-3</c:v>
                </c:pt>
                <c:pt idx="49">
                  <c:v>5.5200000000001914E-3</c:v>
                </c:pt>
                <c:pt idx="50">
                  <c:v>5.5200000000001914E-3</c:v>
                </c:pt>
                <c:pt idx="51">
                  <c:v>5.2800000000001734E-3</c:v>
                </c:pt>
                <c:pt idx="52">
                  <c:v>6.0300000000002019E-3</c:v>
                </c:pt>
                <c:pt idx="53">
                  <c:v>6.6000000000001613E-3</c:v>
                </c:pt>
                <c:pt idx="54">
                  <c:v>9.8100000000000964E-3</c:v>
                </c:pt>
                <c:pt idx="55">
                  <c:v>9.5100000000001295E-3</c:v>
                </c:pt>
                <c:pt idx="56">
                  <c:v>7.5300000000000367E-3</c:v>
                </c:pt>
                <c:pt idx="57">
                  <c:v>8.5200000000000831E-3</c:v>
                </c:pt>
                <c:pt idx="58">
                  <c:v>8.4300000000001596E-3</c:v>
                </c:pt>
                <c:pt idx="59">
                  <c:v>7.7400000000000801E-3</c:v>
                </c:pt>
                <c:pt idx="60">
                  <c:v>7.5000000000000622E-3</c:v>
                </c:pt>
                <c:pt idx="61">
                  <c:v>7.0500000000002228E-3</c:v>
                </c:pt>
                <c:pt idx="62">
                  <c:v>6.4800000000000413E-3</c:v>
                </c:pt>
                <c:pt idx="63">
                  <c:v>5.8800000000003294E-3</c:v>
                </c:pt>
                <c:pt idx="64">
                  <c:v>5.1600000000000534E-3</c:v>
                </c:pt>
                <c:pt idx="65">
                  <c:v>6.3300000000001688E-3</c:v>
                </c:pt>
                <c:pt idx="66">
                  <c:v>6.7500000000000338E-3</c:v>
                </c:pt>
                <c:pt idx="67">
                  <c:v>6.6300000000001358E-3</c:v>
                </c:pt>
                <c:pt idx="68">
                  <c:v>6.3300000000001688E-3</c:v>
                </c:pt>
                <c:pt idx="69">
                  <c:v>6.5100000000000158E-3</c:v>
                </c:pt>
                <c:pt idx="70">
                  <c:v>6.2400000000000233E-3</c:v>
                </c:pt>
                <c:pt idx="71">
                  <c:v>6.0600000000001764E-3</c:v>
                </c:pt>
                <c:pt idx="72">
                  <c:v>4.9200000000000355E-3</c:v>
                </c:pt>
                <c:pt idx="73">
                  <c:v>4.9200000000000355E-3</c:v>
                </c:pt>
                <c:pt idx="74">
                  <c:v>4.470000000000196E-3</c:v>
                </c:pt>
                <c:pt idx="75">
                  <c:v>3.9000000000000146E-3</c:v>
                </c:pt>
                <c:pt idx="76">
                  <c:v>3.9600000000001856E-3</c:v>
                </c:pt>
                <c:pt idx="77">
                  <c:v>4.0800000000000836E-3</c:v>
                </c:pt>
                <c:pt idx="78">
                  <c:v>3.8400000000000656E-3</c:v>
                </c:pt>
                <c:pt idx="79">
                  <c:v>4.0500000000001091E-3</c:v>
                </c:pt>
                <c:pt idx="80">
                  <c:v>4.2600000000001526E-3</c:v>
                </c:pt>
                <c:pt idx="81">
                  <c:v>3.9299999999999891E-3</c:v>
                </c:pt>
                <c:pt idx="82">
                  <c:v>3.9299999999999891E-3</c:v>
                </c:pt>
                <c:pt idx="83">
                  <c:v>4.6200000000000685E-3</c:v>
                </c:pt>
                <c:pt idx="84">
                  <c:v>4.6200000000000685E-3</c:v>
                </c:pt>
                <c:pt idx="85">
                  <c:v>4.7399999999999665E-3</c:v>
                </c:pt>
                <c:pt idx="86">
                  <c:v>4.6800000000000175E-3</c:v>
                </c:pt>
                <c:pt idx="87">
                  <c:v>4.710000000000214E-3</c:v>
                </c:pt>
                <c:pt idx="88">
                  <c:v>4.890000000000061E-3</c:v>
                </c:pt>
                <c:pt idx="89">
                  <c:v>4.7399999999999665E-3</c:v>
                </c:pt>
                <c:pt idx="90">
                  <c:v>9.7500000000001474E-3</c:v>
                </c:pt>
                <c:pt idx="91">
                  <c:v>9.7500000000001474E-3</c:v>
                </c:pt>
                <c:pt idx="92">
                  <c:v>8.9699999999999225E-3</c:v>
                </c:pt>
                <c:pt idx="93">
                  <c:v>9.0900000000000425E-3</c:v>
                </c:pt>
                <c:pt idx="94">
                  <c:v>8.939999999999948E-3</c:v>
                </c:pt>
                <c:pt idx="95">
                  <c:v>1.041000000000003E-2</c:v>
                </c:pt>
                <c:pt idx="96">
                  <c:v>1.0019999999999918E-2</c:v>
                </c:pt>
                <c:pt idx="97">
                  <c:v>9.0900000000000425E-3</c:v>
                </c:pt>
                <c:pt idx="98">
                  <c:v>8.82000000000005E-3</c:v>
                </c:pt>
                <c:pt idx="99">
                  <c:v>9.660000000000224E-3</c:v>
                </c:pt>
                <c:pt idx="100">
                  <c:v>1.0140000000000038E-2</c:v>
                </c:pt>
                <c:pt idx="101">
                  <c:v>9.9600000000001909E-3</c:v>
                </c:pt>
                <c:pt idx="102">
                  <c:v>1.0830000000000117E-2</c:v>
                </c:pt>
                <c:pt idx="103">
                  <c:v>1.1730000000000018E-2</c:v>
                </c:pt>
                <c:pt idx="104">
                  <c:v>1.1579999999999924E-2</c:v>
                </c:pt>
                <c:pt idx="105">
                  <c:v>1.2240000000000029E-2</c:v>
                </c:pt>
                <c:pt idx="106">
                  <c:v>1.1550000000000171E-2</c:v>
                </c:pt>
                <c:pt idx="107">
                  <c:v>1.2389999999999901E-2</c:v>
                </c:pt>
                <c:pt idx="108">
                  <c:v>1.2629999999999919E-2</c:v>
                </c:pt>
                <c:pt idx="109">
                  <c:v>1.3230000000000075E-2</c:v>
                </c:pt>
                <c:pt idx="110">
                  <c:v>1.2000000000000011E-2</c:v>
                </c:pt>
                <c:pt idx="111">
                  <c:v>1.2000000000000011E-2</c:v>
                </c:pt>
                <c:pt idx="112">
                  <c:v>1.1160000000000059E-2</c:v>
                </c:pt>
                <c:pt idx="113">
                  <c:v>1.1400000000000077E-2</c:v>
                </c:pt>
                <c:pt idx="114">
                  <c:v>1.1580000000000146E-2</c:v>
                </c:pt>
                <c:pt idx="115">
                  <c:v>1.2270000000000003E-2</c:v>
                </c:pt>
                <c:pt idx="116">
                  <c:v>1.2990000000000057E-2</c:v>
                </c:pt>
                <c:pt idx="117">
                  <c:v>1.4669999999999961E-2</c:v>
                </c:pt>
                <c:pt idx="118">
                  <c:v>1.4219999999999899E-2</c:v>
                </c:pt>
                <c:pt idx="119">
                  <c:v>1.2960000000000083E-2</c:v>
                </c:pt>
                <c:pt idx="120">
                  <c:v>1.3020000000000032E-2</c:v>
                </c:pt>
                <c:pt idx="121">
                  <c:v>1.2480000000000047E-2</c:v>
                </c:pt>
                <c:pt idx="122">
                  <c:v>1.2780000000000014E-2</c:v>
                </c:pt>
                <c:pt idx="123">
                  <c:v>1.3140000000000152E-2</c:v>
                </c:pt>
                <c:pt idx="124">
                  <c:v>1.2539999999999996E-2</c:v>
                </c:pt>
                <c:pt idx="125">
                  <c:v>1.218000000000008E-2</c:v>
                </c:pt>
                <c:pt idx="126">
                  <c:v>1.2090000000000156E-2</c:v>
                </c:pt>
                <c:pt idx="127">
                  <c:v>1.3140000000000152E-2</c:v>
                </c:pt>
                <c:pt idx="128">
                  <c:v>1.2240000000000029E-2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2363424"/>
        <c:axId val="-592365600"/>
      </c:lineChart>
      <c:catAx>
        <c:axId val="-5923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2365600"/>
        <c:crosses val="autoZero"/>
        <c:auto val="1"/>
        <c:lblAlgn val="ctr"/>
        <c:lblOffset val="100"/>
        <c:noMultiLvlLbl val="0"/>
      </c:catAx>
      <c:valAx>
        <c:axId val="-5923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23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28</xdr:row>
      <xdr:rowOff>38101</xdr:rowOff>
    </xdr:from>
    <xdr:to>
      <xdr:col>16</xdr:col>
      <xdr:colOff>514350</xdr:colOff>
      <xdr:row>55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/Desktop/&#26032;&#24314;%20XLSX%20&#24037;&#2031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  <sheetName val="Sheet2"/>
      <sheetName val="Sheet3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P1" t="str">
            <v>收益</v>
          </cell>
        </row>
        <row r="2">
          <cell r="L2" t="str">
            <v>Date</v>
          </cell>
        </row>
        <row r="3">
          <cell r="L3">
            <v>43102</v>
          </cell>
          <cell r="P3">
            <v>0</v>
          </cell>
        </row>
        <row r="4">
          <cell r="L4">
            <v>43103</v>
          </cell>
          <cell r="P4">
            <v>-5.3999999999998494E-4</v>
          </cell>
        </row>
        <row r="5">
          <cell r="L5">
            <v>43104</v>
          </cell>
          <cell r="P5">
            <v>1.7999999999984695E-4</v>
          </cell>
        </row>
        <row r="6">
          <cell r="L6">
            <v>43105</v>
          </cell>
          <cell r="P6">
            <v>1.2299999999998423E-3</v>
          </cell>
        </row>
        <row r="7">
          <cell r="L7">
            <v>43108</v>
          </cell>
          <cell r="P7">
            <v>6.8999999999985739E-4</v>
          </cell>
        </row>
        <row r="8">
          <cell r="L8">
            <v>43109</v>
          </cell>
          <cell r="P8">
            <v>1.4699999999998603E-3</v>
          </cell>
        </row>
        <row r="9">
          <cell r="L9">
            <v>43110</v>
          </cell>
          <cell r="P9">
            <v>1.4099999999999113E-3</v>
          </cell>
        </row>
        <row r="10">
          <cell r="L10">
            <v>43111</v>
          </cell>
          <cell r="P10">
            <v>1.5899999999999803E-3</v>
          </cell>
        </row>
        <row r="11">
          <cell r="L11">
            <v>43112</v>
          </cell>
          <cell r="P11">
            <v>1.4399999999998858E-3</v>
          </cell>
        </row>
        <row r="12">
          <cell r="L12">
            <v>43115</v>
          </cell>
          <cell r="P12">
            <v>1.6799999999999038E-3</v>
          </cell>
        </row>
        <row r="13">
          <cell r="L13">
            <v>43116</v>
          </cell>
          <cell r="P13">
            <v>2.0700000000000163E-3</v>
          </cell>
        </row>
        <row r="14">
          <cell r="L14">
            <v>43117</v>
          </cell>
          <cell r="P14">
            <v>1.7399999999998528E-3</v>
          </cell>
        </row>
        <row r="15">
          <cell r="L15">
            <v>43118</v>
          </cell>
          <cell r="P15">
            <v>1.1699999999998933E-3</v>
          </cell>
        </row>
        <row r="16">
          <cell r="L16">
            <v>43119</v>
          </cell>
          <cell r="P16">
            <v>-4.8000000000003595E-4</v>
          </cell>
        </row>
        <row r="17">
          <cell r="L17">
            <v>43122</v>
          </cell>
          <cell r="P17">
            <v>-4.8000000000003595E-4</v>
          </cell>
        </row>
        <row r="18">
          <cell r="L18">
            <v>43123</v>
          </cell>
          <cell r="P18">
            <v>1.1999999999989797E-4</v>
          </cell>
        </row>
        <row r="19">
          <cell r="L19">
            <v>43124</v>
          </cell>
          <cell r="P19">
            <v>-5.9999999999993392E-4</v>
          </cell>
        </row>
        <row r="20">
          <cell r="L20">
            <v>43125</v>
          </cell>
          <cell r="P20">
            <v>-2.0399999999999308E-3</v>
          </cell>
        </row>
        <row r="21">
          <cell r="L21">
            <v>43126</v>
          </cell>
          <cell r="P21">
            <v>-2.0999999999998797E-3</v>
          </cell>
        </row>
        <row r="22">
          <cell r="L22">
            <v>43129</v>
          </cell>
          <cell r="P22">
            <v>-3.0899999999999261E-3</v>
          </cell>
        </row>
        <row r="23">
          <cell r="L23">
            <v>43130</v>
          </cell>
          <cell r="P23">
            <v>-3.2699999999998841E-3</v>
          </cell>
        </row>
        <row r="24">
          <cell r="L24">
            <v>43131</v>
          </cell>
          <cell r="P24">
            <v>-2.5199999999998557E-3</v>
          </cell>
        </row>
        <row r="25">
          <cell r="L25">
            <v>43132</v>
          </cell>
          <cell r="P25">
            <v>-1.6500000000000403E-3</v>
          </cell>
        </row>
        <row r="26">
          <cell r="L26">
            <v>43133</v>
          </cell>
          <cell r="P26">
            <v>-3.6899999999999711E-3</v>
          </cell>
        </row>
        <row r="27">
          <cell r="L27">
            <v>43136</v>
          </cell>
          <cell r="P27">
            <v>-1.6199999999998438E-3</v>
          </cell>
        </row>
        <row r="28">
          <cell r="L28">
            <v>43137</v>
          </cell>
          <cell r="P28">
            <v>2.1000000000004349E-4</v>
          </cell>
        </row>
        <row r="29">
          <cell r="L29">
            <v>43138</v>
          </cell>
          <cell r="P29">
            <v>3.2999999999994145E-4</v>
          </cell>
        </row>
        <row r="30">
          <cell r="L30">
            <v>43139</v>
          </cell>
          <cell r="P30">
            <v>-6.8999999999985739E-4</v>
          </cell>
        </row>
        <row r="31">
          <cell r="L31">
            <v>43140</v>
          </cell>
          <cell r="P31">
            <v>2.1599999999999397E-3</v>
          </cell>
        </row>
        <row r="32">
          <cell r="L32">
            <v>43143</v>
          </cell>
          <cell r="P32">
            <v>5.1900000000000279E-3</v>
          </cell>
        </row>
        <row r="33">
          <cell r="L33">
            <v>43144</v>
          </cell>
          <cell r="P33">
            <v>4.3200000000001015E-3</v>
          </cell>
        </row>
        <row r="34">
          <cell r="L34">
            <v>43145</v>
          </cell>
          <cell r="P34">
            <v>3.7799999999998946E-3</v>
          </cell>
        </row>
        <row r="35">
          <cell r="L35">
            <v>43153</v>
          </cell>
          <cell r="P35">
            <v>3.0600000000000627E-3</v>
          </cell>
        </row>
        <row r="36">
          <cell r="L36">
            <v>43154</v>
          </cell>
          <cell r="P36">
            <v>3.0600000000000627E-3</v>
          </cell>
        </row>
        <row r="37">
          <cell r="L37">
            <v>43157</v>
          </cell>
          <cell r="P37">
            <v>2.8200000000000447E-3</v>
          </cell>
        </row>
        <row r="38">
          <cell r="L38">
            <v>43158</v>
          </cell>
          <cell r="P38">
            <v>2.6100000000002233E-3</v>
          </cell>
        </row>
        <row r="39">
          <cell r="L39">
            <v>43159</v>
          </cell>
          <cell r="P39">
            <v>2.7000000000001467E-3</v>
          </cell>
        </row>
        <row r="40">
          <cell r="L40">
            <v>43160</v>
          </cell>
          <cell r="P40">
            <v>3.5400000000000986E-3</v>
          </cell>
        </row>
        <row r="41">
          <cell r="L41">
            <v>43161</v>
          </cell>
          <cell r="P41">
            <v>4.590000000000094E-3</v>
          </cell>
        </row>
        <row r="42">
          <cell r="L42">
            <v>43164</v>
          </cell>
          <cell r="P42">
            <v>4.5600000000001195E-3</v>
          </cell>
        </row>
        <row r="43">
          <cell r="L43">
            <v>43165</v>
          </cell>
          <cell r="P43">
            <v>4.4400000000002215E-3</v>
          </cell>
        </row>
        <row r="44">
          <cell r="L44">
            <v>43166</v>
          </cell>
          <cell r="P44">
            <v>4.5000000000001705E-3</v>
          </cell>
        </row>
        <row r="45">
          <cell r="L45">
            <v>43167</v>
          </cell>
          <cell r="P45">
            <v>4.170000000000007E-3</v>
          </cell>
        </row>
        <row r="46">
          <cell r="L46">
            <v>43168</v>
          </cell>
          <cell r="P46">
            <v>4.3800000000002726E-3</v>
          </cell>
        </row>
        <row r="47">
          <cell r="L47">
            <v>43171</v>
          </cell>
          <cell r="P47">
            <v>3.8400000000002876E-3</v>
          </cell>
        </row>
        <row r="48">
          <cell r="L48">
            <v>43172</v>
          </cell>
          <cell r="P48">
            <v>5.1900000000000279E-3</v>
          </cell>
        </row>
        <row r="49">
          <cell r="L49">
            <v>43173</v>
          </cell>
          <cell r="P49">
            <v>7.0800000000001972E-3</v>
          </cell>
        </row>
        <row r="50">
          <cell r="L50">
            <v>43174</v>
          </cell>
          <cell r="P50">
            <v>8.4600000000001341E-3</v>
          </cell>
        </row>
        <row r="51">
          <cell r="L51">
            <v>43175</v>
          </cell>
          <cell r="P51">
            <v>5.5200000000001914E-3</v>
          </cell>
        </row>
        <row r="52">
          <cell r="L52">
            <v>43178</v>
          </cell>
          <cell r="P52">
            <v>5.5200000000001914E-3</v>
          </cell>
        </row>
        <row r="53">
          <cell r="L53">
            <v>43179</v>
          </cell>
          <cell r="P53">
            <v>5.2800000000001734E-3</v>
          </cell>
        </row>
        <row r="54">
          <cell r="L54">
            <v>43180</v>
          </cell>
          <cell r="P54">
            <v>6.0300000000002019E-3</v>
          </cell>
        </row>
        <row r="55">
          <cell r="L55">
            <v>43181</v>
          </cell>
          <cell r="P55">
            <v>6.6000000000001613E-3</v>
          </cell>
        </row>
        <row r="56">
          <cell r="L56">
            <v>43182</v>
          </cell>
          <cell r="P56">
            <v>9.8100000000000964E-3</v>
          </cell>
        </row>
        <row r="57">
          <cell r="L57">
            <v>43185</v>
          </cell>
          <cell r="P57">
            <v>9.5100000000001295E-3</v>
          </cell>
        </row>
        <row r="58">
          <cell r="L58">
            <v>43186</v>
          </cell>
          <cell r="P58">
            <v>7.5300000000000367E-3</v>
          </cell>
        </row>
        <row r="59">
          <cell r="L59">
            <v>43187</v>
          </cell>
          <cell r="P59">
            <v>8.5200000000000831E-3</v>
          </cell>
        </row>
        <row r="60">
          <cell r="L60">
            <v>43188</v>
          </cell>
          <cell r="P60">
            <v>8.4300000000001596E-3</v>
          </cell>
        </row>
        <row r="61">
          <cell r="L61">
            <v>43189</v>
          </cell>
          <cell r="P61">
            <v>7.7400000000000801E-3</v>
          </cell>
        </row>
        <row r="62">
          <cell r="L62">
            <v>43192</v>
          </cell>
          <cell r="P62">
            <v>7.5000000000000622E-3</v>
          </cell>
        </row>
        <row r="63">
          <cell r="L63">
            <v>43193</v>
          </cell>
          <cell r="P63">
            <v>7.0500000000002228E-3</v>
          </cell>
        </row>
        <row r="64">
          <cell r="L64">
            <v>43194</v>
          </cell>
          <cell r="P64">
            <v>6.4800000000000413E-3</v>
          </cell>
        </row>
        <row r="65">
          <cell r="L65">
            <v>43199</v>
          </cell>
          <cell r="P65">
            <v>5.8800000000003294E-3</v>
          </cell>
        </row>
        <row r="66">
          <cell r="L66">
            <v>43200</v>
          </cell>
          <cell r="P66">
            <v>5.1600000000000534E-3</v>
          </cell>
        </row>
        <row r="67">
          <cell r="L67">
            <v>43201</v>
          </cell>
          <cell r="P67">
            <v>6.3300000000001688E-3</v>
          </cell>
        </row>
        <row r="68">
          <cell r="L68">
            <v>43202</v>
          </cell>
          <cell r="P68">
            <v>6.7500000000000338E-3</v>
          </cell>
        </row>
        <row r="69">
          <cell r="L69">
            <v>43203</v>
          </cell>
          <cell r="P69">
            <v>6.6300000000001358E-3</v>
          </cell>
        </row>
        <row r="70">
          <cell r="L70">
            <v>43206</v>
          </cell>
          <cell r="P70">
            <v>6.3300000000001688E-3</v>
          </cell>
        </row>
        <row r="71">
          <cell r="L71">
            <v>43207</v>
          </cell>
          <cell r="P71">
            <v>6.5100000000000158E-3</v>
          </cell>
        </row>
        <row r="72">
          <cell r="L72">
            <v>43208</v>
          </cell>
          <cell r="P72">
            <v>6.2400000000000233E-3</v>
          </cell>
        </row>
        <row r="73">
          <cell r="L73">
            <v>43209</v>
          </cell>
          <cell r="P73">
            <v>6.0600000000001764E-3</v>
          </cell>
        </row>
        <row r="74">
          <cell r="L74">
            <v>43210</v>
          </cell>
          <cell r="P74">
            <v>4.9200000000000355E-3</v>
          </cell>
        </row>
        <row r="75">
          <cell r="L75">
            <v>43213</v>
          </cell>
          <cell r="P75">
            <v>4.9200000000000355E-3</v>
          </cell>
        </row>
        <row r="76">
          <cell r="L76">
            <v>43214</v>
          </cell>
          <cell r="P76">
            <v>4.470000000000196E-3</v>
          </cell>
        </row>
        <row r="77">
          <cell r="L77">
            <v>43215</v>
          </cell>
          <cell r="P77">
            <v>3.9000000000000146E-3</v>
          </cell>
        </row>
        <row r="78">
          <cell r="L78">
            <v>43216</v>
          </cell>
          <cell r="P78">
            <v>3.9600000000001856E-3</v>
          </cell>
        </row>
        <row r="79">
          <cell r="L79">
            <v>43217</v>
          </cell>
          <cell r="P79">
            <v>4.0800000000000836E-3</v>
          </cell>
        </row>
        <row r="80">
          <cell r="L80">
            <v>43222</v>
          </cell>
          <cell r="P80">
            <v>3.8400000000000656E-3</v>
          </cell>
        </row>
        <row r="81">
          <cell r="L81">
            <v>43223</v>
          </cell>
          <cell r="P81">
            <v>4.0500000000001091E-3</v>
          </cell>
        </row>
        <row r="82">
          <cell r="L82">
            <v>43224</v>
          </cell>
          <cell r="P82">
            <v>4.2600000000001526E-3</v>
          </cell>
        </row>
        <row r="83">
          <cell r="L83">
            <v>43227</v>
          </cell>
          <cell r="P83">
            <v>3.9299999999999891E-3</v>
          </cell>
        </row>
        <row r="84">
          <cell r="L84">
            <v>43228</v>
          </cell>
          <cell r="P84">
            <v>3.9299999999999891E-3</v>
          </cell>
        </row>
        <row r="85">
          <cell r="L85">
            <v>43229</v>
          </cell>
          <cell r="P85">
            <v>4.6200000000000685E-3</v>
          </cell>
        </row>
        <row r="86">
          <cell r="L86">
            <v>43230</v>
          </cell>
          <cell r="P86">
            <v>4.6200000000000685E-3</v>
          </cell>
        </row>
        <row r="87">
          <cell r="L87">
            <v>43231</v>
          </cell>
          <cell r="P87">
            <v>4.7399999999999665E-3</v>
          </cell>
        </row>
        <row r="88">
          <cell r="L88">
            <v>43234</v>
          </cell>
          <cell r="P88">
            <v>4.6800000000000175E-3</v>
          </cell>
        </row>
        <row r="89">
          <cell r="L89">
            <v>43235</v>
          </cell>
          <cell r="P89">
            <v>4.710000000000214E-3</v>
          </cell>
        </row>
        <row r="90">
          <cell r="L90">
            <v>43236</v>
          </cell>
          <cell r="P90">
            <v>4.890000000000061E-3</v>
          </cell>
        </row>
        <row r="91">
          <cell r="L91">
            <v>43237</v>
          </cell>
          <cell r="P91">
            <v>4.7399999999999665E-3</v>
          </cell>
        </row>
        <row r="92">
          <cell r="L92">
            <v>43238</v>
          </cell>
          <cell r="P92">
            <v>9.7500000000001474E-3</v>
          </cell>
        </row>
        <row r="93">
          <cell r="L93">
            <v>43241</v>
          </cell>
          <cell r="P93">
            <v>9.7500000000001474E-3</v>
          </cell>
        </row>
        <row r="94">
          <cell r="L94">
            <v>43242</v>
          </cell>
          <cell r="P94">
            <v>8.9699999999999225E-3</v>
          </cell>
        </row>
        <row r="95">
          <cell r="L95">
            <v>43243</v>
          </cell>
          <cell r="P95">
            <v>9.0900000000000425E-3</v>
          </cell>
        </row>
        <row r="96">
          <cell r="L96">
            <v>43244</v>
          </cell>
          <cell r="P96">
            <v>8.939999999999948E-3</v>
          </cell>
        </row>
        <row r="97">
          <cell r="L97">
            <v>43245</v>
          </cell>
          <cell r="P97">
            <v>1.041000000000003E-2</v>
          </cell>
        </row>
        <row r="98">
          <cell r="L98">
            <v>43248</v>
          </cell>
          <cell r="P98">
            <v>1.0019999999999918E-2</v>
          </cell>
        </row>
        <row r="99">
          <cell r="L99">
            <v>43249</v>
          </cell>
          <cell r="P99">
            <v>9.0900000000000425E-3</v>
          </cell>
        </row>
        <row r="100">
          <cell r="L100">
            <v>43250</v>
          </cell>
          <cell r="P100">
            <v>8.82000000000005E-3</v>
          </cell>
        </row>
        <row r="101">
          <cell r="L101">
            <v>43251</v>
          </cell>
          <cell r="P101">
            <v>9.660000000000224E-3</v>
          </cell>
        </row>
        <row r="102">
          <cell r="L102">
            <v>43252</v>
          </cell>
          <cell r="P102">
            <v>1.0140000000000038E-2</v>
          </cell>
        </row>
        <row r="103">
          <cell r="L103">
            <v>43255</v>
          </cell>
          <cell r="P103">
            <v>9.9600000000001909E-3</v>
          </cell>
        </row>
        <row r="104">
          <cell r="L104">
            <v>43256</v>
          </cell>
          <cell r="P104">
            <v>1.0830000000000117E-2</v>
          </cell>
        </row>
        <row r="105">
          <cell r="L105">
            <v>43257</v>
          </cell>
          <cell r="P105">
            <v>1.1730000000000018E-2</v>
          </cell>
        </row>
        <row r="106">
          <cell r="L106">
            <v>43258</v>
          </cell>
          <cell r="P106">
            <v>1.1579999999999924E-2</v>
          </cell>
        </row>
        <row r="107">
          <cell r="L107">
            <v>43259</v>
          </cell>
          <cell r="P107">
            <v>1.2240000000000029E-2</v>
          </cell>
        </row>
        <row r="108">
          <cell r="L108">
            <v>43262</v>
          </cell>
          <cell r="P108">
            <v>1.1550000000000171E-2</v>
          </cell>
        </row>
        <row r="109">
          <cell r="L109">
            <v>43263</v>
          </cell>
          <cell r="P109">
            <v>1.2389999999999901E-2</v>
          </cell>
        </row>
        <row r="110">
          <cell r="L110">
            <v>43264</v>
          </cell>
          <cell r="P110">
            <v>1.2629999999999919E-2</v>
          </cell>
        </row>
        <row r="111">
          <cell r="L111">
            <v>43265</v>
          </cell>
          <cell r="P111">
            <v>1.3230000000000075E-2</v>
          </cell>
        </row>
        <row r="112">
          <cell r="L112">
            <v>43266</v>
          </cell>
          <cell r="P112">
            <v>1.2000000000000011E-2</v>
          </cell>
        </row>
        <row r="113">
          <cell r="L113">
            <v>43270</v>
          </cell>
          <cell r="P113">
            <v>1.2000000000000011E-2</v>
          </cell>
        </row>
        <row r="114">
          <cell r="L114">
            <v>43271</v>
          </cell>
          <cell r="P114">
            <v>1.1160000000000059E-2</v>
          </cell>
        </row>
        <row r="115">
          <cell r="L115">
            <v>43272</v>
          </cell>
          <cell r="P115">
            <v>1.1400000000000077E-2</v>
          </cell>
        </row>
        <row r="116">
          <cell r="L116">
            <v>43273</v>
          </cell>
          <cell r="P116">
            <v>1.1580000000000146E-2</v>
          </cell>
        </row>
        <row r="117">
          <cell r="L117">
            <v>43276</v>
          </cell>
          <cell r="P117">
            <v>1.2270000000000003E-2</v>
          </cell>
        </row>
        <row r="118">
          <cell r="L118">
            <v>43277</v>
          </cell>
          <cell r="P118">
            <v>1.2990000000000057E-2</v>
          </cell>
        </row>
        <row r="119">
          <cell r="L119">
            <v>43278</v>
          </cell>
          <cell r="P119">
            <v>1.4669999999999961E-2</v>
          </cell>
        </row>
        <row r="120">
          <cell r="L120">
            <v>43279</v>
          </cell>
          <cell r="P120">
            <v>1.4219999999999899E-2</v>
          </cell>
        </row>
        <row r="121">
          <cell r="L121">
            <v>43280</v>
          </cell>
          <cell r="P121">
            <v>1.2960000000000083E-2</v>
          </cell>
        </row>
        <row r="122">
          <cell r="L122">
            <v>43283</v>
          </cell>
          <cell r="P122">
            <v>1.3020000000000032E-2</v>
          </cell>
        </row>
        <row r="123">
          <cell r="L123">
            <v>43284</v>
          </cell>
          <cell r="P123">
            <v>1.2480000000000047E-2</v>
          </cell>
        </row>
        <row r="124">
          <cell r="L124">
            <v>43285</v>
          </cell>
          <cell r="P124">
            <v>1.2780000000000014E-2</v>
          </cell>
        </row>
        <row r="125">
          <cell r="L125">
            <v>43286</v>
          </cell>
          <cell r="P125">
            <v>1.3140000000000152E-2</v>
          </cell>
        </row>
        <row r="126">
          <cell r="L126">
            <v>43287</v>
          </cell>
          <cell r="P126">
            <v>1.2539999999999996E-2</v>
          </cell>
        </row>
        <row r="127">
          <cell r="L127">
            <v>43290</v>
          </cell>
          <cell r="P127">
            <v>1.218000000000008E-2</v>
          </cell>
        </row>
        <row r="128">
          <cell r="L128">
            <v>43291</v>
          </cell>
          <cell r="P128">
            <v>1.2090000000000156E-2</v>
          </cell>
        </row>
        <row r="129">
          <cell r="L129">
            <v>43292</v>
          </cell>
          <cell r="P129">
            <v>1.3140000000000152E-2</v>
          </cell>
        </row>
        <row r="130">
          <cell r="L130">
            <v>43293</v>
          </cell>
          <cell r="P130">
            <v>1.2240000000000029E-2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0"/>
  <sheetViews>
    <sheetView tabSelected="1" topLeftCell="B91" workbookViewId="0">
      <selection activeCell="D102" sqref="D102"/>
    </sheetView>
  </sheetViews>
  <sheetFormatPr defaultRowHeight="13.5"/>
  <cols>
    <col min="1" max="1" width="11.625" bestFit="1" customWidth="1"/>
    <col min="2" max="9" width="10.5" bestFit="1" customWidth="1"/>
    <col min="10" max="10" width="9.625" bestFit="1" customWidth="1"/>
    <col min="11" max="11" width="15.375" bestFit="1" customWidth="1"/>
    <col min="12" max="12" width="11.625" bestFit="1" customWidth="1"/>
    <col min="13" max="14" width="10.5" bestFit="1" customWidth="1"/>
    <col min="15" max="15" width="22.875" bestFit="1" customWidth="1"/>
    <col min="16" max="16" width="14" style="2" customWidth="1"/>
  </cols>
  <sheetData>
    <row r="1" spans="1:22">
      <c r="A1" s="1" t="s">
        <v>0</v>
      </c>
      <c r="B1" s="1" t="str">
        <f>[2]!WSS(B2,"sec_name","ShowCodes=N","cols=1;rows=1")</f>
        <v>IF1801</v>
      </c>
      <c r="C1" s="1" t="str">
        <f>[2]!WSS(C2,"sec_name","ShowCodes=N","cols=1;rows=1")</f>
        <v>IF1802</v>
      </c>
      <c r="D1" s="1" t="str">
        <f>[2]!WSS(D2,"sec_name","ShowCodes=N","cols=1;rows=1")</f>
        <v>IF1803</v>
      </c>
      <c r="E1" s="1" t="str">
        <f>[2]!WSS(E2,"sec_name","ShowCodes=N","cols=1;rows=1")</f>
        <v>IF1804</v>
      </c>
      <c r="F1" s="1" t="str">
        <f>[2]!WSS(F2,"sec_name","ShowCodes=N","cols=1;rows=1")</f>
        <v>IF1805</v>
      </c>
      <c r="G1" s="1" t="str">
        <f>[2]!WSS(G2,"sec_name","ShowCodes=N","cols=1;rows=1")</f>
        <v>IF1806</v>
      </c>
      <c r="H1" s="1" t="str">
        <f>[2]!WSS(H2,"sec_name","ShowCodes=N","cols=1;rows=1")</f>
        <v>IF1807</v>
      </c>
      <c r="I1" s="1" t="str">
        <f>[2]!WSS(I2,"sec_name","ShowCodes=N","cols=1;rows=1")</f>
        <v>IF1808</v>
      </c>
      <c r="J1" s="1" t="str">
        <f>[2]!WSS(J2,"sec_name","ShowCodes=N","cols=1;rows=1")</f>
        <v>IF1809</v>
      </c>
      <c r="K1" s="1" t="str">
        <f>[2]!WSS(K2,"sec_name","ShowCodes=N","cols=1;rows=1")</f>
        <v>CFFEX沪深300期货</v>
      </c>
      <c r="L1" s="1" t="s">
        <v>0</v>
      </c>
      <c r="M1" t="s">
        <v>1</v>
      </c>
      <c r="N1" t="s">
        <v>2</v>
      </c>
      <c r="O1" t="s">
        <v>3</v>
      </c>
      <c r="P1" s="2" t="s">
        <v>4</v>
      </c>
      <c r="V1">
        <v>2000000</v>
      </c>
    </row>
    <row r="2" spans="1:2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5</v>
      </c>
    </row>
    <row r="3" spans="1:22">
      <c r="A3" s="3">
        <v>43102</v>
      </c>
      <c r="B3" s="4">
        <f>[2]!WSD(B2:K2,"close","2018-01-01","","TradingCalendar=SSE","rptType=1","cols=10;rows=128")</f>
        <v>4104</v>
      </c>
      <c r="C3" s="4">
        <v>4103.6000000000004</v>
      </c>
      <c r="D3" s="4">
        <v>4110.2</v>
      </c>
      <c r="E3" s="4"/>
      <c r="F3" s="4"/>
      <c r="G3" s="4">
        <v>4115.2</v>
      </c>
      <c r="H3" s="4"/>
      <c r="I3" s="4"/>
      <c r="J3" s="4"/>
      <c r="K3" s="4">
        <v>4104</v>
      </c>
      <c r="L3" s="3">
        <v>43102</v>
      </c>
      <c r="M3" s="5">
        <f>C3:C35</f>
        <v>4103.6000000000004</v>
      </c>
      <c r="N3" s="5">
        <f>G3</f>
        <v>4115.2</v>
      </c>
      <c r="O3" s="6">
        <f>M3-N3</f>
        <v>-11.599999999999454</v>
      </c>
      <c r="P3" s="2">
        <f>(300*(M3-$M$3)+300*($N$3-N3)+2000000)/2000000-1</f>
        <v>0</v>
      </c>
    </row>
    <row r="4" spans="1:22">
      <c r="A4" s="3">
        <v>43103</v>
      </c>
      <c r="B4" s="4">
        <v>4121.6000000000004</v>
      </c>
      <c r="C4" s="4">
        <v>4120.8</v>
      </c>
      <c r="D4" s="4">
        <v>4130</v>
      </c>
      <c r="E4" s="4"/>
      <c r="F4" s="4"/>
      <c r="G4" s="4">
        <v>4136</v>
      </c>
      <c r="H4" s="4"/>
      <c r="I4" s="4"/>
      <c r="J4" s="4"/>
      <c r="K4" s="4">
        <v>4121.6000000000004</v>
      </c>
      <c r="L4" s="3">
        <v>43103</v>
      </c>
      <c r="M4" s="5">
        <f t="shared" ref="M4:M34" si="0">C4:C36</f>
        <v>4120.8</v>
      </c>
      <c r="N4" s="5">
        <f t="shared" ref="N4:N67" si="1">G4</f>
        <v>4136</v>
      </c>
      <c r="O4" s="6">
        <f>M4-N4</f>
        <v>-15.199999999999818</v>
      </c>
      <c r="P4" s="2">
        <f t="shared" ref="P4:P16" si="2">(300*(M4-$M$3)+300*($N$3-N4)+2000000)/2000000-1</f>
        <v>-5.3999999999998494E-4</v>
      </c>
    </row>
    <row r="5" spans="1:22">
      <c r="A5" s="3">
        <v>43104</v>
      </c>
      <c r="B5" s="4">
        <v>4135.8</v>
      </c>
      <c r="C5" s="4">
        <v>4138.2</v>
      </c>
      <c r="D5" s="4">
        <v>4142</v>
      </c>
      <c r="E5" s="4"/>
      <c r="F5" s="4"/>
      <c r="G5" s="4">
        <v>4148.6000000000004</v>
      </c>
      <c r="H5" s="4"/>
      <c r="I5" s="4"/>
      <c r="J5" s="4"/>
      <c r="K5" s="4">
        <v>4135.8</v>
      </c>
      <c r="L5" s="3">
        <v>43104</v>
      </c>
      <c r="M5" s="5">
        <f t="shared" si="0"/>
        <v>4138.2</v>
      </c>
      <c r="N5" s="5">
        <f t="shared" si="1"/>
        <v>4148.6000000000004</v>
      </c>
      <c r="O5" s="6">
        <f>M5-N5</f>
        <v>-10.400000000000546</v>
      </c>
      <c r="P5" s="2">
        <f t="shared" si="2"/>
        <v>1.7999999999984695E-4</v>
      </c>
    </row>
    <row r="6" spans="1:22">
      <c r="A6" s="3">
        <v>43105</v>
      </c>
      <c r="B6" s="4">
        <v>4148.2</v>
      </c>
      <c r="C6" s="4">
        <v>4150.3999999999996</v>
      </c>
      <c r="D6" s="4">
        <v>4153.2</v>
      </c>
      <c r="E6" s="4"/>
      <c r="F6" s="4"/>
      <c r="G6" s="4">
        <v>4153.8</v>
      </c>
      <c r="H6" s="4"/>
      <c r="I6" s="4"/>
      <c r="J6" s="4"/>
      <c r="K6" s="4">
        <v>4148.2</v>
      </c>
      <c r="L6" s="3">
        <v>43105</v>
      </c>
      <c r="M6" s="5">
        <f t="shared" si="0"/>
        <v>4150.3999999999996</v>
      </c>
      <c r="N6" s="5">
        <f t="shared" si="1"/>
        <v>4153.8</v>
      </c>
      <c r="O6" s="6">
        <f>M6-N6</f>
        <v>-3.4000000000005457</v>
      </c>
      <c r="P6" s="2">
        <f t="shared" si="2"/>
        <v>1.2299999999998423E-3</v>
      </c>
    </row>
    <row r="7" spans="1:22">
      <c r="A7" s="3">
        <v>43108</v>
      </c>
      <c r="B7" s="4">
        <v>4163.8</v>
      </c>
      <c r="C7" s="4">
        <v>4163.8</v>
      </c>
      <c r="D7" s="4">
        <v>4166</v>
      </c>
      <c r="E7" s="4"/>
      <c r="F7" s="4"/>
      <c r="G7" s="4">
        <v>4170.8</v>
      </c>
      <c r="H7" s="4"/>
      <c r="I7" s="4"/>
      <c r="J7" s="4"/>
      <c r="K7" s="4">
        <v>4163.8</v>
      </c>
      <c r="L7" s="3">
        <v>43108</v>
      </c>
      <c r="M7" s="5">
        <f t="shared" si="0"/>
        <v>4163.8</v>
      </c>
      <c r="N7" s="5">
        <f t="shared" si="1"/>
        <v>4170.8</v>
      </c>
      <c r="O7" s="6">
        <f>M7-N7</f>
        <v>-7</v>
      </c>
      <c r="P7" s="2">
        <f t="shared" si="2"/>
        <v>6.8999999999985739E-4</v>
      </c>
    </row>
    <row r="8" spans="1:22">
      <c r="A8" s="3">
        <v>43109</v>
      </c>
      <c r="B8" s="4">
        <v>4197.3999999999996</v>
      </c>
      <c r="C8" s="4">
        <v>4201.3999999999996</v>
      </c>
      <c r="D8" s="4">
        <v>4202.2</v>
      </c>
      <c r="E8" s="4"/>
      <c r="F8" s="4"/>
      <c r="G8" s="4">
        <v>4203.2</v>
      </c>
      <c r="H8" s="4"/>
      <c r="I8" s="4"/>
      <c r="J8" s="4"/>
      <c r="K8" s="4">
        <v>4197.3999999999996</v>
      </c>
      <c r="L8" s="3">
        <v>43109</v>
      </c>
      <c r="M8" s="5">
        <f t="shared" si="0"/>
        <v>4201.3999999999996</v>
      </c>
      <c r="N8" s="5">
        <f t="shared" si="1"/>
        <v>4203.2</v>
      </c>
      <c r="O8" s="6">
        <f>M8-N8</f>
        <v>-1.8000000000001819</v>
      </c>
      <c r="P8" s="2">
        <f t="shared" si="2"/>
        <v>1.4699999999998603E-3</v>
      </c>
    </row>
    <row r="9" spans="1:22">
      <c r="A9" s="3">
        <v>43110</v>
      </c>
      <c r="B9" s="4">
        <v>4212.2</v>
      </c>
      <c r="C9" s="4">
        <v>4215.6000000000004</v>
      </c>
      <c r="D9" s="4">
        <v>4213.6000000000004</v>
      </c>
      <c r="E9" s="4"/>
      <c r="F9" s="4"/>
      <c r="G9" s="4">
        <v>4217.8</v>
      </c>
      <c r="H9" s="4"/>
      <c r="I9" s="4"/>
      <c r="J9" s="4"/>
      <c r="K9" s="4">
        <v>4212.2</v>
      </c>
      <c r="L9" s="3">
        <v>43110</v>
      </c>
      <c r="M9" s="5">
        <f t="shared" si="0"/>
        <v>4215.6000000000004</v>
      </c>
      <c r="N9" s="5">
        <f t="shared" si="1"/>
        <v>4217.8</v>
      </c>
      <c r="O9" s="6">
        <f>M9-N9</f>
        <v>-2.1999999999998181</v>
      </c>
      <c r="P9" s="2">
        <f t="shared" si="2"/>
        <v>1.4099999999999113E-3</v>
      </c>
    </row>
    <row r="10" spans="1:22">
      <c r="A10" s="3">
        <v>43111</v>
      </c>
      <c r="B10" s="4">
        <v>4208.3999999999996</v>
      </c>
      <c r="C10" s="4">
        <v>4210.8</v>
      </c>
      <c r="D10" s="4">
        <v>4211</v>
      </c>
      <c r="E10" s="4"/>
      <c r="F10" s="4"/>
      <c r="G10" s="4">
        <v>4211.8</v>
      </c>
      <c r="H10" s="4"/>
      <c r="I10" s="4"/>
      <c r="J10" s="4"/>
      <c r="K10" s="4">
        <v>4208.3999999999996</v>
      </c>
      <c r="L10" s="3">
        <v>43111</v>
      </c>
      <c r="M10" s="5">
        <f t="shared" si="0"/>
        <v>4210.8</v>
      </c>
      <c r="N10" s="5">
        <f t="shared" si="1"/>
        <v>4211.8</v>
      </c>
      <c r="O10" s="6">
        <f>M10-N10</f>
        <v>-1</v>
      </c>
      <c r="P10" s="2">
        <f t="shared" si="2"/>
        <v>1.5899999999999803E-3</v>
      </c>
    </row>
    <row r="11" spans="1:22">
      <c r="A11" s="3">
        <v>43112</v>
      </c>
      <c r="B11" s="4">
        <v>4229</v>
      </c>
      <c r="C11" s="4">
        <v>4233.6000000000004</v>
      </c>
      <c r="D11" s="4">
        <v>4234</v>
      </c>
      <c r="E11" s="4"/>
      <c r="F11" s="4"/>
      <c r="G11" s="4">
        <v>4235.6000000000004</v>
      </c>
      <c r="H11" s="4"/>
      <c r="I11" s="4"/>
      <c r="J11" s="4"/>
      <c r="K11" s="4">
        <v>4229</v>
      </c>
      <c r="L11" s="3">
        <v>43112</v>
      </c>
      <c r="M11" s="5">
        <f t="shared" si="0"/>
        <v>4233.6000000000004</v>
      </c>
      <c r="N11" s="5">
        <f t="shared" si="1"/>
        <v>4235.6000000000004</v>
      </c>
      <c r="O11" s="6">
        <f>M11-N11</f>
        <v>-2</v>
      </c>
      <c r="P11" s="2">
        <f t="shared" si="2"/>
        <v>1.4399999999998858E-3</v>
      </c>
    </row>
    <row r="12" spans="1:22">
      <c r="A12" s="3">
        <v>43115</v>
      </c>
      <c r="B12" s="4">
        <v>4223.3999999999996</v>
      </c>
      <c r="C12" s="4">
        <v>4224</v>
      </c>
      <c r="D12" s="4">
        <v>4226</v>
      </c>
      <c r="E12" s="4"/>
      <c r="F12" s="4"/>
      <c r="G12" s="4">
        <v>4224.3999999999996</v>
      </c>
      <c r="H12" s="4"/>
      <c r="I12" s="4"/>
      <c r="J12" s="4"/>
      <c r="K12" s="4">
        <v>4223.3999999999996</v>
      </c>
      <c r="L12" s="3">
        <v>43115</v>
      </c>
      <c r="M12" s="5">
        <f t="shared" si="0"/>
        <v>4224</v>
      </c>
      <c r="N12" s="5">
        <f t="shared" si="1"/>
        <v>4224.3999999999996</v>
      </c>
      <c r="O12" s="6">
        <f>M12-N12</f>
        <v>-0.3999999999996362</v>
      </c>
      <c r="P12" s="2">
        <f t="shared" si="2"/>
        <v>1.6799999999999038E-3</v>
      </c>
    </row>
    <row r="13" spans="1:22">
      <c r="A13" s="3">
        <v>43116</v>
      </c>
      <c r="B13" s="4">
        <v>4269.2</v>
      </c>
      <c r="C13" s="4">
        <v>4273.6000000000004</v>
      </c>
      <c r="D13" s="4">
        <v>4271</v>
      </c>
      <c r="E13" s="4"/>
      <c r="F13" s="4"/>
      <c r="G13" s="4">
        <v>4271.3999999999996</v>
      </c>
      <c r="H13" s="4"/>
      <c r="I13" s="4"/>
      <c r="J13" s="4"/>
      <c r="K13" s="4">
        <v>4269.2</v>
      </c>
      <c r="L13" s="3">
        <v>43116</v>
      </c>
      <c r="M13" s="5">
        <f t="shared" si="0"/>
        <v>4273.6000000000004</v>
      </c>
      <c r="N13" s="5">
        <f t="shared" si="1"/>
        <v>4271.3999999999996</v>
      </c>
      <c r="O13" s="6">
        <f>M13-N13</f>
        <v>2.2000000000007276</v>
      </c>
      <c r="P13" s="2">
        <f t="shared" si="2"/>
        <v>2.0700000000000163E-3</v>
      </c>
    </row>
    <row r="14" spans="1:22">
      <c r="A14" s="3">
        <v>43117</v>
      </c>
      <c r="B14" s="4">
        <v>4250.6000000000004</v>
      </c>
      <c r="C14" s="4">
        <v>4254</v>
      </c>
      <c r="D14" s="4">
        <v>4253</v>
      </c>
      <c r="E14" s="4"/>
      <c r="F14" s="4"/>
      <c r="G14" s="4">
        <v>4254</v>
      </c>
      <c r="H14" s="4"/>
      <c r="I14" s="4"/>
      <c r="J14" s="4"/>
      <c r="K14" s="4">
        <v>4250.6000000000004</v>
      </c>
      <c r="L14" s="3">
        <v>43117</v>
      </c>
      <c r="M14" s="5">
        <f t="shared" si="0"/>
        <v>4254</v>
      </c>
      <c r="N14" s="5">
        <f t="shared" si="1"/>
        <v>4254</v>
      </c>
      <c r="O14" s="6">
        <f>M14-N14</f>
        <v>0</v>
      </c>
      <c r="P14" s="2">
        <f t="shared" si="2"/>
        <v>1.7399999999998528E-3</v>
      </c>
    </row>
    <row r="15" spans="1:22">
      <c r="A15" s="3">
        <v>43118</v>
      </c>
      <c r="B15" s="4">
        <v>4280</v>
      </c>
      <c r="C15" s="4">
        <v>4287.3999999999996</v>
      </c>
      <c r="D15" s="4">
        <v>4288.8</v>
      </c>
      <c r="E15" s="4"/>
      <c r="F15" s="4"/>
      <c r="G15" s="4">
        <v>4291.2</v>
      </c>
      <c r="H15" s="4"/>
      <c r="I15" s="4"/>
      <c r="J15" s="4"/>
      <c r="K15" s="4">
        <v>4280</v>
      </c>
      <c r="L15" s="3">
        <v>43118</v>
      </c>
      <c r="M15" s="5">
        <f t="shared" si="0"/>
        <v>4287.3999999999996</v>
      </c>
      <c r="N15" s="5">
        <f t="shared" si="1"/>
        <v>4291.2</v>
      </c>
      <c r="O15" s="6">
        <f>M15-N15</f>
        <v>-3.8000000000001819</v>
      </c>
      <c r="P15" s="2">
        <f t="shared" si="2"/>
        <v>1.1699999999998933E-3</v>
      </c>
    </row>
    <row r="16" spans="1:22">
      <c r="A16" s="3">
        <v>43119</v>
      </c>
      <c r="B16" s="4">
        <v>4290.8</v>
      </c>
      <c r="C16" s="4">
        <v>4303.6000000000004</v>
      </c>
      <c r="D16" s="4">
        <v>4312</v>
      </c>
      <c r="E16" s="4"/>
      <c r="F16" s="4"/>
      <c r="G16" s="4">
        <v>4318.3999999999996</v>
      </c>
      <c r="H16" s="4"/>
      <c r="I16" s="4"/>
      <c r="J16" s="4"/>
      <c r="K16" s="4">
        <v>4303.6000000000004</v>
      </c>
      <c r="L16" s="3">
        <v>43119</v>
      </c>
      <c r="M16" s="5">
        <f t="shared" si="0"/>
        <v>4303.6000000000004</v>
      </c>
      <c r="N16" s="5">
        <f t="shared" si="1"/>
        <v>4318.3999999999996</v>
      </c>
      <c r="O16" s="6">
        <f>M16-N16</f>
        <v>-14.799999999999272</v>
      </c>
      <c r="P16" s="2">
        <f t="shared" si="2"/>
        <v>-4.8000000000003595E-4</v>
      </c>
      <c r="Q16">
        <f>300*(M16-$M$3)+300*($N$3-N16)</f>
        <v>-959.99999999994179</v>
      </c>
    </row>
    <row r="17" spans="1:16" s="12" customFormat="1">
      <c r="A17" s="7">
        <v>43122</v>
      </c>
      <c r="B17" s="8"/>
      <c r="C17" s="8">
        <v>4354.8</v>
      </c>
      <c r="D17" s="8">
        <v>4361.6000000000004</v>
      </c>
      <c r="E17" s="8"/>
      <c r="F17" s="8"/>
      <c r="G17" s="8">
        <v>4369.6000000000004</v>
      </c>
      <c r="H17" s="8"/>
      <c r="I17" s="8"/>
      <c r="J17" s="8">
        <v>4371</v>
      </c>
      <c r="K17" s="8">
        <v>4354.8</v>
      </c>
      <c r="L17" s="7">
        <v>43122</v>
      </c>
      <c r="M17" s="9">
        <f t="shared" si="0"/>
        <v>4354.8</v>
      </c>
      <c r="N17" s="9">
        <f t="shared" si="1"/>
        <v>4369.6000000000004</v>
      </c>
      <c r="O17" s="10">
        <f>M17-N17</f>
        <v>-14.800000000000182</v>
      </c>
      <c r="P17" s="11">
        <f>(300*(M17-$M$17+$N$17-N17)+$Q$16+2000000)/2000000-1</f>
        <v>-4.8000000000003595E-4</v>
      </c>
    </row>
    <row r="18" spans="1:16">
      <c r="A18" s="3">
        <v>43123</v>
      </c>
      <c r="B18" s="4"/>
      <c r="C18" s="4">
        <v>4400</v>
      </c>
      <c r="D18" s="4">
        <v>4404</v>
      </c>
      <c r="E18" s="4"/>
      <c r="F18" s="4"/>
      <c r="G18" s="4">
        <v>4410.8</v>
      </c>
      <c r="H18" s="4"/>
      <c r="I18" s="4"/>
      <c r="J18" s="4">
        <v>4418</v>
      </c>
      <c r="K18" s="4">
        <v>4400</v>
      </c>
      <c r="L18" s="3">
        <v>43123</v>
      </c>
      <c r="M18" s="5">
        <f t="shared" si="0"/>
        <v>4400</v>
      </c>
      <c r="N18" s="5">
        <f t="shared" si="1"/>
        <v>4410.8</v>
      </c>
      <c r="O18" s="6">
        <f>M18-N18</f>
        <v>-10.800000000000182</v>
      </c>
      <c r="P18" s="11">
        <f t="shared" ref="P18:P35" si="3">(300*(M18-$M$17+$N$17-N18)+$Q$16+2000000)/2000000-1</f>
        <v>1.1999999999989797E-4</v>
      </c>
    </row>
    <row r="19" spans="1:16">
      <c r="A19" s="3">
        <v>43124</v>
      </c>
      <c r="B19" s="4"/>
      <c r="C19" s="4">
        <v>4404.6000000000004</v>
      </c>
      <c r="D19" s="4">
        <v>4408.8</v>
      </c>
      <c r="E19" s="4"/>
      <c r="F19" s="4"/>
      <c r="G19" s="4">
        <v>4420.2</v>
      </c>
      <c r="H19" s="4"/>
      <c r="I19" s="4"/>
      <c r="J19" s="4">
        <v>4427.2</v>
      </c>
      <c r="K19" s="4">
        <v>4404.6000000000004</v>
      </c>
      <c r="L19" s="3">
        <v>43124</v>
      </c>
      <c r="M19" s="5">
        <f t="shared" si="0"/>
        <v>4404.6000000000004</v>
      </c>
      <c r="N19" s="5">
        <f t="shared" si="1"/>
        <v>4420.2</v>
      </c>
      <c r="O19" s="6">
        <f>M19-N19</f>
        <v>-15.599999999999454</v>
      </c>
      <c r="P19" s="11">
        <f t="shared" si="3"/>
        <v>-5.9999999999993392E-4</v>
      </c>
    </row>
    <row r="20" spans="1:16">
      <c r="A20" s="3">
        <v>43125</v>
      </c>
      <c r="B20" s="4"/>
      <c r="C20" s="4">
        <v>4373</v>
      </c>
      <c r="D20" s="4">
        <v>4380</v>
      </c>
      <c r="E20" s="4"/>
      <c r="F20" s="4"/>
      <c r="G20" s="4">
        <v>4398.2</v>
      </c>
      <c r="H20" s="4"/>
      <c r="I20" s="4"/>
      <c r="J20" s="4">
        <v>4419</v>
      </c>
      <c r="K20" s="4">
        <v>4373</v>
      </c>
      <c r="L20" s="3">
        <v>43125</v>
      </c>
      <c r="M20" s="5">
        <f>C20:C52</f>
        <v>4373</v>
      </c>
      <c r="N20" s="5">
        <f t="shared" si="1"/>
        <v>4398.2</v>
      </c>
      <c r="O20" s="6">
        <f>M20-N20</f>
        <v>-25.199999999999818</v>
      </c>
      <c r="P20" s="11">
        <f t="shared" si="3"/>
        <v>-2.0399999999999308E-3</v>
      </c>
    </row>
    <row r="21" spans="1:16">
      <c r="A21" s="3">
        <v>43126</v>
      </c>
      <c r="B21" s="4"/>
      <c r="C21" s="4">
        <v>4397.8</v>
      </c>
      <c r="D21" s="4">
        <v>4406.6000000000004</v>
      </c>
      <c r="E21" s="4"/>
      <c r="F21" s="4"/>
      <c r="G21" s="4">
        <v>4423.3999999999996</v>
      </c>
      <c r="H21" s="4"/>
      <c r="I21" s="4"/>
      <c r="J21" s="4">
        <v>4432.2</v>
      </c>
      <c r="K21" s="4">
        <v>4397.8</v>
      </c>
      <c r="L21" s="3">
        <v>43126</v>
      </c>
      <c r="M21" s="5">
        <f t="shared" si="0"/>
        <v>4397.8</v>
      </c>
      <c r="N21" s="5">
        <f t="shared" si="1"/>
        <v>4423.3999999999996</v>
      </c>
      <c r="O21" s="6">
        <f>M21-N21</f>
        <v>-25.599999999999454</v>
      </c>
      <c r="P21" s="11">
        <f t="shared" si="3"/>
        <v>-2.0999999999998797E-3</v>
      </c>
    </row>
    <row r="22" spans="1:16">
      <c r="A22" s="3">
        <v>43129</v>
      </c>
      <c r="B22" s="4"/>
      <c r="C22" s="4">
        <v>4315.2</v>
      </c>
      <c r="D22" s="4">
        <v>4323.3999999999996</v>
      </c>
      <c r="E22" s="4"/>
      <c r="F22" s="4"/>
      <c r="G22" s="4">
        <v>4347.3999999999996</v>
      </c>
      <c r="H22" s="4"/>
      <c r="I22" s="4"/>
      <c r="J22" s="4">
        <v>4363.3999999999996</v>
      </c>
      <c r="K22" s="4">
        <v>4315.2</v>
      </c>
      <c r="L22" s="3">
        <v>43129</v>
      </c>
      <c r="M22" s="5">
        <f t="shared" si="0"/>
        <v>4315.2</v>
      </c>
      <c r="N22" s="5">
        <f t="shared" si="1"/>
        <v>4347.3999999999996</v>
      </c>
      <c r="O22" s="6">
        <f>M22-N22</f>
        <v>-32.199999999999818</v>
      </c>
      <c r="P22" s="11">
        <f t="shared" si="3"/>
        <v>-3.0899999999999261E-3</v>
      </c>
    </row>
    <row r="23" spans="1:16">
      <c r="A23" s="3">
        <v>43130</v>
      </c>
      <c r="B23" s="4"/>
      <c r="C23" s="4">
        <v>4267.6000000000004</v>
      </c>
      <c r="D23" s="4">
        <v>4276.2</v>
      </c>
      <c r="E23" s="4"/>
      <c r="F23" s="4"/>
      <c r="G23" s="4">
        <v>4301</v>
      </c>
      <c r="H23" s="4"/>
      <c r="I23" s="4"/>
      <c r="J23" s="4">
        <v>4306.2</v>
      </c>
      <c r="K23" s="4">
        <v>4267.6000000000004</v>
      </c>
      <c r="L23" s="3">
        <v>43130</v>
      </c>
      <c r="M23" s="5">
        <f t="shared" si="0"/>
        <v>4267.6000000000004</v>
      </c>
      <c r="N23" s="5">
        <f t="shared" si="1"/>
        <v>4301</v>
      </c>
      <c r="O23" s="6">
        <f>M23-N23</f>
        <v>-33.399999999999636</v>
      </c>
      <c r="P23" s="11">
        <f t="shared" si="3"/>
        <v>-3.2699999999998841E-3</v>
      </c>
    </row>
    <row r="24" spans="1:16">
      <c r="A24" s="3">
        <v>43131</v>
      </c>
      <c r="B24" s="4"/>
      <c r="C24" s="4">
        <v>4280</v>
      </c>
      <c r="D24" s="4">
        <v>4283.6000000000004</v>
      </c>
      <c r="E24" s="4"/>
      <c r="F24" s="4"/>
      <c r="G24" s="4">
        <v>4308.3999999999996</v>
      </c>
      <c r="H24" s="4"/>
      <c r="I24" s="4"/>
      <c r="J24" s="4">
        <v>4313.8</v>
      </c>
      <c r="K24" s="4">
        <v>4280</v>
      </c>
      <c r="L24" s="3">
        <v>43131</v>
      </c>
      <c r="M24" s="5">
        <f t="shared" si="0"/>
        <v>4280</v>
      </c>
      <c r="N24" s="5">
        <f t="shared" si="1"/>
        <v>4308.3999999999996</v>
      </c>
      <c r="O24" s="6">
        <f>M24-N24</f>
        <v>-28.399999999999636</v>
      </c>
      <c r="P24" s="11">
        <f t="shared" si="3"/>
        <v>-2.5199999999998557E-3</v>
      </c>
    </row>
    <row r="25" spans="1:16">
      <c r="A25" s="3">
        <v>43132</v>
      </c>
      <c r="B25" s="4"/>
      <c r="C25" s="4">
        <v>4239.3999999999996</v>
      </c>
      <c r="D25" s="4">
        <v>4242.6000000000004</v>
      </c>
      <c r="E25" s="4"/>
      <c r="F25" s="4"/>
      <c r="G25" s="4">
        <v>4262</v>
      </c>
      <c r="H25" s="4"/>
      <c r="I25" s="4"/>
      <c r="J25" s="4">
        <v>4272</v>
      </c>
      <c r="K25" s="4">
        <v>4239.3999999999996</v>
      </c>
      <c r="L25" s="3">
        <v>43132</v>
      </c>
      <c r="M25" s="5">
        <f t="shared" si="0"/>
        <v>4239.3999999999996</v>
      </c>
      <c r="N25" s="5">
        <f t="shared" si="1"/>
        <v>4262</v>
      </c>
      <c r="O25" s="6">
        <f>M25-N25</f>
        <v>-22.600000000000364</v>
      </c>
      <c r="P25" s="11">
        <f t="shared" si="3"/>
        <v>-1.6500000000000403E-3</v>
      </c>
    </row>
    <row r="26" spans="1:16">
      <c r="A26" s="3">
        <v>43133</v>
      </c>
      <c r="B26" s="4"/>
      <c r="C26" s="4">
        <v>4270.3999999999996</v>
      </c>
      <c r="D26" s="4">
        <v>4277.8</v>
      </c>
      <c r="E26" s="4"/>
      <c r="F26" s="4"/>
      <c r="G26" s="4">
        <v>4306.6000000000004</v>
      </c>
      <c r="H26" s="4"/>
      <c r="I26" s="4"/>
      <c r="J26" s="4">
        <v>4309.3999999999996</v>
      </c>
      <c r="K26" s="4">
        <v>4270.3999999999996</v>
      </c>
      <c r="L26" s="3">
        <v>43133</v>
      </c>
      <c r="M26" s="5">
        <f t="shared" si="0"/>
        <v>4270.3999999999996</v>
      </c>
      <c r="N26" s="5">
        <f t="shared" si="1"/>
        <v>4306.6000000000004</v>
      </c>
      <c r="O26" s="6">
        <f>M26-N26</f>
        <v>-36.200000000000728</v>
      </c>
      <c r="P26" s="11">
        <f t="shared" si="3"/>
        <v>-3.6899999999999711E-3</v>
      </c>
    </row>
    <row r="27" spans="1:16">
      <c r="A27" s="3">
        <v>43136</v>
      </c>
      <c r="B27" s="4"/>
      <c r="C27" s="4">
        <v>4264</v>
      </c>
      <c r="D27" s="4">
        <v>4267.6000000000004</v>
      </c>
      <c r="E27" s="4"/>
      <c r="F27" s="4"/>
      <c r="G27" s="4">
        <v>4286.3999999999996</v>
      </c>
      <c r="H27" s="4"/>
      <c r="I27" s="4"/>
      <c r="J27" s="4">
        <v>4291.6000000000004</v>
      </c>
      <c r="K27" s="4">
        <v>4264</v>
      </c>
      <c r="L27" s="3">
        <v>43136</v>
      </c>
      <c r="M27" s="5">
        <f t="shared" si="0"/>
        <v>4264</v>
      </c>
      <c r="N27" s="5">
        <f t="shared" si="1"/>
        <v>4286.3999999999996</v>
      </c>
      <c r="O27" s="6">
        <f>M27-N27</f>
        <v>-22.399999999999636</v>
      </c>
      <c r="P27" s="11">
        <f t="shared" si="3"/>
        <v>-1.6199999999998438E-3</v>
      </c>
    </row>
    <row r="28" spans="1:16">
      <c r="A28" s="3">
        <v>43137</v>
      </c>
      <c r="B28" s="4"/>
      <c r="C28" s="4">
        <v>4119.8</v>
      </c>
      <c r="D28" s="4">
        <v>4120</v>
      </c>
      <c r="E28" s="4"/>
      <c r="F28" s="4"/>
      <c r="G28" s="4">
        <v>4130</v>
      </c>
      <c r="H28" s="4"/>
      <c r="I28" s="4"/>
      <c r="J28" s="4">
        <v>4122.8</v>
      </c>
      <c r="K28" s="4">
        <v>4119.8</v>
      </c>
      <c r="L28" s="3">
        <v>43137</v>
      </c>
      <c r="M28" s="5">
        <f t="shared" si="0"/>
        <v>4119.8</v>
      </c>
      <c r="N28" s="5">
        <f t="shared" si="1"/>
        <v>4130</v>
      </c>
      <c r="O28" s="6">
        <f>M28-N28</f>
        <v>-10.199999999999818</v>
      </c>
      <c r="P28" s="11">
        <f t="shared" si="3"/>
        <v>2.1000000000004349E-4</v>
      </c>
    </row>
    <row r="29" spans="1:16">
      <c r="A29" s="3">
        <v>43138</v>
      </c>
      <c r="B29" s="4"/>
      <c r="C29" s="4">
        <v>4023</v>
      </c>
      <c r="D29" s="4">
        <v>4020.8</v>
      </c>
      <c r="E29" s="4"/>
      <c r="F29" s="4"/>
      <c r="G29" s="4">
        <v>4032.4</v>
      </c>
      <c r="H29" s="4"/>
      <c r="I29" s="4"/>
      <c r="J29" s="4">
        <v>4044.2</v>
      </c>
      <c r="K29" s="4">
        <v>4023</v>
      </c>
      <c r="L29" s="3">
        <v>43138</v>
      </c>
      <c r="M29" s="5">
        <f t="shared" si="0"/>
        <v>4023</v>
      </c>
      <c r="N29" s="5">
        <f t="shared" si="1"/>
        <v>4032.4</v>
      </c>
      <c r="O29" s="6">
        <f>M29-N29</f>
        <v>-9.4000000000000909</v>
      </c>
      <c r="P29" s="11">
        <f t="shared" si="3"/>
        <v>3.2999999999994145E-4</v>
      </c>
    </row>
    <row r="30" spans="1:16">
      <c r="A30" s="3">
        <v>43139</v>
      </c>
      <c r="B30" s="4"/>
      <c r="C30" s="4">
        <v>3996.8</v>
      </c>
      <c r="D30" s="4">
        <v>4000.6</v>
      </c>
      <c r="E30" s="4"/>
      <c r="F30" s="4"/>
      <c r="G30" s="4">
        <v>4013</v>
      </c>
      <c r="H30" s="4"/>
      <c r="I30" s="4"/>
      <c r="J30" s="4">
        <v>4030.6</v>
      </c>
      <c r="K30" s="4">
        <v>4000.6</v>
      </c>
      <c r="L30" s="3">
        <v>43139</v>
      </c>
      <c r="M30" s="5">
        <f t="shared" si="0"/>
        <v>3996.8</v>
      </c>
      <c r="N30" s="5">
        <f t="shared" si="1"/>
        <v>4013</v>
      </c>
      <c r="O30" s="6">
        <f>M30-N30</f>
        <v>-16.199999999999818</v>
      </c>
      <c r="P30" s="11">
        <f t="shared" si="3"/>
        <v>-6.8999999999985739E-4</v>
      </c>
    </row>
    <row r="31" spans="1:16">
      <c r="A31" s="3">
        <v>43140</v>
      </c>
      <c r="B31" s="4"/>
      <c r="C31" s="4">
        <v>3781.2</v>
      </c>
      <c r="D31" s="4">
        <v>3774.6</v>
      </c>
      <c r="E31" s="4"/>
      <c r="F31" s="4"/>
      <c r="G31" s="4">
        <v>3778.4</v>
      </c>
      <c r="H31" s="4"/>
      <c r="I31" s="4"/>
      <c r="J31" s="4">
        <v>3774.8</v>
      </c>
      <c r="K31" s="4">
        <v>3774.6</v>
      </c>
      <c r="L31" s="3">
        <v>43140</v>
      </c>
      <c r="M31" s="5">
        <f t="shared" si="0"/>
        <v>3781.2</v>
      </c>
      <c r="N31" s="5">
        <f t="shared" si="1"/>
        <v>3778.4</v>
      </c>
      <c r="O31" s="6">
        <f>M31-N31</f>
        <v>2.7999999999997272</v>
      </c>
      <c r="P31" s="11">
        <f t="shared" si="3"/>
        <v>2.1599999999999397E-3</v>
      </c>
    </row>
    <row r="32" spans="1:16">
      <c r="A32" s="3">
        <v>43143</v>
      </c>
      <c r="B32" s="4"/>
      <c r="C32" s="4">
        <v>3865.6</v>
      </c>
      <c r="D32" s="4">
        <v>3855</v>
      </c>
      <c r="E32" s="4"/>
      <c r="F32" s="4"/>
      <c r="G32" s="4">
        <v>3842.6</v>
      </c>
      <c r="H32" s="4"/>
      <c r="I32" s="4"/>
      <c r="J32" s="4">
        <v>3852.8</v>
      </c>
      <c r="K32" s="4">
        <v>3855</v>
      </c>
      <c r="L32" s="3">
        <v>43143</v>
      </c>
      <c r="M32" s="5">
        <f t="shared" si="0"/>
        <v>3865.6</v>
      </c>
      <c r="N32" s="5">
        <f t="shared" si="1"/>
        <v>3842.6</v>
      </c>
      <c r="O32" s="6">
        <f>M32-N32</f>
        <v>23</v>
      </c>
      <c r="P32" s="11">
        <f t="shared" si="3"/>
        <v>5.1900000000000279E-3</v>
      </c>
    </row>
    <row r="33" spans="1:17">
      <c r="A33" s="3">
        <v>43144</v>
      </c>
      <c r="B33" s="4"/>
      <c r="C33" s="4">
        <v>3920.6</v>
      </c>
      <c r="D33" s="4">
        <v>3904.6</v>
      </c>
      <c r="E33" s="4"/>
      <c r="F33" s="4"/>
      <c r="G33" s="4">
        <v>3903.4</v>
      </c>
      <c r="H33" s="4"/>
      <c r="I33" s="4"/>
      <c r="J33" s="4">
        <v>3909.2</v>
      </c>
      <c r="K33" s="4">
        <v>3904.6</v>
      </c>
      <c r="L33" s="3">
        <v>43144</v>
      </c>
      <c r="M33" s="5">
        <f t="shared" si="0"/>
        <v>3920.6</v>
      </c>
      <c r="N33" s="5">
        <f t="shared" si="1"/>
        <v>3903.4</v>
      </c>
      <c r="O33" s="6">
        <f>M33-N33</f>
        <v>17.199999999999818</v>
      </c>
      <c r="P33" s="11">
        <f t="shared" si="3"/>
        <v>4.3200000000001015E-3</v>
      </c>
    </row>
    <row r="34" spans="1:17">
      <c r="A34" s="3">
        <v>43145</v>
      </c>
      <c r="B34" s="4"/>
      <c r="C34" s="4">
        <v>3959</v>
      </c>
      <c r="D34" s="4">
        <v>3952.4</v>
      </c>
      <c r="E34" s="4"/>
      <c r="F34" s="4"/>
      <c r="G34" s="4">
        <v>3945.4</v>
      </c>
      <c r="H34" s="4"/>
      <c r="I34" s="4"/>
      <c r="J34" s="4">
        <v>3946.2</v>
      </c>
      <c r="K34" s="4">
        <v>3952.4</v>
      </c>
      <c r="L34" s="3">
        <v>43145</v>
      </c>
      <c r="M34" s="5">
        <f t="shared" si="0"/>
        <v>3959</v>
      </c>
      <c r="N34" s="5">
        <f t="shared" si="1"/>
        <v>3945.4</v>
      </c>
      <c r="O34" s="6">
        <f>M34-N34</f>
        <v>13.599999999999909</v>
      </c>
      <c r="P34" s="11">
        <f t="shared" si="3"/>
        <v>3.7799999999998946E-3</v>
      </c>
    </row>
    <row r="35" spans="1:17">
      <c r="A35" s="3">
        <v>43153</v>
      </c>
      <c r="B35" s="4"/>
      <c r="C35" s="4">
        <v>4047.6</v>
      </c>
      <c r="D35" s="4">
        <v>4025.4</v>
      </c>
      <c r="E35" s="4"/>
      <c r="F35" s="4"/>
      <c r="G35" s="4">
        <v>4016.6</v>
      </c>
      <c r="H35" s="4"/>
      <c r="I35" s="4"/>
      <c r="J35" s="4">
        <v>4017</v>
      </c>
      <c r="K35" s="4">
        <v>4025.4</v>
      </c>
      <c r="L35" s="3">
        <v>43153</v>
      </c>
      <c r="M35" s="5">
        <f>D35</f>
        <v>4025.4</v>
      </c>
      <c r="N35" s="5">
        <f t="shared" si="1"/>
        <v>4016.6</v>
      </c>
      <c r="O35" s="6">
        <f>M35-N35</f>
        <v>8.8000000000001819</v>
      </c>
      <c r="P35" s="11">
        <f t="shared" si="3"/>
        <v>3.0600000000000627E-3</v>
      </c>
      <c r="Q35">
        <f>(300*(M35-$M$17+$N$17-N35)+Q16)</f>
        <v>6120.0000000001673</v>
      </c>
    </row>
    <row r="36" spans="1:17" s="17" customFormat="1">
      <c r="A36" s="13">
        <v>43154</v>
      </c>
      <c r="B36" s="14"/>
      <c r="C36" s="14"/>
      <c r="D36" s="14">
        <v>4049.6</v>
      </c>
      <c r="E36" s="14">
        <v>4047</v>
      </c>
      <c r="F36" s="14"/>
      <c r="G36" s="14">
        <v>4039.8</v>
      </c>
      <c r="H36" s="14"/>
      <c r="I36" s="14"/>
      <c r="J36" s="14">
        <v>4041.2</v>
      </c>
      <c r="K36" s="14">
        <v>4049.6</v>
      </c>
      <c r="L36" s="13">
        <v>43154</v>
      </c>
      <c r="M36" s="15">
        <f>D36</f>
        <v>4049.6</v>
      </c>
      <c r="N36" s="15">
        <f t="shared" si="1"/>
        <v>4039.8</v>
      </c>
      <c r="O36" s="16">
        <f>M36-N36</f>
        <v>9.7999999999997272</v>
      </c>
      <c r="P36" s="11">
        <f>(300*(M36-$M$36+$N$36-N36)+$Q$35+2000000)/2000000-1</f>
        <v>3.0600000000000627E-3</v>
      </c>
    </row>
    <row r="37" spans="1:17">
      <c r="A37" s="3">
        <v>43157</v>
      </c>
      <c r="B37" s="4"/>
      <c r="C37" s="4"/>
      <c r="D37" s="4">
        <v>4108.2</v>
      </c>
      <c r="E37" s="4">
        <v>4107</v>
      </c>
      <c r="F37" s="4"/>
      <c r="G37" s="4">
        <v>4100</v>
      </c>
      <c r="H37" s="4"/>
      <c r="I37" s="4"/>
      <c r="J37" s="4">
        <v>4102</v>
      </c>
      <c r="K37" s="4">
        <v>4108.2</v>
      </c>
      <c r="L37" s="3">
        <v>43157</v>
      </c>
      <c r="M37" s="5">
        <f t="shared" ref="M37:M100" si="4">D37</f>
        <v>4108.2</v>
      </c>
      <c r="N37" s="5">
        <f t="shared" si="1"/>
        <v>4100</v>
      </c>
      <c r="O37" s="6">
        <f>M37-N37</f>
        <v>8.1999999999998181</v>
      </c>
      <c r="P37" s="11">
        <f t="shared" ref="P37:P51" si="5">(300*(M37-$M$36+$N$36-N37)+$Q$35+2000000)/2000000-1</f>
        <v>2.8200000000000447E-3</v>
      </c>
    </row>
    <row r="38" spans="1:17">
      <c r="A38" s="3">
        <v>43158</v>
      </c>
      <c r="B38" s="4"/>
      <c r="C38" s="4"/>
      <c r="D38" s="4">
        <v>4042</v>
      </c>
      <c r="E38" s="4">
        <v>4044</v>
      </c>
      <c r="F38" s="4"/>
      <c r="G38" s="4">
        <v>4035.2</v>
      </c>
      <c r="H38" s="4"/>
      <c r="I38" s="4"/>
      <c r="J38" s="4">
        <v>4032.4</v>
      </c>
      <c r="K38" s="4">
        <v>4042</v>
      </c>
      <c r="L38" s="3">
        <v>43158</v>
      </c>
      <c r="M38" s="5">
        <f t="shared" si="4"/>
        <v>4042</v>
      </c>
      <c r="N38" s="5">
        <f t="shared" si="1"/>
        <v>4035.2</v>
      </c>
      <c r="O38" s="6">
        <f>M38-N38</f>
        <v>6.8000000000001819</v>
      </c>
      <c r="P38" s="11">
        <f t="shared" si="5"/>
        <v>2.6100000000002233E-3</v>
      </c>
    </row>
    <row r="39" spans="1:17">
      <c r="A39" s="3">
        <v>43159</v>
      </c>
      <c r="B39" s="4"/>
      <c r="C39" s="4"/>
      <c r="D39" s="4">
        <v>4002</v>
      </c>
      <c r="E39" s="4">
        <v>3996.8</v>
      </c>
      <c r="F39" s="4"/>
      <c r="G39" s="4">
        <v>3994.6</v>
      </c>
      <c r="H39" s="4"/>
      <c r="I39" s="4"/>
      <c r="J39" s="4">
        <v>4004.4</v>
      </c>
      <c r="K39" s="4">
        <v>4002</v>
      </c>
      <c r="L39" s="3">
        <v>43159</v>
      </c>
      <c r="M39" s="5">
        <f t="shared" si="4"/>
        <v>4002</v>
      </c>
      <c r="N39" s="5">
        <f t="shared" si="1"/>
        <v>3994.6</v>
      </c>
      <c r="O39" s="6">
        <f>M39-N39</f>
        <v>7.4000000000000909</v>
      </c>
      <c r="P39" s="11">
        <f t="shared" si="5"/>
        <v>2.7000000000001467E-3</v>
      </c>
    </row>
    <row r="40" spans="1:17">
      <c r="A40" s="3">
        <v>43160</v>
      </c>
      <c r="B40" s="4"/>
      <c r="C40" s="4"/>
      <c r="D40" s="4">
        <v>4035</v>
      </c>
      <c r="E40" s="4">
        <v>4026.4</v>
      </c>
      <c r="F40" s="4"/>
      <c r="G40" s="4">
        <v>4022</v>
      </c>
      <c r="H40" s="4"/>
      <c r="I40" s="4"/>
      <c r="J40" s="4">
        <v>4021</v>
      </c>
      <c r="K40" s="4">
        <v>4035</v>
      </c>
      <c r="L40" s="3">
        <v>43160</v>
      </c>
      <c r="M40" s="5">
        <f t="shared" si="4"/>
        <v>4035</v>
      </c>
      <c r="N40" s="5">
        <f t="shared" si="1"/>
        <v>4022</v>
      </c>
      <c r="O40" s="6">
        <f>M40-N40</f>
        <v>13</v>
      </c>
      <c r="P40" s="11">
        <f t="shared" si="5"/>
        <v>3.5400000000000986E-3</v>
      </c>
    </row>
    <row r="41" spans="1:17">
      <c r="A41" s="3">
        <v>43161</v>
      </c>
      <c r="B41" s="4"/>
      <c r="C41" s="4"/>
      <c r="D41" s="4">
        <v>4010</v>
      </c>
      <c r="E41" s="4">
        <v>4004.4</v>
      </c>
      <c r="F41" s="4"/>
      <c r="G41" s="4">
        <v>3990</v>
      </c>
      <c r="H41" s="4"/>
      <c r="I41" s="4"/>
      <c r="J41" s="4">
        <v>3990.6</v>
      </c>
      <c r="K41" s="4">
        <v>4010</v>
      </c>
      <c r="L41" s="3">
        <v>43161</v>
      </c>
      <c r="M41" s="5">
        <f t="shared" si="4"/>
        <v>4010</v>
      </c>
      <c r="N41" s="5">
        <f t="shared" si="1"/>
        <v>3990</v>
      </c>
      <c r="O41" s="6">
        <f>M41-N41</f>
        <v>20</v>
      </c>
      <c r="P41" s="11">
        <f t="shared" si="5"/>
        <v>4.590000000000094E-3</v>
      </c>
    </row>
    <row r="42" spans="1:17">
      <c r="A42" s="3">
        <v>43164</v>
      </c>
      <c r="B42" s="4"/>
      <c r="C42" s="4"/>
      <c r="D42" s="4">
        <v>3992</v>
      </c>
      <c r="E42" s="4">
        <v>3985.8</v>
      </c>
      <c r="F42" s="4"/>
      <c r="G42" s="4">
        <v>3972.2</v>
      </c>
      <c r="H42" s="4"/>
      <c r="I42" s="4"/>
      <c r="J42" s="4">
        <v>3969</v>
      </c>
      <c r="K42" s="4">
        <v>3992</v>
      </c>
      <c r="L42" s="3">
        <v>43164</v>
      </c>
      <c r="M42" s="5">
        <f t="shared" si="4"/>
        <v>3992</v>
      </c>
      <c r="N42" s="5">
        <f t="shared" si="1"/>
        <v>3972.2</v>
      </c>
      <c r="O42" s="6">
        <f>M42-N42</f>
        <v>19.800000000000182</v>
      </c>
      <c r="P42" s="11">
        <f t="shared" si="5"/>
        <v>4.5600000000001195E-3</v>
      </c>
    </row>
    <row r="43" spans="1:17">
      <c r="A43" s="3">
        <v>43165</v>
      </c>
      <c r="B43" s="4"/>
      <c r="C43" s="4"/>
      <c r="D43" s="4">
        <v>4064</v>
      </c>
      <c r="E43" s="4">
        <v>4058</v>
      </c>
      <c r="F43" s="4"/>
      <c r="G43" s="4">
        <v>4045</v>
      </c>
      <c r="H43" s="4"/>
      <c r="I43" s="4"/>
      <c r="J43" s="4">
        <v>4039.8</v>
      </c>
      <c r="K43" s="4">
        <v>4064</v>
      </c>
      <c r="L43" s="3">
        <v>43165</v>
      </c>
      <c r="M43" s="5">
        <f t="shared" si="4"/>
        <v>4064</v>
      </c>
      <c r="N43" s="5">
        <f t="shared" si="1"/>
        <v>4045</v>
      </c>
      <c r="O43" s="6">
        <f>M43-N43</f>
        <v>19</v>
      </c>
      <c r="P43" s="11">
        <f t="shared" si="5"/>
        <v>4.4400000000002215E-3</v>
      </c>
    </row>
    <row r="44" spans="1:17">
      <c r="A44" s="3">
        <v>43166</v>
      </c>
      <c r="B44" s="4"/>
      <c r="C44" s="4"/>
      <c r="D44" s="4">
        <v>4009.4</v>
      </c>
      <c r="E44" s="4">
        <v>4000</v>
      </c>
      <c r="F44" s="4"/>
      <c r="G44" s="4">
        <v>3990</v>
      </c>
      <c r="H44" s="4"/>
      <c r="I44" s="4"/>
      <c r="J44" s="4">
        <v>3981</v>
      </c>
      <c r="K44" s="4">
        <v>4009.4</v>
      </c>
      <c r="L44" s="3">
        <v>43166</v>
      </c>
      <c r="M44" s="5">
        <f t="shared" si="4"/>
        <v>4009.4</v>
      </c>
      <c r="N44" s="5">
        <f t="shared" si="1"/>
        <v>3990</v>
      </c>
      <c r="O44" s="6">
        <f>M44-N44</f>
        <v>19.400000000000091</v>
      </c>
      <c r="P44" s="11">
        <f t="shared" si="5"/>
        <v>4.5000000000001705E-3</v>
      </c>
    </row>
    <row r="45" spans="1:17">
      <c r="A45" s="3">
        <v>43167</v>
      </c>
      <c r="B45" s="4"/>
      <c r="C45" s="4"/>
      <c r="D45" s="4">
        <v>4065.2</v>
      </c>
      <c r="E45" s="4">
        <v>4059.6</v>
      </c>
      <c r="F45" s="4"/>
      <c r="G45" s="4">
        <v>4048</v>
      </c>
      <c r="H45" s="4"/>
      <c r="I45" s="4"/>
      <c r="J45" s="4">
        <v>4030</v>
      </c>
      <c r="K45" s="4">
        <v>4065.2</v>
      </c>
      <c r="L45" s="3">
        <v>43167</v>
      </c>
      <c r="M45" s="5">
        <f t="shared" si="4"/>
        <v>4065.2</v>
      </c>
      <c r="N45" s="5">
        <f t="shared" si="1"/>
        <v>4048</v>
      </c>
      <c r="O45" s="6">
        <f>M45-N45</f>
        <v>17.199999999999818</v>
      </c>
      <c r="P45" s="11">
        <f t="shared" si="5"/>
        <v>4.170000000000007E-3</v>
      </c>
    </row>
    <row r="46" spans="1:17">
      <c r="A46" s="3">
        <v>43168</v>
      </c>
      <c r="B46" s="4"/>
      <c r="C46" s="4"/>
      <c r="D46" s="4">
        <v>4103.6000000000004</v>
      </c>
      <c r="E46" s="4">
        <v>4098.3999999999996</v>
      </c>
      <c r="F46" s="4"/>
      <c r="G46" s="4">
        <v>4085</v>
      </c>
      <c r="H46" s="4"/>
      <c r="I46" s="4"/>
      <c r="J46" s="4">
        <v>4071.8</v>
      </c>
      <c r="K46" s="4">
        <v>4103.6000000000004</v>
      </c>
      <c r="L46" s="3">
        <v>43168</v>
      </c>
      <c r="M46" s="5">
        <f t="shared" si="4"/>
        <v>4103.6000000000004</v>
      </c>
      <c r="N46" s="5">
        <f t="shared" si="1"/>
        <v>4085</v>
      </c>
      <c r="O46" s="6">
        <f>M46-N46</f>
        <v>18.600000000000364</v>
      </c>
      <c r="P46" s="11">
        <f t="shared" si="5"/>
        <v>4.3800000000002726E-3</v>
      </c>
    </row>
    <row r="47" spans="1:17">
      <c r="A47" s="3">
        <v>43171</v>
      </c>
      <c r="B47" s="4"/>
      <c r="C47" s="4"/>
      <c r="D47" s="4">
        <v>4119.3999999999996</v>
      </c>
      <c r="E47" s="4">
        <v>4118</v>
      </c>
      <c r="F47" s="4"/>
      <c r="G47" s="4">
        <v>4104.3999999999996</v>
      </c>
      <c r="H47" s="4"/>
      <c r="I47" s="4"/>
      <c r="J47" s="4">
        <v>4086</v>
      </c>
      <c r="K47" s="4">
        <v>4119.3999999999996</v>
      </c>
      <c r="L47" s="3">
        <v>43171</v>
      </c>
      <c r="M47" s="5">
        <f t="shared" si="4"/>
        <v>4119.3999999999996</v>
      </c>
      <c r="N47" s="5">
        <f t="shared" si="1"/>
        <v>4104.3999999999996</v>
      </c>
      <c r="O47" s="6">
        <f>M47-N47</f>
        <v>15</v>
      </c>
      <c r="P47" s="11">
        <f t="shared" si="5"/>
        <v>3.8400000000002876E-3</v>
      </c>
    </row>
    <row r="48" spans="1:17">
      <c r="A48" s="3">
        <v>43172</v>
      </c>
      <c r="B48" s="4"/>
      <c r="C48" s="4"/>
      <c r="D48" s="4">
        <v>4075.2</v>
      </c>
      <c r="E48" s="4">
        <v>4067</v>
      </c>
      <c r="F48" s="4"/>
      <c r="G48" s="4">
        <v>4051.2</v>
      </c>
      <c r="H48" s="4"/>
      <c r="I48" s="4"/>
      <c r="J48" s="4">
        <v>4036.2</v>
      </c>
      <c r="K48" s="4">
        <v>4075.2</v>
      </c>
      <c r="L48" s="3">
        <v>43172</v>
      </c>
      <c r="M48" s="5">
        <f t="shared" si="4"/>
        <v>4075.2</v>
      </c>
      <c r="N48" s="5">
        <f t="shared" si="1"/>
        <v>4051.2</v>
      </c>
      <c r="O48" s="6">
        <f>M48-N48</f>
        <v>24</v>
      </c>
      <c r="P48" s="11">
        <f t="shared" si="5"/>
        <v>5.1900000000000279E-3</v>
      </c>
    </row>
    <row r="49" spans="1:17">
      <c r="A49" s="3">
        <v>43173</v>
      </c>
      <c r="B49" s="4"/>
      <c r="C49" s="4"/>
      <c r="D49" s="4">
        <v>4065</v>
      </c>
      <c r="E49" s="4">
        <v>4054.4</v>
      </c>
      <c r="F49" s="4"/>
      <c r="G49" s="4">
        <v>4028.4</v>
      </c>
      <c r="H49" s="4"/>
      <c r="I49" s="4"/>
      <c r="J49" s="4">
        <v>4010.8</v>
      </c>
      <c r="K49" s="4">
        <v>4065</v>
      </c>
      <c r="L49" s="3">
        <v>43173</v>
      </c>
      <c r="M49" s="5">
        <f t="shared" si="4"/>
        <v>4065</v>
      </c>
      <c r="N49" s="5">
        <f t="shared" si="1"/>
        <v>4028.4</v>
      </c>
      <c r="O49" s="6">
        <f>M49-N49</f>
        <v>36.599999999999909</v>
      </c>
      <c r="P49" s="11">
        <f t="shared" si="5"/>
        <v>7.0800000000001972E-3</v>
      </c>
    </row>
    <row r="50" spans="1:17">
      <c r="A50" s="3">
        <v>43174</v>
      </c>
      <c r="B50" s="4"/>
      <c r="C50" s="4"/>
      <c r="D50" s="4">
        <v>4097.6000000000004</v>
      </c>
      <c r="E50" s="4">
        <v>4081</v>
      </c>
      <c r="F50" s="4"/>
      <c r="G50" s="4">
        <v>4051.8</v>
      </c>
      <c r="H50" s="4"/>
      <c r="I50" s="4"/>
      <c r="J50" s="4">
        <v>4031.2</v>
      </c>
      <c r="K50" s="4">
        <v>4097.6000000000004</v>
      </c>
      <c r="L50" s="3">
        <v>43174</v>
      </c>
      <c r="M50" s="5">
        <f t="shared" si="4"/>
        <v>4097.6000000000004</v>
      </c>
      <c r="N50" s="5">
        <f t="shared" si="1"/>
        <v>4051.8</v>
      </c>
      <c r="O50" s="6">
        <f>M50-N50</f>
        <v>45.800000000000182</v>
      </c>
      <c r="P50" s="11">
        <f t="shared" si="5"/>
        <v>8.4600000000001341E-3</v>
      </c>
    </row>
    <row r="51" spans="1:17">
      <c r="A51" s="3">
        <v>43175</v>
      </c>
      <c r="B51" s="4"/>
      <c r="C51" s="4"/>
      <c r="D51" s="4">
        <v>4082</v>
      </c>
      <c r="E51" s="4">
        <v>4027.2</v>
      </c>
      <c r="F51" s="4"/>
      <c r="G51" s="4">
        <v>4001</v>
      </c>
      <c r="H51" s="4"/>
      <c r="I51" s="4"/>
      <c r="J51" s="4">
        <v>3984</v>
      </c>
      <c r="K51" s="4">
        <v>4027.2</v>
      </c>
      <c r="L51" s="3">
        <v>43175</v>
      </c>
      <c r="M51" s="5">
        <f>E51</f>
        <v>4027.2</v>
      </c>
      <c r="N51" s="5">
        <f t="shared" si="1"/>
        <v>4001</v>
      </c>
      <c r="O51" s="6">
        <f>M51-N51</f>
        <v>26.199999999999818</v>
      </c>
      <c r="P51" s="11">
        <f t="shared" si="5"/>
        <v>5.5200000000001914E-3</v>
      </c>
      <c r="Q51">
        <f>300*(M51-$M$36+$N$36-N51)+$Q$35</f>
        <v>11040.000000000195</v>
      </c>
    </row>
    <row r="52" spans="1:17" s="17" customFormat="1">
      <c r="A52" s="13">
        <v>43178</v>
      </c>
      <c r="B52" s="14"/>
      <c r="C52" s="14"/>
      <c r="D52" s="14"/>
      <c r="E52" s="14">
        <v>4049.2</v>
      </c>
      <c r="F52" s="14">
        <v>4037</v>
      </c>
      <c r="G52" s="14">
        <v>4020</v>
      </c>
      <c r="H52" s="14"/>
      <c r="I52" s="14"/>
      <c r="J52" s="14">
        <v>4000.6</v>
      </c>
      <c r="K52" s="14">
        <v>4049.2</v>
      </c>
      <c r="L52" s="13">
        <v>43178</v>
      </c>
      <c r="M52" s="15">
        <f>E52</f>
        <v>4049.2</v>
      </c>
      <c r="N52" s="15">
        <f t="shared" si="1"/>
        <v>4020</v>
      </c>
      <c r="O52" s="16">
        <f>M52-N52</f>
        <v>29.199999999999818</v>
      </c>
      <c r="P52" s="11">
        <f>(300*(M52-$M$52+$N$52-N52)+$Q$51+2000000)/2000000-1</f>
        <v>5.5200000000001914E-3</v>
      </c>
    </row>
    <row r="53" spans="1:17">
      <c r="A53" s="3">
        <v>43179</v>
      </c>
      <c r="B53" s="4"/>
      <c r="C53" s="4"/>
      <c r="D53" s="4"/>
      <c r="E53" s="4">
        <v>4049.6</v>
      </c>
      <c r="F53" s="4">
        <v>4040</v>
      </c>
      <c r="G53" s="4">
        <v>4022</v>
      </c>
      <c r="H53" s="4"/>
      <c r="I53" s="4"/>
      <c r="J53" s="4">
        <v>3999.8</v>
      </c>
      <c r="K53" s="4">
        <v>4049.6</v>
      </c>
      <c r="L53" s="3">
        <v>43179</v>
      </c>
      <c r="M53" s="5">
        <f t="shared" ref="M53:M116" si="6">E53</f>
        <v>4049.6</v>
      </c>
      <c r="N53" s="5">
        <f t="shared" si="1"/>
        <v>4022</v>
      </c>
      <c r="O53" s="6">
        <f>M53-N53</f>
        <v>27.599999999999909</v>
      </c>
      <c r="P53" s="11">
        <f t="shared" ref="P53:P74" si="7">(300*(M53-$M$52+$N$52-N53)+$Q$51+2000000)/2000000-1</f>
        <v>5.2800000000001734E-3</v>
      </c>
    </row>
    <row r="54" spans="1:17">
      <c r="A54" s="3">
        <v>43180</v>
      </c>
      <c r="B54" s="4"/>
      <c r="C54" s="4"/>
      <c r="D54" s="4"/>
      <c r="E54" s="4">
        <v>4025</v>
      </c>
      <c r="F54" s="4">
        <v>4015.6</v>
      </c>
      <c r="G54" s="4">
        <v>3992.4</v>
      </c>
      <c r="H54" s="4"/>
      <c r="I54" s="4"/>
      <c r="J54" s="4">
        <v>3971.4</v>
      </c>
      <c r="K54" s="4">
        <v>4025</v>
      </c>
      <c r="L54" s="3">
        <v>43180</v>
      </c>
      <c r="M54" s="5">
        <f t="shared" si="6"/>
        <v>4025</v>
      </c>
      <c r="N54" s="5">
        <f t="shared" si="1"/>
        <v>3992.4</v>
      </c>
      <c r="O54" s="6">
        <f>M54-N54</f>
        <v>32.599999999999909</v>
      </c>
      <c r="P54" s="11">
        <f t="shared" si="7"/>
        <v>6.0300000000002019E-3</v>
      </c>
    </row>
    <row r="55" spans="1:17">
      <c r="A55" s="3">
        <v>43181</v>
      </c>
      <c r="B55" s="4"/>
      <c r="C55" s="4"/>
      <c r="D55" s="4"/>
      <c r="E55" s="4">
        <v>3983.4</v>
      </c>
      <c r="F55" s="4">
        <v>3973.8</v>
      </c>
      <c r="G55" s="4">
        <v>3947</v>
      </c>
      <c r="H55" s="4"/>
      <c r="I55" s="4"/>
      <c r="J55" s="4">
        <v>3929.4</v>
      </c>
      <c r="K55" s="4">
        <v>3983.4</v>
      </c>
      <c r="L55" s="3">
        <v>43181</v>
      </c>
      <c r="M55" s="5">
        <f t="shared" si="6"/>
        <v>3983.4</v>
      </c>
      <c r="N55" s="5">
        <f t="shared" si="1"/>
        <v>3947</v>
      </c>
      <c r="O55" s="6">
        <f>M55-N55</f>
        <v>36.400000000000091</v>
      </c>
      <c r="P55" s="11">
        <f t="shared" si="7"/>
        <v>6.6000000000001613E-3</v>
      </c>
    </row>
    <row r="56" spans="1:17">
      <c r="A56" s="3">
        <v>43182</v>
      </c>
      <c r="B56" s="4"/>
      <c r="C56" s="4"/>
      <c r="D56" s="4"/>
      <c r="E56" s="4">
        <v>3816.4</v>
      </c>
      <c r="F56" s="4">
        <v>3798.4</v>
      </c>
      <c r="G56" s="4">
        <v>3758.6</v>
      </c>
      <c r="H56" s="4"/>
      <c r="I56" s="4"/>
      <c r="J56" s="4">
        <v>3724</v>
      </c>
      <c r="K56" s="4">
        <v>3816.4</v>
      </c>
      <c r="L56" s="3">
        <v>43182</v>
      </c>
      <c r="M56" s="5">
        <f t="shared" si="6"/>
        <v>3816.4</v>
      </c>
      <c r="N56" s="5">
        <f t="shared" si="1"/>
        <v>3758.6</v>
      </c>
      <c r="O56" s="6">
        <f>M56-N56</f>
        <v>57.800000000000182</v>
      </c>
      <c r="P56" s="11">
        <f t="shared" si="7"/>
        <v>9.8100000000000964E-3</v>
      </c>
    </row>
    <row r="57" spans="1:17">
      <c r="A57" s="3">
        <v>43185</v>
      </c>
      <c r="B57" s="4"/>
      <c r="C57" s="4"/>
      <c r="D57" s="4"/>
      <c r="E57" s="4">
        <v>3854</v>
      </c>
      <c r="F57" s="4">
        <v>3838.8</v>
      </c>
      <c r="G57" s="4">
        <v>3798.2</v>
      </c>
      <c r="H57" s="4"/>
      <c r="I57" s="4"/>
      <c r="J57" s="4">
        <v>3773.4</v>
      </c>
      <c r="K57" s="4">
        <v>3854</v>
      </c>
      <c r="L57" s="3">
        <v>43185</v>
      </c>
      <c r="M57" s="5">
        <f t="shared" si="6"/>
        <v>3854</v>
      </c>
      <c r="N57" s="5">
        <f t="shared" si="1"/>
        <v>3798.2</v>
      </c>
      <c r="O57" s="6">
        <f>M57-N57</f>
        <v>55.800000000000182</v>
      </c>
      <c r="P57" s="11">
        <f t="shared" si="7"/>
        <v>9.5100000000001295E-3</v>
      </c>
    </row>
    <row r="58" spans="1:17">
      <c r="A58" s="3">
        <v>43186</v>
      </c>
      <c r="B58" s="4"/>
      <c r="C58" s="4"/>
      <c r="D58" s="4"/>
      <c r="E58" s="4">
        <v>3898</v>
      </c>
      <c r="F58" s="4">
        <v>3883.8</v>
      </c>
      <c r="G58" s="4">
        <v>3855.4</v>
      </c>
      <c r="H58" s="4"/>
      <c r="I58" s="4"/>
      <c r="J58" s="4">
        <v>3832.8</v>
      </c>
      <c r="K58" s="4">
        <v>3898</v>
      </c>
      <c r="L58" s="3">
        <v>43186</v>
      </c>
      <c r="M58" s="5">
        <f t="shared" si="6"/>
        <v>3898</v>
      </c>
      <c r="N58" s="5">
        <f t="shared" si="1"/>
        <v>3855.4</v>
      </c>
      <c r="O58" s="6">
        <f>M58-N58</f>
        <v>42.599999999999909</v>
      </c>
      <c r="P58" s="11">
        <f t="shared" si="7"/>
        <v>7.5300000000000367E-3</v>
      </c>
    </row>
    <row r="59" spans="1:17">
      <c r="A59" s="3">
        <v>43187</v>
      </c>
      <c r="B59" s="4"/>
      <c r="C59" s="4"/>
      <c r="D59" s="4"/>
      <c r="E59" s="4">
        <v>3809.2</v>
      </c>
      <c r="F59" s="4">
        <v>3796.2</v>
      </c>
      <c r="G59" s="4">
        <v>3760</v>
      </c>
      <c r="H59" s="4"/>
      <c r="I59" s="4"/>
      <c r="J59" s="4">
        <v>3737</v>
      </c>
      <c r="K59" s="4">
        <v>3809.2</v>
      </c>
      <c r="L59" s="3">
        <v>43187</v>
      </c>
      <c r="M59" s="5">
        <f t="shared" si="6"/>
        <v>3809.2</v>
      </c>
      <c r="N59" s="5">
        <f t="shared" si="1"/>
        <v>3760</v>
      </c>
      <c r="O59" s="6">
        <f>M59-N59</f>
        <v>49.199999999999818</v>
      </c>
      <c r="P59" s="11">
        <f t="shared" si="7"/>
        <v>8.5200000000000831E-3</v>
      </c>
    </row>
    <row r="60" spans="1:17">
      <c r="A60" s="3">
        <v>43188</v>
      </c>
      <c r="B60" s="4"/>
      <c r="C60" s="4"/>
      <c r="D60" s="4"/>
      <c r="E60" s="4">
        <v>3886.4</v>
      </c>
      <c r="F60" s="4">
        <v>3868.6</v>
      </c>
      <c r="G60" s="4">
        <v>3837.8</v>
      </c>
      <c r="H60" s="4"/>
      <c r="I60" s="4"/>
      <c r="J60" s="4">
        <v>3810.6</v>
      </c>
      <c r="K60" s="4">
        <v>3886.4</v>
      </c>
      <c r="L60" s="3">
        <v>43188</v>
      </c>
      <c r="M60" s="5">
        <f t="shared" si="6"/>
        <v>3886.4</v>
      </c>
      <c r="N60" s="5">
        <f t="shared" si="1"/>
        <v>3837.8</v>
      </c>
      <c r="O60" s="6">
        <f>M60-N60</f>
        <v>48.599999999999909</v>
      </c>
      <c r="P60" s="11">
        <f t="shared" si="7"/>
        <v>8.4300000000001596E-3</v>
      </c>
    </row>
    <row r="61" spans="1:17">
      <c r="A61" s="3">
        <v>43189</v>
      </c>
      <c r="B61" s="4"/>
      <c r="C61" s="4"/>
      <c r="D61" s="4"/>
      <c r="E61" s="4">
        <v>3884.2</v>
      </c>
      <c r="F61" s="4">
        <v>3871.8</v>
      </c>
      <c r="G61" s="4">
        <v>3840.2</v>
      </c>
      <c r="H61" s="4"/>
      <c r="I61" s="4"/>
      <c r="J61" s="4">
        <v>3817.8</v>
      </c>
      <c r="K61" s="4">
        <v>3884.2</v>
      </c>
      <c r="L61" s="3">
        <v>43189</v>
      </c>
      <c r="M61" s="5">
        <f t="shared" si="6"/>
        <v>3884.2</v>
      </c>
      <c r="N61" s="5">
        <f t="shared" si="1"/>
        <v>3840.2</v>
      </c>
      <c r="O61" s="6">
        <f>M61-N61</f>
        <v>44</v>
      </c>
      <c r="P61" s="11">
        <f t="shared" si="7"/>
        <v>7.7400000000000801E-3</v>
      </c>
    </row>
    <row r="62" spans="1:17">
      <c r="A62" s="3">
        <v>43192</v>
      </c>
      <c r="B62" s="4"/>
      <c r="C62" s="4"/>
      <c r="D62" s="4"/>
      <c r="E62" s="4">
        <v>3856.4</v>
      </c>
      <c r="F62" s="4">
        <v>3844.4</v>
      </c>
      <c r="G62" s="4">
        <v>3814</v>
      </c>
      <c r="H62" s="4"/>
      <c r="I62" s="4"/>
      <c r="J62" s="4">
        <v>3792</v>
      </c>
      <c r="K62" s="4">
        <v>3856.4</v>
      </c>
      <c r="L62" s="3">
        <v>43192</v>
      </c>
      <c r="M62" s="5">
        <f t="shared" si="6"/>
        <v>3856.4</v>
      </c>
      <c r="N62" s="5">
        <f t="shared" si="1"/>
        <v>3814</v>
      </c>
      <c r="O62" s="6">
        <f>M62-N62</f>
        <v>42.400000000000091</v>
      </c>
      <c r="P62" s="11">
        <f t="shared" si="7"/>
        <v>7.5000000000000622E-3</v>
      </c>
    </row>
    <row r="63" spans="1:17">
      <c r="A63" s="3">
        <v>43193</v>
      </c>
      <c r="B63" s="4"/>
      <c r="C63" s="4"/>
      <c r="D63" s="4"/>
      <c r="E63" s="4">
        <v>3853.6</v>
      </c>
      <c r="F63" s="4">
        <v>3841.2</v>
      </c>
      <c r="G63" s="4">
        <v>3814.2</v>
      </c>
      <c r="H63" s="4"/>
      <c r="I63" s="4"/>
      <c r="J63" s="4">
        <v>3784.2</v>
      </c>
      <c r="K63" s="4">
        <v>3853.6</v>
      </c>
      <c r="L63" s="3">
        <v>43193</v>
      </c>
      <c r="M63" s="5">
        <f t="shared" si="6"/>
        <v>3853.6</v>
      </c>
      <c r="N63" s="5">
        <f t="shared" si="1"/>
        <v>3814.2</v>
      </c>
      <c r="O63" s="6">
        <f>M63-N63</f>
        <v>39.400000000000091</v>
      </c>
      <c r="P63" s="11">
        <f t="shared" si="7"/>
        <v>7.0500000000002228E-3</v>
      </c>
    </row>
    <row r="64" spans="1:17">
      <c r="A64" s="3">
        <v>43194</v>
      </c>
      <c r="B64" s="4"/>
      <c r="C64" s="4"/>
      <c r="D64" s="4"/>
      <c r="E64" s="4">
        <v>3841.6</v>
      </c>
      <c r="F64" s="4">
        <v>3833</v>
      </c>
      <c r="G64" s="4">
        <v>3806</v>
      </c>
      <c r="H64" s="4"/>
      <c r="I64" s="4"/>
      <c r="J64" s="4">
        <v>3775</v>
      </c>
      <c r="K64" s="4">
        <v>3841.6</v>
      </c>
      <c r="L64" s="3">
        <v>43194</v>
      </c>
      <c r="M64" s="5">
        <f t="shared" si="6"/>
        <v>3841.6</v>
      </c>
      <c r="N64" s="5">
        <f t="shared" si="1"/>
        <v>3806</v>
      </c>
      <c r="O64" s="6">
        <f>M64-N64</f>
        <v>35.599999999999909</v>
      </c>
      <c r="P64" s="11">
        <f t="shared" si="7"/>
        <v>6.4800000000000413E-3</v>
      </c>
    </row>
    <row r="65" spans="1:17">
      <c r="A65" s="3">
        <v>43199</v>
      </c>
      <c r="B65" s="4"/>
      <c r="C65" s="4"/>
      <c r="D65" s="4"/>
      <c r="E65" s="4">
        <v>3845.8</v>
      </c>
      <c r="F65" s="4">
        <v>3833.2</v>
      </c>
      <c r="G65" s="4">
        <v>3814.2</v>
      </c>
      <c r="H65" s="4"/>
      <c r="I65" s="4"/>
      <c r="J65" s="4">
        <v>3775.8</v>
      </c>
      <c r="K65" s="4">
        <v>3845.8</v>
      </c>
      <c r="L65" s="3">
        <v>43199</v>
      </c>
      <c r="M65" s="5">
        <f t="shared" si="6"/>
        <v>3845.8</v>
      </c>
      <c r="N65" s="5">
        <f t="shared" si="1"/>
        <v>3814.2</v>
      </c>
      <c r="O65" s="6">
        <f>M65-N65</f>
        <v>31.600000000000364</v>
      </c>
      <c r="P65" s="11">
        <f t="shared" si="7"/>
        <v>5.8800000000003294E-3</v>
      </c>
    </row>
    <row r="66" spans="1:17">
      <c r="A66" s="3">
        <v>43200</v>
      </c>
      <c r="B66" s="4"/>
      <c r="C66" s="4"/>
      <c r="D66" s="4"/>
      <c r="E66" s="4">
        <v>3925.8</v>
      </c>
      <c r="F66" s="4">
        <v>3915.8</v>
      </c>
      <c r="G66" s="4">
        <v>3899</v>
      </c>
      <c r="H66" s="4"/>
      <c r="I66" s="4"/>
      <c r="J66" s="4">
        <v>3855.4</v>
      </c>
      <c r="K66" s="4">
        <v>3925.8</v>
      </c>
      <c r="L66" s="3">
        <v>43200</v>
      </c>
      <c r="M66" s="5">
        <f t="shared" si="6"/>
        <v>3925.8</v>
      </c>
      <c r="N66" s="5">
        <f t="shared" si="1"/>
        <v>3899</v>
      </c>
      <c r="O66" s="6">
        <f>M66-N66</f>
        <v>26.800000000000182</v>
      </c>
      <c r="P66" s="11">
        <f t="shared" si="7"/>
        <v>5.1600000000000534E-3</v>
      </c>
    </row>
    <row r="67" spans="1:17">
      <c r="A67" s="3">
        <v>43201</v>
      </c>
      <c r="B67" s="4"/>
      <c r="C67" s="4"/>
      <c r="D67" s="4"/>
      <c r="E67" s="4">
        <v>3932.6</v>
      </c>
      <c r="F67" s="4">
        <v>3921.6</v>
      </c>
      <c r="G67" s="4">
        <v>3898</v>
      </c>
      <c r="H67" s="4"/>
      <c r="I67" s="4"/>
      <c r="J67" s="4">
        <v>3863</v>
      </c>
      <c r="K67" s="4">
        <v>3932.6</v>
      </c>
      <c r="L67" s="3">
        <v>43201</v>
      </c>
      <c r="M67" s="5">
        <f t="shared" si="6"/>
        <v>3932.6</v>
      </c>
      <c r="N67" s="5">
        <f t="shared" si="1"/>
        <v>3898</v>
      </c>
      <c r="O67" s="6">
        <f>M67-N67</f>
        <v>34.599999999999909</v>
      </c>
      <c r="P67" s="11">
        <f t="shared" si="7"/>
        <v>6.3300000000001688E-3</v>
      </c>
    </row>
    <row r="68" spans="1:17">
      <c r="A68" s="3">
        <v>43202</v>
      </c>
      <c r="B68" s="4"/>
      <c r="C68" s="4"/>
      <c r="D68" s="4"/>
      <c r="E68" s="4">
        <v>3892.4</v>
      </c>
      <c r="F68" s="4">
        <v>3883.6</v>
      </c>
      <c r="G68" s="4">
        <v>3855</v>
      </c>
      <c r="H68" s="4"/>
      <c r="I68" s="4"/>
      <c r="J68" s="4">
        <v>3821</v>
      </c>
      <c r="K68" s="4">
        <v>3892.4</v>
      </c>
      <c r="L68" s="3">
        <v>43202</v>
      </c>
      <c r="M68" s="5">
        <f t="shared" si="6"/>
        <v>3892.4</v>
      </c>
      <c r="N68" s="5">
        <f t="shared" ref="N68:N130" si="8">G68</f>
        <v>3855</v>
      </c>
      <c r="O68" s="6">
        <f>M68-N68</f>
        <v>37.400000000000091</v>
      </c>
      <c r="P68" s="11">
        <f t="shared" si="7"/>
        <v>6.7500000000000338E-3</v>
      </c>
    </row>
    <row r="69" spans="1:17">
      <c r="A69" s="3">
        <v>43203</v>
      </c>
      <c r="B69" s="4"/>
      <c r="C69" s="4"/>
      <c r="D69" s="4"/>
      <c r="E69" s="4">
        <v>3860.4</v>
      </c>
      <c r="F69" s="4">
        <v>3847.8</v>
      </c>
      <c r="G69" s="4">
        <v>3823.8</v>
      </c>
      <c r="H69" s="4"/>
      <c r="I69" s="4"/>
      <c r="J69" s="4">
        <v>3789.4</v>
      </c>
      <c r="K69" s="4">
        <v>3860.4</v>
      </c>
      <c r="L69" s="3">
        <v>43203</v>
      </c>
      <c r="M69" s="5">
        <f t="shared" si="6"/>
        <v>3860.4</v>
      </c>
      <c r="N69" s="5">
        <f t="shared" si="8"/>
        <v>3823.8</v>
      </c>
      <c r="O69" s="6">
        <f>M69-N69</f>
        <v>36.599999999999909</v>
      </c>
      <c r="P69" s="11">
        <f t="shared" si="7"/>
        <v>6.6300000000001358E-3</v>
      </c>
    </row>
    <row r="70" spans="1:17">
      <c r="A70" s="3">
        <v>43206</v>
      </c>
      <c r="B70" s="4"/>
      <c r="C70" s="4"/>
      <c r="D70" s="4"/>
      <c r="E70" s="4">
        <v>3796.6</v>
      </c>
      <c r="F70" s="4">
        <v>3785.2</v>
      </c>
      <c r="G70" s="4">
        <v>3762</v>
      </c>
      <c r="H70" s="4"/>
      <c r="I70" s="4"/>
      <c r="J70" s="4">
        <v>3718.8</v>
      </c>
      <c r="K70" s="4">
        <v>3796.6</v>
      </c>
      <c r="L70" s="3">
        <v>43206</v>
      </c>
      <c r="M70" s="5">
        <f t="shared" si="6"/>
        <v>3796.6</v>
      </c>
      <c r="N70" s="5">
        <f t="shared" si="8"/>
        <v>3762</v>
      </c>
      <c r="O70" s="6">
        <f>M70-N70</f>
        <v>34.599999999999909</v>
      </c>
      <c r="P70" s="11">
        <f t="shared" si="7"/>
        <v>6.3300000000001688E-3</v>
      </c>
    </row>
    <row r="71" spans="1:17">
      <c r="A71" s="3">
        <v>43207</v>
      </c>
      <c r="B71" s="4"/>
      <c r="C71" s="4"/>
      <c r="D71" s="4"/>
      <c r="E71" s="4">
        <v>3738.8</v>
      </c>
      <c r="F71" s="4">
        <v>3727</v>
      </c>
      <c r="G71" s="4">
        <v>3703</v>
      </c>
      <c r="H71" s="4"/>
      <c r="I71" s="4"/>
      <c r="J71" s="4">
        <v>3667.4</v>
      </c>
      <c r="K71" s="4">
        <v>3738.8</v>
      </c>
      <c r="L71" s="3">
        <v>43207</v>
      </c>
      <c r="M71" s="5">
        <f t="shared" si="6"/>
        <v>3738.8</v>
      </c>
      <c r="N71" s="5">
        <f t="shared" si="8"/>
        <v>3703</v>
      </c>
      <c r="O71" s="6">
        <f>M71-N71</f>
        <v>35.800000000000182</v>
      </c>
      <c r="P71" s="11">
        <f t="shared" si="7"/>
        <v>6.5100000000000158E-3</v>
      </c>
    </row>
    <row r="72" spans="1:17">
      <c r="A72" s="3">
        <v>43208</v>
      </c>
      <c r="B72" s="4"/>
      <c r="C72" s="4"/>
      <c r="D72" s="4"/>
      <c r="E72" s="4">
        <v>3754</v>
      </c>
      <c r="F72" s="4">
        <v>3737</v>
      </c>
      <c r="G72" s="4">
        <v>3720</v>
      </c>
      <c r="H72" s="4"/>
      <c r="I72" s="4"/>
      <c r="J72" s="4">
        <v>3683.8</v>
      </c>
      <c r="K72" s="4">
        <v>3754</v>
      </c>
      <c r="L72" s="3">
        <v>43208</v>
      </c>
      <c r="M72" s="5">
        <f t="shared" si="6"/>
        <v>3754</v>
      </c>
      <c r="N72" s="5">
        <f t="shared" si="8"/>
        <v>3720</v>
      </c>
      <c r="O72" s="6">
        <f>M72-N72</f>
        <v>34</v>
      </c>
      <c r="P72" s="11">
        <f t="shared" si="7"/>
        <v>6.2400000000000233E-3</v>
      </c>
    </row>
    <row r="73" spans="1:17">
      <c r="A73" s="3">
        <v>43209</v>
      </c>
      <c r="B73" s="4"/>
      <c r="C73" s="4"/>
      <c r="D73" s="4"/>
      <c r="E73" s="4">
        <v>3811</v>
      </c>
      <c r="F73" s="4">
        <v>3798.2</v>
      </c>
      <c r="G73" s="4">
        <v>3778.2</v>
      </c>
      <c r="H73" s="4"/>
      <c r="I73" s="4"/>
      <c r="J73" s="4">
        <v>3744.8</v>
      </c>
      <c r="K73" s="4">
        <v>3811</v>
      </c>
      <c r="L73" s="3">
        <v>43209</v>
      </c>
      <c r="M73" s="5">
        <f t="shared" si="6"/>
        <v>3811</v>
      </c>
      <c r="N73" s="5">
        <f t="shared" si="8"/>
        <v>3778.2</v>
      </c>
      <c r="O73" s="6">
        <f>M73-N73</f>
        <v>32.800000000000182</v>
      </c>
      <c r="P73" s="11">
        <f t="shared" si="7"/>
        <v>6.0600000000001764E-3</v>
      </c>
    </row>
    <row r="74" spans="1:17">
      <c r="A74" s="3">
        <v>43210</v>
      </c>
      <c r="B74" s="4"/>
      <c r="C74" s="4"/>
      <c r="D74" s="4"/>
      <c r="E74" s="4">
        <v>3760.2</v>
      </c>
      <c r="F74" s="4">
        <v>3732.6</v>
      </c>
      <c r="G74" s="4">
        <v>3707.4</v>
      </c>
      <c r="H74" s="4"/>
      <c r="I74" s="4"/>
      <c r="J74" s="4">
        <v>3676.6</v>
      </c>
      <c r="K74" s="4">
        <v>3732.6</v>
      </c>
      <c r="L74" s="3">
        <v>43210</v>
      </c>
      <c r="M74" s="5">
        <f>F74</f>
        <v>3732.6</v>
      </c>
      <c r="N74" s="5">
        <f t="shared" si="8"/>
        <v>3707.4</v>
      </c>
      <c r="O74" s="6">
        <f>M74-N74</f>
        <v>25.199999999999818</v>
      </c>
      <c r="P74" s="11">
        <f t="shared" si="7"/>
        <v>4.9200000000000355E-3</v>
      </c>
      <c r="Q74">
        <f>300*(M74-$M$52+$N$52-N74)+$Q$51</f>
        <v>9840.0000000001946</v>
      </c>
    </row>
    <row r="75" spans="1:17" s="17" customFormat="1">
      <c r="A75" s="13">
        <v>43213</v>
      </c>
      <c r="B75" s="14"/>
      <c r="C75" s="14"/>
      <c r="D75" s="14"/>
      <c r="E75" s="14"/>
      <c r="F75" s="14">
        <v>3748</v>
      </c>
      <c r="G75" s="14">
        <v>3726.2</v>
      </c>
      <c r="H75" s="14"/>
      <c r="I75" s="14"/>
      <c r="J75" s="14">
        <v>3691.8</v>
      </c>
      <c r="K75" s="14">
        <v>3748</v>
      </c>
      <c r="L75" s="13">
        <v>43213</v>
      </c>
      <c r="M75" s="15">
        <f>F75</f>
        <v>3748</v>
      </c>
      <c r="N75" s="15">
        <f t="shared" si="8"/>
        <v>3726.2</v>
      </c>
      <c r="O75" s="16">
        <f>M75-N75</f>
        <v>21.800000000000182</v>
      </c>
      <c r="P75" s="11">
        <f>(300*(M75-$M$75+$N$75-N75)+$Q$74+2000000)/2000000-1</f>
        <v>4.9200000000000355E-3</v>
      </c>
    </row>
    <row r="76" spans="1:17">
      <c r="A76" s="3">
        <v>43214</v>
      </c>
      <c r="B76" s="4"/>
      <c r="C76" s="4"/>
      <c r="D76" s="4"/>
      <c r="E76" s="4"/>
      <c r="F76" s="4">
        <v>3835.4</v>
      </c>
      <c r="G76" s="4">
        <v>3816.6</v>
      </c>
      <c r="H76" s="4"/>
      <c r="I76" s="4"/>
      <c r="J76" s="4">
        <v>3776</v>
      </c>
      <c r="K76" s="4">
        <v>3835.4</v>
      </c>
      <c r="L76" s="3">
        <v>43214</v>
      </c>
      <c r="M76" s="5">
        <f t="shared" ref="M76:M130" si="9">F76</f>
        <v>3835.4</v>
      </c>
      <c r="N76" s="5">
        <f t="shared" si="8"/>
        <v>3816.6</v>
      </c>
      <c r="O76" s="6">
        <f>M76-N76</f>
        <v>18.800000000000182</v>
      </c>
      <c r="P76" s="11">
        <f t="shared" ref="P76:P93" si="10">(300*(M76-$M$75+$N$75-N76)+$Q$74+2000000)/2000000-1</f>
        <v>4.470000000000196E-3</v>
      </c>
    </row>
    <row r="77" spans="1:17">
      <c r="A77" s="3">
        <v>43215</v>
      </c>
      <c r="B77" s="4"/>
      <c r="C77" s="4"/>
      <c r="D77" s="4"/>
      <c r="E77" s="4"/>
      <c r="F77" s="4">
        <v>3818</v>
      </c>
      <c r="G77" s="4">
        <v>3803</v>
      </c>
      <c r="H77" s="4"/>
      <c r="I77" s="4"/>
      <c r="J77" s="4">
        <v>3765.8</v>
      </c>
      <c r="K77" s="4">
        <v>3818</v>
      </c>
      <c r="L77" s="3">
        <v>43215</v>
      </c>
      <c r="M77" s="5">
        <f t="shared" si="9"/>
        <v>3818</v>
      </c>
      <c r="N77" s="5">
        <f t="shared" si="8"/>
        <v>3803</v>
      </c>
      <c r="O77" s="6">
        <f>M77-N77</f>
        <v>15</v>
      </c>
      <c r="P77" s="11">
        <f t="shared" si="10"/>
        <v>3.9000000000000146E-3</v>
      </c>
    </row>
    <row r="78" spans="1:17">
      <c r="A78" s="3">
        <v>43216</v>
      </c>
      <c r="B78" s="4"/>
      <c r="C78" s="4"/>
      <c r="D78" s="4"/>
      <c r="E78" s="4"/>
      <c r="F78" s="4">
        <v>3735.4</v>
      </c>
      <c r="G78" s="4">
        <v>3720</v>
      </c>
      <c r="H78" s="4"/>
      <c r="I78" s="4"/>
      <c r="J78" s="4">
        <v>3681.8</v>
      </c>
      <c r="K78" s="4">
        <v>3735.4</v>
      </c>
      <c r="L78" s="3">
        <v>43216</v>
      </c>
      <c r="M78" s="5">
        <f t="shared" si="9"/>
        <v>3735.4</v>
      </c>
      <c r="N78" s="5">
        <f t="shared" si="8"/>
        <v>3720</v>
      </c>
      <c r="O78" s="6">
        <f>M78-N78</f>
        <v>15.400000000000091</v>
      </c>
      <c r="P78" s="11">
        <f t="shared" si="10"/>
        <v>3.9600000000001856E-3</v>
      </c>
    </row>
    <row r="79" spans="1:17">
      <c r="A79" s="3">
        <v>43217</v>
      </c>
      <c r="B79" s="4"/>
      <c r="C79" s="4"/>
      <c r="D79" s="4"/>
      <c r="E79" s="4"/>
      <c r="F79" s="4">
        <v>3746</v>
      </c>
      <c r="G79" s="4">
        <v>3729.8</v>
      </c>
      <c r="H79" s="4"/>
      <c r="I79" s="4"/>
      <c r="J79" s="4">
        <v>3697.2</v>
      </c>
      <c r="K79" s="4">
        <v>3746</v>
      </c>
      <c r="L79" s="3">
        <v>43217</v>
      </c>
      <c r="M79" s="5">
        <f t="shared" si="9"/>
        <v>3746</v>
      </c>
      <c r="N79" s="5">
        <f t="shared" si="8"/>
        <v>3729.8</v>
      </c>
      <c r="O79" s="6">
        <f>M79-N79</f>
        <v>16.199999999999818</v>
      </c>
      <c r="P79" s="11">
        <f t="shared" si="10"/>
        <v>4.0800000000000836E-3</v>
      </c>
    </row>
    <row r="80" spans="1:17">
      <c r="A80" s="3">
        <v>43222</v>
      </c>
      <c r="B80" s="4"/>
      <c r="C80" s="4"/>
      <c r="D80" s="4"/>
      <c r="E80" s="4"/>
      <c r="F80" s="4">
        <v>3758.8</v>
      </c>
      <c r="G80" s="4">
        <v>3744.2</v>
      </c>
      <c r="H80" s="4"/>
      <c r="I80" s="4"/>
      <c r="J80" s="4">
        <v>3712.6</v>
      </c>
      <c r="K80" s="4">
        <v>3758.8</v>
      </c>
      <c r="L80" s="3">
        <v>43222</v>
      </c>
      <c r="M80" s="5">
        <f t="shared" si="9"/>
        <v>3758.8</v>
      </c>
      <c r="N80" s="5">
        <f t="shared" si="8"/>
        <v>3744.2</v>
      </c>
      <c r="O80" s="6">
        <f>M80-N80</f>
        <v>14.600000000000364</v>
      </c>
      <c r="P80" s="11">
        <f t="shared" si="10"/>
        <v>3.8400000000000656E-3</v>
      </c>
    </row>
    <row r="81" spans="1:17">
      <c r="A81" s="3">
        <v>43223</v>
      </c>
      <c r="B81" s="4"/>
      <c r="C81" s="4"/>
      <c r="D81" s="4"/>
      <c r="E81" s="4"/>
      <c r="F81" s="4">
        <v>3786</v>
      </c>
      <c r="G81" s="4">
        <v>3770</v>
      </c>
      <c r="H81" s="4"/>
      <c r="I81" s="4"/>
      <c r="J81" s="4">
        <v>3735</v>
      </c>
      <c r="K81" s="4">
        <v>3786</v>
      </c>
      <c r="L81" s="3">
        <v>43223</v>
      </c>
      <c r="M81" s="5">
        <f t="shared" si="9"/>
        <v>3786</v>
      </c>
      <c r="N81" s="5">
        <f t="shared" si="8"/>
        <v>3770</v>
      </c>
      <c r="O81" s="6">
        <f>M81-N81</f>
        <v>16</v>
      </c>
      <c r="P81" s="11">
        <f t="shared" si="10"/>
        <v>4.0500000000001091E-3</v>
      </c>
    </row>
    <row r="82" spans="1:17">
      <c r="A82" s="3">
        <v>43224</v>
      </c>
      <c r="B82" s="4"/>
      <c r="C82" s="4"/>
      <c r="D82" s="4"/>
      <c r="E82" s="4"/>
      <c r="F82" s="4">
        <v>3763.4</v>
      </c>
      <c r="G82" s="4">
        <v>3746</v>
      </c>
      <c r="H82" s="4"/>
      <c r="I82" s="4"/>
      <c r="J82" s="4">
        <v>3708</v>
      </c>
      <c r="K82" s="4">
        <v>3763.4</v>
      </c>
      <c r="L82" s="3">
        <v>43224</v>
      </c>
      <c r="M82" s="5">
        <f t="shared" si="9"/>
        <v>3763.4</v>
      </c>
      <c r="N82" s="5">
        <f t="shared" si="8"/>
        <v>3746</v>
      </c>
      <c r="O82" s="6">
        <f>M82-N82</f>
        <v>17.400000000000091</v>
      </c>
      <c r="P82" s="11">
        <f t="shared" si="10"/>
        <v>4.2600000000001526E-3</v>
      </c>
    </row>
    <row r="83" spans="1:17">
      <c r="A83" s="3">
        <v>43227</v>
      </c>
      <c r="B83" s="4"/>
      <c r="C83" s="4"/>
      <c r="D83" s="4"/>
      <c r="E83" s="4"/>
      <c r="F83" s="4">
        <v>3827.2</v>
      </c>
      <c r="G83" s="4">
        <v>3812</v>
      </c>
      <c r="H83" s="4"/>
      <c r="I83" s="4"/>
      <c r="J83" s="4">
        <v>3772.4</v>
      </c>
      <c r="K83" s="4">
        <v>3827.2</v>
      </c>
      <c r="L83" s="3">
        <v>43227</v>
      </c>
      <c r="M83" s="5">
        <f t="shared" si="9"/>
        <v>3827.2</v>
      </c>
      <c r="N83" s="5">
        <f t="shared" si="8"/>
        <v>3812</v>
      </c>
      <c r="O83" s="6">
        <f>M83-N83</f>
        <v>15.199999999999818</v>
      </c>
      <c r="P83" s="11">
        <f t="shared" si="10"/>
        <v>3.9299999999999891E-3</v>
      </c>
    </row>
    <row r="84" spans="1:17">
      <c r="A84" s="3">
        <v>43228</v>
      </c>
      <c r="B84" s="4"/>
      <c r="C84" s="4"/>
      <c r="D84" s="4"/>
      <c r="E84" s="4"/>
      <c r="F84" s="4">
        <v>3880</v>
      </c>
      <c r="G84" s="4">
        <v>3864.8</v>
      </c>
      <c r="H84" s="4"/>
      <c r="I84" s="4"/>
      <c r="J84" s="4">
        <v>3817</v>
      </c>
      <c r="K84" s="4">
        <v>3880</v>
      </c>
      <c r="L84" s="3">
        <v>43228</v>
      </c>
      <c r="M84" s="5">
        <f t="shared" si="9"/>
        <v>3880</v>
      </c>
      <c r="N84" s="5">
        <f t="shared" si="8"/>
        <v>3864.8</v>
      </c>
      <c r="O84" s="6">
        <f>M84-N84</f>
        <v>15.199999999999818</v>
      </c>
      <c r="P84" s="11">
        <f t="shared" si="10"/>
        <v>3.9299999999999891E-3</v>
      </c>
    </row>
    <row r="85" spans="1:17">
      <c r="A85" s="3">
        <v>43229</v>
      </c>
      <c r="B85" s="4"/>
      <c r="C85" s="4"/>
      <c r="D85" s="4"/>
      <c r="E85" s="4"/>
      <c r="F85" s="4">
        <v>3869</v>
      </c>
      <c r="G85" s="4">
        <v>3849.2</v>
      </c>
      <c r="H85" s="4"/>
      <c r="I85" s="4"/>
      <c r="J85" s="4">
        <v>3791.8</v>
      </c>
      <c r="K85" s="4">
        <v>3869</v>
      </c>
      <c r="L85" s="3">
        <v>43229</v>
      </c>
      <c r="M85" s="5">
        <f t="shared" si="9"/>
        <v>3869</v>
      </c>
      <c r="N85" s="5">
        <f t="shared" si="8"/>
        <v>3849.2</v>
      </c>
      <c r="O85" s="6">
        <f>M85-N85</f>
        <v>19.800000000000182</v>
      </c>
      <c r="P85" s="11">
        <f t="shared" si="10"/>
        <v>4.6200000000000685E-3</v>
      </c>
    </row>
    <row r="86" spans="1:17">
      <c r="A86" s="3">
        <v>43230</v>
      </c>
      <c r="B86" s="4"/>
      <c r="C86" s="4"/>
      <c r="D86" s="4"/>
      <c r="E86" s="4"/>
      <c r="F86" s="4">
        <v>3897.8</v>
      </c>
      <c r="G86" s="4">
        <v>3878</v>
      </c>
      <c r="H86" s="4"/>
      <c r="I86" s="4"/>
      <c r="J86" s="4">
        <v>3822.6</v>
      </c>
      <c r="K86" s="4">
        <v>3897.8</v>
      </c>
      <c r="L86" s="3">
        <v>43230</v>
      </c>
      <c r="M86" s="5">
        <f t="shared" si="9"/>
        <v>3897.8</v>
      </c>
      <c r="N86" s="5">
        <f t="shared" si="8"/>
        <v>3878</v>
      </c>
      <c r="O86" s="6">
        <f>M86-N86</f>
        <v>19.800000000000182</v>
      </c>
      <c r="P86" s="11">
        <f t="shared" si="10"/>
        <v>4.6200000000000685E-3</v>
      </c>
    </row>
    <row r="87" spans="1:17">
      <c r="A87" s="3">
        <v>43231</v>
      </c>
      <c r="B87" s="4"/>
      <c r="C87" s="4"/>
      <c r="D87" s="4"/>
      <c r="E87" s="4"/>
      <c r="F87" s="4">
        <v>3876.2</v>
      </c>
      <c r="G87" s="4">
        <v>3855.6</v>
      </c>
      <c r="H87" s="4"/>
      <c r="I87" s="4"/>
      <c r="J87" s="4">
        <v>3805</v>
      </c>
      <c r="K87" s="4">
        <v>3876.2</v>
      </c>
      <c r="L87" s="3">
        <v>43231</v>
      </c>
      <c r="M87" s="5">
        <f t="shared" si="9"/>
        <v>3876.2</v>
      </c>
      <c r="N87" s="5">
        <f t="shared" si="8"/>
        <v>3855.6</v>
      </c>
      <c r="O87" s="6">
        <f>M87-N87</f>
        <v>20.599999999999909</v>
      </c>
      <c r="P87" s="11">
        <f t="shared" si="10"/>
        <v>4.7399999999999665E-3</v>
      </c>
    </row>
    <row r="88" spans="1:17">
      <c r="A88" s="3">
        <v>43234</v>
      </c>
      <c r="B88" s="4"/>
      <c r="C88" s="4"/>
      <c r="D88" s="4"/>
      <c r="E88" s="4"/>
      <c r="F88" s="4">
        <v>3912.2</v>
      </c>
      <c r="G88" s="4">
        <v>3892</v>
      </c>
      <c r="H88" s="4"/>
      <c r="I88" s="4"/>
      <c r="J88" s="4">
        <v>3835.4</v>
      </c>
      <c r="K88" s="4">
        <v>3912.2</v>
      </c>
      <c r="L88" s="3">
        <v>43234</v>
      </c>
      <c r="M88" s="5">
        <f t="shared" si="9"/>
        <v>3912.2</v>
      </c>
      <c r="N88" s="5">
        <f t="shared" si="8"/>
        <v>3892</v>
      </c>
      <c r="O88" s="6">
        <f>M88-N88</f>
        <v>20.199999999999818</v>
      </c>
      <c r="P88" s="11">
        <f t="shared" si="10"/>
        <v>4.6800000000000175E-3</v>
      </c>
    </row>
    <row r="89" spans="1:17">
      <c r="A89" s="3">
        <v>43235</v>
      </c>
      <c r="B89" s="4"/>
      <c r="C89" s="4"/>
      <c r="D89" s="4"/>
      <c r="E89" s="4"/>
      <c r="F89" s="4">
        <v>3924.6</v>
      </c>
      <c r="G89" s="4">
        <v>3904.2</v>
      </c>
      <c r="H89" s="4"/>
      <c r="I89" s="4"/>
      <c r="J89" s="4">
        <v>3849.2</v>
      </c>
      <c r="K89" s="4">
        <v>3924.6</v>
      </c>
      <c r="L89" s="3">
        <v>43235</v>
      </c>
      <c r="M89" s="5">
        <f t="shared" si="9"/>
        <v>3924.6</v>
      </c>
      <c r="N89" s="5">
        <f t="shared" si="8"/>
        <v>3904.2</v>
      </c>
      <c r="O89" s="6">
        <f>M89-N89</f>
        <v>20.400000000000091</v>
      </c>
      <c r="P89" s="11">
        <f t="shared" si="10"/>
        <v>4.710000000000214E-3</v>
      </c>
    </row>
    <row r="90" spans="1:17">
      <c r="A90" s="3">
        <v>43236</v>
      </c>
      <c r="B90" s="4"/>
      <c r="C90" s="4"/>
      <c r="D90" s="4"/>
      <c r="E90" s="4"/>
      <c r="F90" s="4">
        <v>3894.6</v>
      </c>
      <c r="G90" s="4">
        <v>3873</v>
      </c>
      <c r="H90" s="4"/>
      <c r="I90" s="4"/>
      <c r="J90" s="4">
        <v>3816.2</v>
      </c>
      <c r="K90" s="4">
        <v>3873</v>
      </c>
      <c r="L90" s="3">
        <v>43236</v>
      </c>
      <c r="M90" s="5">
        <f t="shared" si="9"/>
        <v>3894.6</v>
      </c>
      <c r="N90" s="5">
        <f t="shared" si="8"/>
        <v>3873</v>
      </c>
      <c r="O90" s="6">
        <f>M90-N90</f>
        <v>21.599999999999909</v>
      </c>
      <c r="P90" s="11">
        <f t="shared" si="10"/>
        <v>4.890000000000061E-3</v>
      </c>
    </row>
    <row r="91" spans="1:17">
      <c r="A91" s="3">
        <v>43237</v>
      </c>
      <c r="B91" s="4"/>
      <c r="C91" s="4"/>
      <c r="D91" s="4"/>
      <c r="E91" s="4"/>
      <c r="F91" s="4">
        <v>3861.4</v>
      </c>
      <c r="G91" s="4">
        <v>3840.8</v>
      </c>
      <c r="H91" s="4"/>
      <c r="I91" s="4"/>
      <c r="J91" s="4">
        <v>3786</v>
      </c>
      <c r="K91" s="4">
        <v>3840.8</v>
      </c>
      <c r="L91" s="3">
        <v>43237</v>
      </c>
      <c r="M91" s="5">
        <f t="shared" si="9"/>
        <v>3861.4</v>
      </c>
      <c r="N91" s="5">
        <f t="shared" si="8"/>
        <v>3840.8</v>
      </c>
      <c r="O91" s="6">
        <f>M91-N91</f>
        <v>20.599999999999909</v>
      </c>
      <c r="P91" s="11">
        <f t="shared" si="10"/>
        <v>4.7399999999999665E-3</v>
      </c>
    </row>
    <row r="92" spans="1:17">
      <c r="A92" s="3">
        <v>43238</v>
      </c>
      <c r="B92" s="4"/>
      <c r="C92" s="4"/>
      <c r="D92" s="4"/>
      <c r="E92" s="4"/>
      <c r="F92" s="4">
        <v>3878.8</v>
      </c>
      <c r="G92" s="4">
        <v>3903</v>
      </c>
      <c r="H92" s="4"/>
      <c r="I92" s="4"/>
      <c r="J92" s="4">
        <v>3849</v>
      </c>
      <c r="K92" s="4">
        <v>3903</v>
      </c>
      <c r="L92" s="3">
        <v>43238</v>
      </c>
      <c r="M92" s="5">
        <f>G92</f>
        <v>3903</v>
      </c>
      <c r="N92" s="5">
        <f>J92</f>
        <v>3849</v>
      </c>
      <c r="O92" s="6">
        <f>M92-N92</f>
        <v>54</v>
      </c>
      <c r="P92" s="11">
        <f t="shared" si="10"/>
        <v>9.7500000000001474E-3</v>
      </c>
      <c r="Q92">
        <f>300*(M92-$M$75+$N$75-N92)+$Q$74</f>
        <v>19500.000000000138</v>
      </c>
    </row>
    <row r="93" spans="1:17" s="17" customFormat="1">
      <c r="A93" s="13">
        <v>43241</v>
      </c>
      <c r="B93" s="14"/>
      <c r="C93" s="14"/>
      <c r="D93" s="14"/>
      <c r="E93" s="14"/>
      <c r="F93" s="14"/>
      <c r="G93" s="14">
        <v>3907.4</v>
      </c>
      <c r="H93" s="14">
        <v>3882.6</v>
      </c>
      <c r="I93" s="14"/>
      <c r="J93" s="14">
        <v>3862</v>
      </c>
      <c r="K93" s="14">
        <v>3907.4</v>
      </c>
      <c r="L93" s="13">
        <v>43241</v>
      </c>
      <c r="M93" s="15">
        <f>G93</f>
        <v>3907.4</v>
      </c>
      <c r="N93" s="15">
        <f>J93</f>
        <v>3862</v>
      </c>
      <c r="O93" s="16">
        <f>M93-N93</f>
        <v>45.400000000000091</v>
      </c>
      <c r="P93" s="18">
        <f>(300*(M93-$M$93+$N$93-N93)+$Q$92+2000000)/2000000-1</f>
        <v>9.7500000000001474E-3</v>
      </c>
    </row>
    <row r="94" spans="1:17" s="23" customFormat="1">
      <c r="A94" s="19">
        <v>43242</v>
      </c>
      <c r="B94" s="20"/>
      <c r="C94" s="20"/>
      <c r="D94" s="20"/>
      <c r="E94" s="20"/>
      <c r="F94" s="20"/>
      <c r="G94" s="20">
        <v>3895</v>
      </c>
      <c r="H94" s="20">
        <v>3868.2</v>
      </c>
      <c r="I94" s="20"/>
      <c r="J94" s="20">
        <v>3854.8</v>
      </c>
      <c r="K94" s="20">
        <v>3895</v>
      </c>
      <c r="L94" s="19">
        <v>43242</v>
      </c>
      <c r="M94" s="21">
        <f t="shared" ref="M94:M130" si="11">G94</f>
        <v>3895</v>
      </c>
      <c r="N94" s="21">
        <f t="shared" ref="N94:N130" si="12">J94</f>
        <v>3854.8</v>
      </c>
      <c r="O94" s="22">
        <f>M94-N94</f>
        <v>40.199999999999818</v>
      </c>
      <c r="P94" s="18">
        <f t="shared" ref="P94:P112" si="13">(300*(M94-$M$93+$N$93-N94)+$Q$92+2000000)/2000000-1</f>
        <v>8.9699999999999225E-3</v>
      </c>
    </row>
    <row r="95" spans="1:17">
      <c r="A95" s="3">
        <v>43243</v>
      </c>
      <c r="B95" s="4"/>
      <c r="C95" s="4"/>
      <c r="D95" s="4"/>
      <c r="E95" s="4"/>
      <c r="F95" s="4"/>
      <c r="G95" s="4">
        <v>3835.4</v>
      </c>
      <c r="H95" s="4">
        <v>3809.8</v>
      </c>
      <c r="I95" s="4"/>
      <c r="J95" s="4">
        <v>3794.4</v>
      </c>
      <c r="K95" s="4">
        <v>3835.4</v>
      </c>
      <c r="L95" s="3">
        <v>43243</v>
      </c>
      <c r="M95" s="5">
        <f t="shared" si="11"/>
        <v>3835.4</v>
      </c>
      <c r="N95" s="5">
        <f t="shared" si="12"/>
        <v>3794.4</v>
      </c>
      <c r="O95" s="6">
        <f>M95-N95</f>
        <v>41</v>
      </c>
      <c r="P95" s="18">
        <f t="shared" si="13"/>
        <v>9.0900000000000425E-3</v>
      </c>
    </row>
    <row r="96" spans="1:17">
      <c r="A96" s="3">
        <v>43244</v>
      </c>
      <c r="B96" s="4"/>
      <c r="C96" s="4"/>
      <c r="D96" s="4"/>
      <c r="E96" s="4"/>
      <c r="F96" s="4"/>
      <c r="G96" s="4">
        <v>3805.2</v>
      </c>
      <c r="H96" s="4">
        <v>3778.8</v>
      </c>
      <c r="I96" s="4"/>
      <c r="J96" s="4">
        <v>3765.2</v>
      </c>
      <c r="K96" s="4">
        <v>3805.2</v>
      </c>
      <c r="L96" s="3">
        <v>43244</v>
      </c>
      <c r="M96" s="5">
        <f t="shared" si="11"/>
        <v>3805.2</v>
      </c>
      <c r="N96" s="5">
        <f t="shared" si="12"/>
        <v>3765.2</v>
      </c>
      <c r="O96" s="6">
        <f>M96-N96</f>
        <v>40</v>
      </c>
      <c r="P96" s="18">
        <f t="shared" si="13"/>
        <v>8.939999999999948E-3</v>
      </c>
    </row>
    <row r="97" spans="1:17">
      <c r="A97" s="3">
        <v>43245</v>
      </c>
      <c r="B97" s="4"/>
      <c r="C97" s="4"/>
      <c r="D97" s="4"/>
      <c r="E97" s="4"/>
      <c r="F97" s="4"/>
      <c r="G97" s="4">
        <v>3789.2</v>
      </c>
      <c r="H97" s="4">
        <v>3761</v>
      </c>
      <c r="I97" s="4"/>
      <c r="J97" s="4">
        <v>3739.4</v>
      </c>
      <c r="K97" s="4">
        <v>3789.2</v>
      </c>
      <c r="L97" s="3">
        <v>43245</v>
      </c>
      <c r="M97" s="5">
        <f t="shared" si="11"/>
        <v>3789.2</v>
      </c>
      <c r="N97" s="5">
        <f t="shared" si="12"/>
        <v>3739.4</v>
      </c>
      <c r="O97" s="6">
        <f>M97-N97</f>
        <v>49.799999999999727</v>
      </c>
      <c r="P97" s="18">
        <f t="shared" si="13"/>
        <v>1.041000000000003E-2</v>
      </c>
    </row>
    <row r="98" spans="1:17">
      <c r="A98" s="3">
        <v>43248</v>
      </c>
      <c r="B98" s="4"/>
      <c r="C98" s="4"/>
      <c r="D98" s="4"/>
      <c r="E98" s="4"/>
      <c r="F98" s="4"/>
      <c r="G98" s="4">
        <v>3821.2</v>
      </c>
      <c r="H98" s="4">
        <v>3790.8</v>
      </c>
      <c r="I98" s="4"/>
      <c r="J98" s="4">
        <v>3774</v>
      </c>
      <c r="K98" s="4">
        <v>3821.2</v>
      </c>
      <c r="L98" s="3">
        <v>43248</v>
      </c>
      <c r="M98" s="5">
        <f t="shared" si="11"/>
        <v>3821.2</v>
      </c>
      <c r="N98" s="5">
        <f t="shared" si="12"/>
        <v>3774</v>
      </c>
      <c r="O98" s="6">
        <f>M98-N98</f>
        <v>47.199999999999818</v>
      </c>
      <c r="P98" s="18">
        <f t="shared" si="13"/>
        <v>1.0019999999999918E-2</v>
      </c>
    </row>
    <row r="99" spans="1:17">
      <c r="A99" s="3">
        <v>43249</v>
      </c>
      <c r="B99" s="4"/>
      <c r="C99" s="4"/>
      <c r="D99" s="4"/>
      <c r="E99" s="4"/>
      <c r="F99" s="4"/>
      <c r="G99" s="4">
        <v>3775</v>
      </c>
      <c r="H99" s="4">
        <v>3750</v>
      </c>
      <c r="I99" s="4"/>
      <c r="J99" s="4">
        <v>3734</v>
      </c>
      <c r="K99" s="4">
        <v>3775</v>
      </c>
      <c r="L99" s="3">
        <v>43249</v>
      </c>
      <c r="M99" s="5">
        <f t="shared" si="11"/>
        <v>3775</v>
      </c>
      <c r="N99" s="5">
        <f t="shared" si="12"/>
        <v>3734</v>
      </c>
      <c r="O99" s="6">
        <f>M99-N99</f>
        <v>41</v>
      </c>
      <c r="P99" s="18">
        <f t="shared" si="13"/>
        <v>9.0900000000000425E-3</v>
      </c>
    </row>
    <row r="100" spans="1:17">
      <c r="A100" s="3">
        <v>43250</v>
      </c>
      <c r="B100" s="4"/>
      <c r="C100" s="4"/>
      <c r="D100" s="4"/>
      <c r="E100" s="4"/>
      <c r="F100" s="4"/>
      <c r="G100" s="4">
        <v>3699.2</v>
      </c>
      <c r="H100" s="4">
        <v>3669</v>
      </c>
      <c r="I100" s="4"/>
      <c r="J100" s="4">
        <v>3660</v>
      </c>
      <c r="K100" s="4">
        <v>3699.2</v>
      </c>
      <c r="L100" s="3">
        <v>43250</v>
      </c>
      <c r="M100" s="5">
        <f t="shared" si="11"/>
        <v>3699.2</v>
      </c>
      <c r="N100" s="5">
        <f t="shared" si="12"/>
        <v>3660</v>
      </c>
      <c r="O100" s="6">
        <f>M100-N100</f>
        <v>39.199999999999818</v>
      </c>
      <c r="P100" s="18">
        <f t="shared" si="13"/>
        <v>8.82000000000005E-3</v>
      </c>
    </row>
    <row r="101" spans="1:17">
      <c r="A101" s="3">
        <v>43251</v>
      </c>
      <c r="B101" s="4"/>
      <c r="C101" s="4"/>
      <c r="D101" s="4"/>
      <c r="E101" s="4"/>
      <c r="F101" s="4"/>
      <c r="G101" s="4">
        <v>3784</v>
      </c>
      <c r="H101" s="4">
        <v>3753.6</v>
      </c>
      <c r="I101" s="4"/>
      <c r="J101" s="4">
        <v>3739.2</v>
      </c>
      <c r="K101" s="4">
        <v>3784</v>
      </c>
      <c r="L101" s="3">
        <v>43251</v>
      </c>
      <c r="M101" s="5">
        <f t="shared" si="11"/>
        <v>3784</v>
      </c>
      <c r="N101" s="5">
        <f t="shared" si="12"/>
        <v>3739.2</v>
      </c>
      <c r="O101" s="6">
        <f>M101-N101</f>
        <v>44.800000000000182</v>
      </c>
      <c r="P101" s="18">
        <f t="shared" si="13"/>
        <v>9.660000000000224E-3</v>
      </c>
    </row>
    <row r="102" spans="1:17">
      <c r="A102" s="3">
        <v>43252</v>
      </c>
      <c r="B102" s="4"/>
      <c r="C102" s="4"/>
      <c r="D102" s="4"/>
      <c r="E102" s="4"/>
      <c r="F102" s="4"/>
      <c r="G102" s="4">
        <v>3752.8</v>
      </c>
      <c r="H102" s="4">
        <v>3722.4</v>
      </c>
      <c r="I102" s="4"/>
      <c r="J102" s="4">
        <v>3704.8</v>
      </c>
      <c r="K102" s="4">
        <v>3752.8</v>
      </c>
      <c r="L102" s="3">
        <v>43252</v>
      </c>
      <c r="M102" s="5">
        <f t="shared" si="11"/>
        <v>3752.8</v>
      </c>
      <c r="N102" s="5">
        <f t="shared" si="12"/>
        <v>3704.8</v>
      </c>
      <c r="O102" s="6">
        <f>M102-N102</f>
        <v>48</v>
      </c>
      <c r="P102" s="18">
        <f t="shared" si="13"/>
        <v>1.0140000000000038E-2</v>
      </c>
    </row>
    <row r="103" spans="1:17">
      <c r="A103" s="3">
        <v>43255</v>
      </c>
      <c r="B103" s="4"/>
      <c r="C103" s="4"/>
      <c r="D103" s="4"/>
      <c r="E103" s="4"/>
      <c r="F103" s="4"/>
      <c r="G103" s="4">
        <v>3786</v>
      </c>
      <c r="H103" s="4">
        <v>3757</v>
      </c>
      <c r="I103" s="4"/>
      <c r="J103" s="4">
        <v>3739.2</v>
      </c>
      <c r="K103" s="4">
        <v>3786</v>
      </c>
      <c r="L103" s="3">
        <v>43255</v>
      </c>
      <c r="M103" s="5">
        <f t="shared" si="11"/>
        <v>3786</v>
      </c>
      <c r="N103" s="5">
        <f t="shared" si="12"/>
        <v>3739.2</v>
      </c>
      <c r="O103" s="6">
        <f>M103-N103</f>
        <v>46.800000000000182</v>
      </c>
      <c r="P103" s="18">
        <f t="shared" si="13"/>
        <v>9.9600000000001909E-3</v>
      </c>
    </row>
    <row r="104" spans="1:17">
      <c r="A104" s="3">
        <v>43256</v>
      </c>
      <c r="B104" s="4"/>
      <c r="C104" s="4"/>
      <c r="D104" s="4"/>
      <c r="E104" s="4"/>
      <c r="F104" s="4"/>
      <c r="G104" s="4">
        <v>3822.8</v>
      </c>
      <c r="H104" s="4">
        <v>3794</v>
      </c>
      <c r="I104" s="4"/>
      <c r="J104" s="4">
        <v>3770.2</v>
      </c>
      <c r="K104" s="4">
        <v>3822.8</v>
      </c>
      <c r="L104" s="3">
        <v>43256</v>
      </c>
      <c r="M104" s="5">
        <f t="shared" si="11"/>
        <v>3822.8</v>
      </c>
      <c r="N104" s="5">
        <f t="shared" si="12"/>
        <v>3770.2</v>
      </c>
      <c r="O104" s="6">
        <f>M104-N104</f>
        <v>52.600000000000364</v>
      </c>
      <c r="P104" s="18">
        <f t="shared" si="13"/>
        <v>1.0830000000000117E-2</v>
      </c>
    </row>
    <row r="105" spans="1:17">
      <c r="A105" s="3">
        <v>43257</v>
      </c>
      <c r="B105" s="4"/>
      <c r="C105" s="4"/>
      <c r="D105" s="4"/>
      <c r="E105" s="4"/>
      <c r="F105" s="4"/>
      <c r="G105" s="4">
        <v>3823.6</v>
      </c>
      <c r="H105" s="4">
        <v>3787.6</v>
      </c>
      <c r="I105" s="4"/>
      <c r="J105" s="4">
        <v>3765</v>
      </c>
      <c r="K105" s="4">
        <v>3823.6</v>
      </c>
      <c r="L105" s="3">
        <v>43257</v>
      </c>
      <c r="M105" s="5">
        <f t="shared" si="11"/>
        <v>3823.6</v>
      </c>
      <c r="N105" s="5">
        <f t="shared" si="12"/>
        <v>3765</v>
      </c>
      <c r="O105" s="6">
        <f>M105-N105</f>
        <v>58.599999999999909</v>
      </c>
      <c r="P105" s="18">
        <f t="shared" si="13"/>
        <v>1.1730000000000018E-2</v>
      </c>
    </row>
    <row r="106" spans="1:17">
      <c r="A106" s="3">
        <v>43258</v>
      </c>
      <c r="B106" s="4"/>
      <c r="C106" s="4"/>
      <c r="D106" s="4"/>
      <c r="E106" s="4"/>
      <c r="F106" s="4"/>
      <c r="G106" s="4">
        <v>3817.2</v>
      </c>
      <c r="H106" s="4">
        <v>3779.8</v>
      </c>
      <c r="I106" s="4"/>
      <c r="J106" s="4">
        <v>3759.6</v>
      </c>
      <c r="K106" s="4">
        <v>3817.2</v>
      </c>
      <c r="L106" s="3">
        <v>43258</v>
      </c>
      <c r="M106" s="5">
        <f t="shared" si="11"/>
        <v>3817.2</v>
      </c>
      <c r="N106" s="5">
        <f t="shared" si="12"/>
        <v>3759.6</v>
      </c>
      <c r="O106" s="6">
        <f>M106-N106</f>
        <v>57.599999999999909</v>
      </c>
      <c r="P106" s="18">
        <f t="shared" si="13"/>
        <v>1.1579999999999924E-2</v>
      </c>
    </row>
    <row r="107" spans="1:17">
      <c r="A107" s="3">
        <v>43259</v>
      </c>
      <c r="B107" s="4"/>
      <c r="C107" s="4"/>
      <c r="D107" s="4"/>
      <c r="E107" s="4"/>
      <c r="F107" s="4"/>
      <c r="G107" s="4">
        <v>3761</v>
      </c>
      <c r="H107" s="4">
        <v>3720.2</v>
      </c>
      <c r="I107" s="4"/>
      <c r="J107" s="4">
        <v>3699</v>
      </c>
      <c r="K107" s="4">
        <v>3761</v>
      </c>
      <c r="L107" s="3">
        <v>43259</v>
      </c>
      <c r="M107" s="5">
        <f t="shared" si="11"/>
        <v>3761</v>
      </c>
      <c r="N107" s="5">
        <f t="shared" si="12"/>
        <v>3699</v>
      </c>
      <c r="O107" s="6">
        <f>M107-N107</f>
        <v>62</v>
      </c>
      <c r="P107" s="18">
        <f t="shared" si="13"/>
        <v>1.2240000000000029E-2</v>
      </c>
    </row>
    <row r="108" spans="1:17">
      <c r="A108" s="3">
        <v>43262</v>
      </c>
      <c r="B108" s="4"/>
      <c r="C108" s="4"/>
      <c r="D108" s="4"/>
      <c r="E108" s="4"/>
      <c r="F108" s="4"/>
      <c r="G108" s="4">
        <v>3773.4</v>
      </c>
      <c r="H108" s="4">
        <v>3733.2</v>
      </c>
      <c r="I108" s="4"/>
      <c r="J108" s="4">
        <v>3716</v>
      </c>
      <c r="K108" s="4">
        <v>3773.4</v>
      </c>
      <c r="L108" s="3">
        <v>43262</v>
      </c>
      <c r="M108" s="5">
        <f t="shared" si="11"/>
        <v>3773.4</v>
      </c>
      <c r="N108" s="5">
        <f t="shared" si="12"/>
        <v>3716</v>
      </c>
      <c r="O108" s="6">
        <f>M108-N108</f>
        <v>57.400000000000091</v>
      </c>
      <c r="P108" s="18">
        <f t="shared" si="13"/>
        <v>1.1550000000000171E-2</v>
      </c>
    </row>
    <row r="109" spans="1:17">
      <c r="A109" s="3">
        <v>43263</v>
      </c>
      <c r="B109" s="4"/>
      <c r="C109" s="4"/>
      <c r="D109" s="4"/>
      <c r="E109" s="4"/>
      <c r="F109" s="4"/>
      <c r="G109" s="4">
        <v>3818</v>
      </c>
      <c r="H109" s="4">
        <v>3780.8</v>
      </c>
      <c r="I109" s="4"/>
      <c r="J109" s="4">
        <v>3755</v>
      </c>
      <c r="K109" s="4">
        <v>3818</v>
      </c>
      <c r="L109" s="3">
        <v>43263</v>
      </c>
      <c r="M109" s="5">
        <f t="shared" si="11"/>
        <v>3818</v>
      </c>
      <c r="N109" s="5">
        <f t="shared" si="12"/>
        <v>3755</v>
      </c>
      <c r="O109" s="6">
        <f>M109-N109</f>
        <v>63</v>
      </c>
      <c r="P109" s="18">
        <f t="shared" si="13"/>
        <v>1.2389999999999901E-2</v>
      </c>
    </row>
    <row r="110" spans="1:17">
      <c r="A110" s="3">
        <v>43264</v>
      </c>
      <c r="B110" s="4"/>
      <c r="C110" s="4"/>
      <c r="D110" s="4"/>
      <c r="E110" s="4"/>
      <c r="F110" s="4"/>
      <c r="G110" s="4">
        <v>3778.4</v>
      </c>
      <c r="H110" s="4">
        <v>3741.2</v>
      </c>
      <c r="I110" s="4"/>
      <c r="J110" s="4">
        <v>3713.8</v>
      </c>
      <c r="K110" s="4">
        <v>3778.4</v>
      </c>
      <c r="L110" s="3">
        <v>43264</v>
      </c>
      <c r="M110" s="5">
        <f t="shared" si="11"/>
        <v>3778.4</v>
      </c>
      <c r="N110" s="5">
        <f t="shared" si="12"/>
        <v>3713.8</v>
      </c>
      <c r="O110" s="6">
        <f>M110-N110</f>
        <v>64.599999999999909</v>
      </c>
      <c r="P110" s="18">
        <f t="shared" si="13"/>
        <v>1.2629999999999919E-2</v>
      </c>
    </row>
    <row r="111" spans="1:17">
      <c r="A111" s="3">
        <v>43265</v>
      </c>
      <c r="B111" s="4"/>
      <c r="C111" s="4"/>
      <c r="D111" s="4"/>
      <c r="E111" s="4"/>
      <c r="F111" s="4"/>
      <c r="G111" s="4">
        <v>3768.6</v>
      </c>
      <c r="H111" s="4">
        <v>3734</v>
      </c>
      <c r="I111" s="4"/>
      <c r="J111" s="4">
        <v>3700</v>
      </c>
      <c r="K111" s="4">
        <v>3768.6</v>
      </c>
      <c r="L111" s="3">
        <v>43265</v>
      </c>
      <c r="M111" s="5">
        <f t="shared" si="11"/>
        <v>3768.6</v>
      </c>
      <c r="N111" s="5">
        <f t="shared" si="12"/>
        <v>3700</v>
      </c>
      <c r="O111" s="6">
        <f>M111-N111</f>
        <v>68.599999999999909</v>
      </c>
      <c r="P111" s="18">
        <f t="shared" si="13"/>
        <v>1.3230000000000075E-2</v>
      </c>
    </row>
    <row r="112" spans="1:17">
      <c r="A112" s="3">
        <v>43266</v>
      </c>
      <c r="B112" s="4"/>
      <c r="C112" s="4"/>
      <c r="D112" s="4"/>
      <c r="E112" s="4"/>
      <c r="F112" s="4"/>
      <c r="G112" s="4">
        <v>3752.8</v>
      </c>
      <c r="H112" s="4">
        <v>3722</v>
      </c>
      <c r="I112" s="4"/>
      <c r="J112" s="4">
        <v>3692.4</v>
      </c>
      <c r="K112" s="4">
        <v>3722</v>
      </c>
      <c r="L112" s="3">
        <v>43266</v>
      </c>
      <c r="M112" s="5">
        <f>G112</f>
        <v>3752.8</v>
      </c>
      <c r="N112" s="5">
        <f t="shared" si="12"/>
        <v>3692.4</v>
      </c>
      <c r="O112" s="6">
        <f>M112-N112</f>
        <v>60.400000000000091</v>
      </c>
      <c r="P112" s="18">
        <f t="shared" si="13"/>
        <v>1.2000000000000011E-2</v>
      </c>
      <c r="Q112">
        <f>300*(M112-$M$93+$N$93-N112)+$Q$92</f>
        <v>24000.000000000138</v>
      </c>
    </row>
    <row r="113" spans="1:16" s="17" customFormat="1">
      <c r="A113" s="13">
        <v>43270</v>
      </c>
      <c r="B113" s="14"/>
      <c r="C113" s="14"/>
      <c r="D113" s="14"/>
      <c r="E113" s="14"/>
      <c r="F113" s="14"/>
      <c r="G113" s="14"/>
      <c r="H113" s="14">
        <v>3569.6</v>
      </c>
      <c r="I113" s="14">
        <v>3554.8</v>
      </c>
      <c r="J113" s="14">
        <v>3538</v>
      </c>
      <c r="K113" s="14">
        <v>3569.6</v>
      </c>
      <c r="L113" s="13">
        <v>43270</v>
      </c>
      <c r="M113" s="15">
        <f>H113</f>
        <v>3569.6</v>
      </c>
      <c r="N113" s="15">
        <f t="shared" si="12"/>
        <v>3538</v>
      </c>
      <c r="O113" s="16">
        <f>M113-N113</f>
        <v>31.599999999999909</v>
      </c>
      <c r="P113" s="18">
        <f>(300*(M113-$M$113+$N$113-N113)+$Q$112+2000000)/2000000-1</f>
        <v>1.2000000000000011E-2</v>
      </c>
    </row>
    <row r="114" spans="1:16">
      <c r="A114" s="3">
        <v>43271</v>
      </c>
      <c r="B114" s="4"/>
      <c r="C114" s="4"/>
      <c r="D114" s="4"/>
      <c r="E114" s="4"/>
      <c r="F114" s="4"/>
      <c r="G114" s="4"/>
      <c r="H114" s="4">
        <v>3596.4</v>
      </c>
      <c r="I114" s="4">
        <v>3581.6</v>
      </c>
      <c r="J114" s="4">
        <v>3570.4</v>
      </c>
      <c r="K114" s="4">
        <v>3596.4</v>
      </c>
      <c r="L114" s="3">
        <v>43271</v>
      </c>
      <c r="M114" s="5">
        <f t="shared" ref="M114:M130" si="14">H114</f>
        <v>3596.4</v>
      </c>
      <c r="N114" s="5">
        <f t="shared" si="12"/>
        <v>3570.4</v>
      </c>
      <c r="O114" s="6">
        <f>M114-N114</f>
        <v>26</v>
      </c>
      <c r="P114" s="18">
        <f t="shared" ref="P114:P130" si="15">(300*(M114-$M$113+$N$113-N114)+$Q$112+2000000)/2000000-1</f>
        <v>1.1160000000000059E-2</v>
      </c>
    </row>
    <row r="115" spans="1:16">
      <c r="A115" s="3">
        <v>43272</v>
      </c>
      <c r="B115" s="4"/>
      <c r="C115" s="4"/>
      <c r="D115" s="4"/>
      <c r="E115" s="4"/>
      <c r="F115" s="4"/>
      <c r="G115" s="4"/>
      <c r="H115" s="4">
        <v>3546.6</v>
      </c>
      <c r="I115" s="4">
        <v>3531.8</v>
      </c>
      <c r="J115" s="4">
        <v>3519</v>
      </c>
      <c r="K115" s="4">
        <v>3546.6</v>
      </c>
      <c r="L115" s="3">
        <v>43272</v>
      </c>
      <c r="M115" s="5">
        <f t="shared" si="14"/>
        <v>3546.6</v>
      </c>
      <c r="N115" s="5">
        <f t="shared" si="12"/>
        <v>3519</v>
      </c>
      <c r="O115" s="6">
        <f>M115-N115</f>
        <v>27.599999999999909</v>
      </c>
      <c r="P115" s="18">
        <f t="shared" si="15"/>
        <v>1.1400000000000077E-2</v>
      </c>
    </row>
    <row r="116" spans="1:16">
      <c r="A116" s="3">
        <v>43273</v>
      </c>
      <c r="B116" s="4"/>
      <c r="C116" s="4"/>
      <c r="D116" s="4"/>
      <c r="E116" s="4"/>
      <c r="F116" s="4"/>
      <c r="G116" s="4"/>
      <c r="H116" s="4">
        <v>3572.4</v>
      </c>
      <c r="I116" s="4">
        <v>3552.6</v>
      </c>
      <c r="J116" s="4">
        <v>3543.6</v>
      </c>
      <c r="K116" s="4">
        <v>3572.4</v>
      </c>
      <c r="L116" s="3">
        <v>43273</v>
      </c>
      <c r="M116" s="5">
        <f t="shared" si="14"/>
        <v>3572.4</v>
      </c>
      <c r="N116" s="5">
        <f t="shared" si="12"/>
        <v>3543.6</v>
      </c>
      <c r="O116" s="6">
        <f>M116-N116</f>
        <v>28.800000000000182</v>
      </c>
      <c r="P116" s="18">
        <f t="shared" si="15"/>
        <v>1.1580000000000146E-2</v>
      </c>
    </row>
    <row r="117" spans="1:16">
      <c r="A117" s="3">
        <v>43276</v>
      </c>
      <c r="B117" s="4"/>
      <c r="C117" s="4"/>
      <c r="D117" s="4"/>
      <c r="E117" s="4"/>
      <c r="F117" s="4"/>
      <c r="G117" s="4"/>
      <c r="H117" s="4">
        <v>3509.2</v>
      </c>
      <c r="I117" s="4">
        <v>3490</v>
      </c>
      <c r="J117" s="4">
        <v>3475.8</v>
      </c>
      <c r="K117" s="4">
        <v>3509.2</v>
      </c>
      <c r="L117" s="3">
        <v>43276</v>
      </c>
      <c r="M117" s="5">
        <f t="shared" si="14"/>
        <v>3509.2</v>
      </c>
      <c r="N117" s="5">
        <f t="shared" si="12"/>
        <v>3475.8</v>
      </c>
      <c r="O117" s="6">
        <f>M117-N117</f>
        <v>33.399999999999636</v>
      </c>
      <c r="P117" s="18">
        <f t="shared" si="15"/>
        <v>1.2270000000000003E-2</v>
      </c>
    </row>
    <row r="118" spans="1:16">
      <c r="A118" s="3">
        <v>43277</v>
      </c>
      <c r="B118" s="4"/>
      <c r="C118" s="4"/>
      <c r="D118" s="4"/>
      <c r="E118" s="4"/>
      <c r="F118" s="4"/>
      <c r="G118" s="4"/>
      <c r="H118" s="4">
        <v>3492</v>
      </c>
      <c r="I118" s="4">
        <v>3473.6</v>
      </c>
      <c r="J118" s="4">
        <v>3453.8</v>
      </c>
      <c r="K118" s="4">
        <v>3492</v>
      </c>
      <c r="L118" s="3">
        <v>43277</v>
      </c>
      <c r="M118" s="5">
        <f t="shared" si="14"/>
        <v>3492</v>
      </c>
      <c r="N118" s="5">
        <f t="shared" si="12"/>
        <v>3453.8</v>
      </c>
      <c r="O118" s="6">
        <f>M118-N118</f>
        <v>38.199999999999818</v>
      </c>
      <c r="P118" s="18">
        <f t="shared" si="15"/>
        <v>1.2990000000000057E-2</v>
      </c>
    </row>
    <row r="119" spans="1:16">
      <c r="A119" s="3">
        <v>43278</v>
      </c>
      <c r="B119" s="4"/>
      <c r="C119" s="4"/>
      <c r="D119" s="4"/>
      <c r="E119" s="4"/>
      <c r="F119" s="4"/>
      <c r="G119" s="4"/>
      <c r="H119" s="4">
        <v>3388.2</v>
      </c>
      <c r="I119" s="4">
        <v>3366</v>
      </c>
      <c r="J119" s="4">
        <v>3338.8</v>
      </c>
      <c r="K119" s="4">
        <v>3388.2</v>
      </c>
      <c r="L119" s="3">
        <v>43278</v>
      </c>
      <c r="M119" s="5">
        <f t="shared" si="14"/>
        <v>3388.2</v>
      </c>
      <c r="N119" s="5">
        <f t="shared" si="12"/>
        <v>3338.8</v>
      </c>
      <c r="O119" s="6">
        <f>M119-N119</f>
        <v>49.399999999999636</v>
      </c>
      <c r="P119" s="18">
        <f t="shared" si="15"/>
        <v>1.4669999999999961E-2</v>
      </c>
    </row>
    <row r="120" spans="1:16">
      <c r="A120" s="3">
        <v>43279</v>
      </c>
      <c r="B120" s="4"/>
      <c r="C120" s="4"/>
      <c r="D120" s="4"/>
      <c r="E120" s="4"/>
      <c r="F120" s="4"/>
      <c r="G120" s="4"/>
      <c r="H120" s="4">
        <v>3380.2</v>
      </c>
      <c r="I120" s="4">
        <v>3356.2</v>
      </c>
      <c r="J120" s="4">
        <v>3333.8</v>
      </c>
      <c r="K120" s="4">
        <v>3380.2</v>
      </c>
      <c r="L120" s="3">
        <v>43279</v>
      </c>
      <c r="M120" s="5">
        <f t="shared" si="14"/>
        <v>3380.2</v>
      </c>
      <c r="N120" s="5">
        <f t="shared" si="12"/>
        <v>3333.8</v>
      </c>
      <c r="O120" s="6">
        <f>M120-N120</f>
        <v>46.399999999999636</v>
      </c>
      <c r="P120" s="18">
        <f t="shared" si="15"/>
        <v>1.4219999999999899E-2</v>
      </c>
    </row>
    <row r="121" spans="1:16">
      <c r="A121" s="3">
        <v>43280</v>
      </c>
      <c r="B121" s="4"/>
      <c r="C121" s="4"/>
      <c r="D121" s="4"/>
      <c r="E121" s="4"/>
      <c r="F121" s="4"/>
      <c r="G121" s="4"/>
      <c r="H121" s="4">
        <v>3477.2</v>
      </c>
      <c r="I121" s="4">
        <v>3457.2</v>
      </c>
      <c r="J121" s="4">
        <v>3439.2</v>
      </c>
      <c r="K121" s="4">
        <v>3477.2</v>
      </c>
      <c r="L121" s="3">
        <v>43280</v>
      </c>
      <c r="M121" s="5">
        <f t="shared" si="14"/>
        <v>3477.2</v>
      </c>
      <c r="N121" s="5">
        <f t="shared" si="12"/>
        <v>3439.2</v>
      </c>
      <c r="O121" s="6">
        <f>M121-N121</f>
        <v>38</v>
      </c>
      <c r="P121" s="18">
        <f t="shared" si="15"/>
        <v>1.2960000000000083E-2</v>
      </c>
    </row>
    <row r="122" spans="1:16">
      <c r="A122" s="3">
        <v>43283</v>
      </c>
      <c r="B122" s="4"/>
      <c r="C122" s="4"/>
      <c r="D122" s="4"/>
      <c r="E122" s="4"/>
      <c r="F122" s="4"/>
      <c r="G122" s="4"/>
      <c r="H122" s="4">
        <v>3352.6</v>
      </c>
      <c r="I122" s="4">
        <v>3333.6</v>
      </c>
      <c r="J122" s="4">
        <v>3314.2</v>
      </c>
      <c r="K122" s="4">
        <v>3352.6</v>
      </c>
      <c r="L122" s="3">
        <v>43283</v>
      </c>
      <c r="M122" s="5">
        <f t="shared" si="14"/>
        <v>3352.6</v>
      </c>
      <c r="N122" s="5">
        <f t="shared" si="12"/>
        <v>3314.2</v>
      </c>
      <c r="O122" s="6">
        <f>M122-N122</f>
        <v>38.400000000000091</v>
      </c>
      <c r="P122" s="18">
        <f t="shared" si="15"/>
        <v>1.3020000000000032E-2</v>
      </c>
    </row>
    <row r="123" spans="1:16">
      <c r="A123" s="3">
        <v>43284</v>
      </c>
      <c r="B123" s="4"/>
      <c r="C123" s="4"/>
      <c r="D123" s="4"/>
      <c r="E123" s="4"/>
      <c r="F123" s="4"/>
      <c r="G123" s="4"/>
      <c r="H123" s="4">
        <v>3364.8</v>
      </c>
      <c r="I123" s="4">
        <v>3344.4</v>
      </c>
      <c r="J123" s="4">
        <v>3330</v>
      </c>
      <c r="K123" s="4">
        <v>3364.8</v>
      </c>
      <c r="L123" s="3">
        <v>43284</v>
      </c>
      <c r="M123" s="5">
        <f t="shared" si="14"/>
        <v>3364.8</v>
      </c>
      <c r="N123" s="5">
        <f t="shared" si="12"/>
        <v>3330</v>
      </c>
      <c r="O123" s="6">
        <f>M123-N123</f>
        <v>34.800000000000182</v>
      </c>
      <c r="P123" s="18">
        <f t="shared" si="15"/>
        <v>1.2480000000000047E-2</v>
      </c>
    </row>
    <row r="124" spans="1:16">
      <c r="A124" s="3">
        <v>43285</v>
      </c>
      <c r="B124" s="4"/>
      <c r="C124" s="4"/>
      <c r="D124" s="4"/>
      <c r="E124" s="4"/>
      <c r="F124" s="4"/>
      <c r="G124" s="4"/>
      <c r="H124" s="4">
        <v>3330.6</v>
      </c>
      <c r="I124" s="4">
        <v>3311.8</v>
      </c>
      <c r="J124" s="4">
        <v>3293.8</v>
      </c>
      <c r="K124" s="4">
        <v>3330.6</v>
      </c>
      <c r="L124" s="3">
        <v>43285</v>
      </c>
      <c r="M124" s="5">
        <f t="shared" si="14"/>
        <v>3330.6</v>
      </c>
      <c r="N124" s="5">
        <f t="shared" si="12"/>
        <v>3293.8</v>
      </c>
      <c r="O124" s="6">
        <f>M124-N124</f>
        <v>36.799999999999727</v>
      </c>
      <c r="P124" s="18">
        <f t="shared" si="15"/>
        <v>1.2780000000000014E-2</v>
      </c>
    </row>
    <row r="125" spans="1:16">
      <c r="A125" s="3">
        <v>43286</v>
      </c>
      <c r="B125" s="4"/>
      <c r="C125" s="4"/>
      <c r="D125" s="4"/>
      <c r="E125" s="4"/>
      <c r="F125" s="4"/>
      <c r="G125" s="4"/>
      <c r="H125" s="4">
        <v>3303.4</v>
      </c>
      <c r="I125" s="4">
        <v>3282.8</v>
      </c>
      <c r="J125" s="4">
        <v>3264.2</v>
      </c>
      <c r="K125" s="4">
        <v>3303.4</v>
      </c>
      <c r="L125" s="3">
        <v>43286</v>
      </c>
      <c r="M125" s="5">
        <f t="shared" si="14"/>
        <v>3303.4</v>
      </c>
      <c r="N125" s="5">
        <f t="shared" si="12"/>
        <v>3264.2</v>
      </c>
      <c r="O125" s="6">
        <f>M125-N125</f>
        <v>39.200000000000273</v>
      </c>
      <c r="P125" s="18">
        <f t="shared" si="15"/>
        <v>1.3140000000000152E-2</v>
      </c>
    </row>
    <row r="126" spans="1:16">
      <c r="A126" s="3">
        <v>43287</v>
      </c>
      <c r="B126" s="4"/>
      <c r="C126" s="4"/>
      <c r="D126" s="4"/>
      <c r="E126" s="4"/>
      <c r="F126" s="4"/>
      <c r="G126" s="4"/>
      <c r="H126" s="4">
        <v>3328.2</v>
      </c>
      <c r="I126" s="4">
        <v>3312.8</v>
      </c>
      <c r="J126" s="4">
        <v>3293</v>
      </c>
      <c r="K126" s="4">
        <v>3328.2</v>
      </c>
      <c r="L126" s="3">
        <v>43287</v>
      </c>
      <c r="M126" s="5">
        <f t="shared" si="14"/>
        <v>3328.2</v>
      </c>
      <c r="N126" s="5">
        <f t="shared" si="12"/>
        <v>3293</v>
      </c>
      <c r="O126" s="6">
        <f>M126-N126</f>
        <v>35.199999999999818</v>
      </c>
      <c r="P126" s="18">
        <f t="shared" si="15"/>
        <v>1.2539999999999996E-2</v>
      </c>
    </row>
    <row r="127" spans="1:16">
      <c r="A127" s="3">
        <v>43290</v>
      </c>
      <c r="B127" s="4"/>
      <c r="C127" s="4"/>
      <c r="D127" s="4"/>
      <c r="E127" s="4"/>
      <c r="F127" s="4"/>
      <c r="G127" s="4"/>
      <c r="H127" s="4">
        <v>3439.8</v>
      </c>
      <c r="I127" s="4">
        <v>3420.4</v>
      </c>
      <c r="J127" s="4">
        <v>3407</v>
      </c>
      <c r="K127" s="4">
        <v>3439.8</v>
      </c>
      <c r="L127" s="3">
        <v>43290</v>
      </c>
      <c r="M127" s="5">
        <f t="shared" si="14"/>
        <v>3439.8</v>
      </c>
      <c r="N127" s="5">
        <f t="shared" si="12"/>
        <v>3407</v>
      </c>
      <c r="O127" s="6">
        <f>M127-N127</f>
        <v>32.800000000000182</v>
      </c>
      <c r="P127" s="18">
        <f t="shared" si="15"/>
        <v>1.218000000000008E-2</v>
      </c>
    </row>
    <row r="128" spans="1:16">
      <c r="A128" s="3">
        <v>43291</v>
      </c>
      <c r="B128" s="4"/>
      <c r="C128" s="4"/>
      <c r="D128" s="4"/>
      <c r="E128" s="4"/>
      <c r="F128" s="4"/>
      <c r="G128" s="4"/>
      <c r="H128" s="4">
        <v>3445.8</v>
      </c>
      <c r="I128" s="4">
        <v>3427.4</v>
      </c>
      <c r="J128" s="4">
        <v>3413.6</v>
      </c>
      <c r="K128" s="4">
        <v>3445.8</v>
      </c>
      <c r="L128" s="3">
        <v>43291</v>
      </c>
      <c r="M128" s="5">
        <f t="shared" si="14"/>
        <v>3445.8</v>
      </c>
      <c r="N128" s="5">
        <f t="shared" si="12"/>
        <v>3413.6</v>
      </c>
      <c r="O128" s="6">
        <f>M128-N128</f>
        <v>32.200000000000273</v>
      </c>
      <c r="P128" s="18">
        <f t="shared" si="15"/>
        <v>1.2090000000000156E-2</v>
      </c>
    </row>
    <row r="129" spans="1:17">
      <c r="A129" s="3">
        <v>43292</v>
      </c>
      <c r="B129" s="4"/>
      <c r="C129" s="4"/>
      <c r="D129" s="4"/>
      <c r="E129" s="4"/>
      <c r="F129" s="4"/>
      <c r="G129" s="4"/>
      <c r="H129" s="4">
        <v>3379.4</v>
      </c>
      <c r="I129" s="4">
        <v>3355.6</v>
      </c>
      <c r="J129" s="4">
        <v>3340.2</v>
      </c>
      <c r="K129" s="4">
        <v>3379.4</v>
      </c>
      <c r="L129" s="3">
        <v>43292</v>
      </c>
      <c r="M129" s="5">
        <f t="shared" si="14"/>
        <v>3379.4</v>
      </c>
      <c r="N129" s="5">
        <f t="shared" si="12"/>
        <v>3340.2</v>
      </c>
      <c r="O129" s="6">
        <f>M129-N129</f>
        <v>39.200000000000273</v>
      </c>
      <c r="P129" s="18">
        <f t="shared" si="15"/>
        <v>1.3140000000000152E-2</v>
      </c>
    </row>
    <row r="130" spans="1:17">
      <c r="A130" s="3">
        <v>43293</v>
      </c>
      <c r="B130" s="4"/>
      <c r="C130" s="4"/>
      <c r="D130" s="4"/>
      <c r="E130" s="4"/>
      <c r="F130" s="4"/>
      <c r="G130" s="4"/>
      <c r="H130" s="4">
        <v>3475.2</v>
      </c>
      <c r="I130" s="4">
        <v>3458.2</v>
      </c>
      <c r="J130" s="4">
        <v>3442</v>
      </c>
      <c r="K130" s="4">
        <v>3475.2</v>
      </c>
      <c r="L130" s="3">
        <v>43293</v>
      </c>
      <c r="M130" s="5">
        <f t="shared" si="14"/>
        <v>3475.2</v>
      </c>
      <c r="N130" s="5">
        <f t="shared" si="12"/>
        <v>3442</v>
      </c>
      <c r="O130" s="6">
        <f>M130-N130</f>
        <v>33.199999999999818</v>
      </c>
      <c r="P130" s="18">
        <f t="shared" si="15"/>
        <v>1.2240000000000029E-2</v>
      </c>
      <c r="Q130">
        <f>300*(M130-$M$113+$N$113-N130)+$Q$112</f>
        <v>24480.000000000109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2018-07-12T10:09:16Z</dcterms:created>
  <dcterms:modified xsi:type="dcterms:W3CDTF">2018-07-12T10:09:47Z</dcterms:modified>
</cp:coreProperties>
</file>