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bookViews>
    <workbookView xWindow="-120" yWindow="-120" windowWidth="38640" windowHeight="15720" tabRatio="814"/>
  </bookViews>
  <sheets>
    <sheet name="HoaDon_TongQua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N25" i="1"/>
  <c r="M25" i="1"/>
  <c r="L25" i="1"/>
  <c r="K25" i="1"/>
  <c r="H25" i="1"/>
</calcChain>
</file>

<file path=xl/sharedStrings.xml><?xml version="1.0" encoding="utf-8"?>
<sst xmlns="http://schemas.openxmlformats.org/spreadsheetml/2006/main" count="180" uniqueCount="54">
  <si>
    <t>MST người mua</t>
  </si>
  <si>
    <t>Người mua</t>
  </si>
  <si>
    <t>Ngày</t>
  </si>
  <si>
    <t>Ký hiệu</t>
  </si>
  <si>
    <t>Số</t>
  </si>
  <si>
    <t>Trạng thái HĐ</t>
  </si>
  <si>
    <t>Kết quả kiểm tra</t>
  </si>
  <si>
    <t>Tiền Chưa thuế</t>
  </si>
  <si>
    <t>Tiền Thuế</t>
  </si>
  <si>
    <t>Tiền Phí</t>
  </si>
  <si>
    <t>Tiền Thanh toán</t>
  </si>
  <si>
    <t>Duyệt nội bộ</t>
  </si>
  <si>
    <t>Tiền CK TM</t>
  </si>
  <si>
    <t>HÓA ĐƠN BÁN RA</t>
  </si>
  <si>
    <t>MST: 0317292270</t>
  </si>
  <si>
    <t>Tên DN: CÔNG TY TNHH GARNET ZONE</t>
  </si>
  <si>
    <t>KH Mẫu HĐ</t>
  </si>
  <si>
    <t>Total</t>
  </si>
  <si>
    <t>Người bán</t>
  </si>
  <si>
    <t>Địa chỉ người bán</t>
  </si>
  <si>
    <t/>
  </si>
  <si>
    <t>0316416646</t>
  </si>
  <si>
    <t>CÔNG TY TNHH NEXT POWER VIỆT NAM</t>
  </si>
  <si>
    <t>0100150619-188</t>
  </si>
  <si>
    <t>NGÂN HÀNG THƯƠNG MẠI CỔ PHẦN  ĐẦU TƯ VÀ PHÁT TRIỂN VIỆT NAM-CHI NHÁNH PHÚ MỸ HƯNG</t>
  </si>
  <si>
    <t>0316733483</t>
  </si>
  <si>
    <t>CÔNG TY CỔ PHẦN ĐẦU TƯ HOÀNG GIA ROYAL PHAR</t>
  </si>
  <si>
    <t>0314438098</t>
  </si>
  <si>
    <t>CÔNG TY CỔ PHẦN ONETECH ASIA</t>
  </si>
  <si>
    <t>0314498298</t>
  </si>
  <si>
    <t>CÔNG TY TNHH MỘT THÀNH VIÊN VẬN TẢI BIỂN GEMADEPT</t>
  </si>
  <si>
    <t>0312837756</t>
  </si>
  <si>
    <t>CÔNG TY TNHH CÔNG NGHỆ BÁCH NAM</t>
  </si>
  <si>
    <t>3603479405</t>
  </si>
  <si>
    <t>CÔNG TY TNHH CÔNG NGHIỆP BẢO SƠN</t>
  </si>
  <si>
    <t>Vietnam Investment N Limited</t>
  </si>
  <si>
    <t>0317177126</t>
  </si>
  <si>
    <t>CÔNG TY TNHH USPTI (VIỆT NAM)</t>
  </si>
  <si>
    <t>0101623297</t>
  </si>
  <si>
    <t>CÔNG TY TNHH INDOCHINA FINANCE &amp; INVESTMENT VIỆT NAM</t>
  </si>
  <si>
    <t>0316339984</t>
  </si>
  <si>
    <t>CÔNG TY TNHH THƯƠNG MẠI VÀ DỊCH VỤ XUẤT NHẬP KHẨU THƯƠNG HIỆU KHỞI NGHIỆP</t>
  </si>
  <si>
    <t>0316971738</t>
  </si>
  <si>
    <t>CÔNG TY CỔ PHẦN THƯƠNG MẠI DỊCH VỤ XUẤT NHẬP KHẨU BTP</t>
  </si>
  <si>
    <t>0310707952</t>
  </si>
  <si>
    <t>CÔNG TY TNHH INTES</t>
  </si>
  <si>
    <t>CÔNG TY TNHH GARNET ZONE</t>
  </si>
  <si>
    <t>83/27/5 Phạm Văn Bạch, Phường 15, Quận Tân Bình, Thành phố Hồ Chí Minh, Việt Nam</t>
  </si>
  <si>
    <t>C23TGZ</t>
  </si>
  <si>
    <t>HĐ Mới</t>
  </si>
  <si>
    <t>Đã cấp MST</t>
  </si>
  <si>
    <t>Đã duyệt</t>
  </si>
  <si>
    <t>HĐ Thay thế</t>
  </si>
  <si>
    <t>Chờ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</si>
</sst>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3" fontId="1" fillId="0" borderId="0" xfId="0" applyNumberFormat="1" applyFont="1"/>
    <xf numFmtId="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4:P25" totalsRowCount="1">
  <autoFilter ref="A4:P24"/>
  <tableColumns count="16">
    <tableColumn id="1" name="MST người mua" totalsRowLabel="Total"/>
    <tableColumn id="2" name="Người mua"/>
    <tableColumn id="3" name="Người bán"/>
    <tableColumn id="4" name="Địa chỉ người bán"/>
    <tableColumn id="5" name="Ngày"/>
    <tableColumn id="6" name="KH Mẫu HĐ"/>
    <tableColumn id="7" name="Ký hiệu"/>
    <tableColumn id="8" name="Số" totalsRowFunction="count"/>
    <tableColumn id="9" name="Trạng thái HĐ"/>
    <tableColumn id="10" name="Kết quả kiểm tra"/>
    <tableColumn id="11" name="Tiền Chưa thuế" totalsRowFunction="sum"/>
    <tableColumn id="12" name="Tiền Thuế" totalsRowFunction="sum"/>
    <tableColumn id="13" name="Tiền CK TM" totalsRowFunction="sum"/>
    <tableColumn id="14" name="Tiền Phí" totalsRowFunction="sum"/>
    <tableColumn id="15" name="Tiền Thanh toán" totalsRowFunction="sum"/>
    <tableColumn id="16" name="Duyệt nội bộ" totalsRowFunction="sum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25"/>
  <sheetViews>
    <sheetView tabSelected="1" zoomScale="85" zoomScaleNormal="85" workbookViewId="0">
      <pane xSplit="5" ySplit="3" topLeftCell="F4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RowHeight="14.25" x14ac:dyDescent="0.2"/>
  <cols>
    <col min="1" max="1" width="16" style="3" customWidth="1"/>
    <col min="2" max="4" width="40.85546875" style="3" customWidth="1"/>
    <col min="5" max="5" width="11.85546875" style="4" bestFit="1" customWidth="1"/>
    <col min="6" max="6" width="10.7109375" style="4" customWidth="1"/>
    <col min="7" max="7" width="10" style="3" customWidth="1"/>
    <col min="8" max="8" width="10.140625" style="3" bestFit="1" customWidth="1"/>
    <col min="9" max="9" width="14.28515625" style="3" bestFit="1" customWidth="1"/>
    <col min="10" max="10" width="16.7109375" style="3" bestFit="1" customWidth="1"/>
    <col min="11" max="12" width="17.42578125" style="10" customWidth="1"/>
    <col min="13" max="13" width="14.42578125" style="10" customWidth="1"/>
    <col min="14" max="15" width="16.7109375" style="10" customWidth="1"/>
    <col min="16" max="16" width="15" style="3" customWidth="1"/>
    <col min="17" max="16384" width="9.140625" style="3"/>
  </cols>
  <sheetData>
    <row r="1" spans="1:16" x14ac:dyDescent="0.2">
      <c r="A1" s="2" t="s">
        <v>13</v>
      </c>
      <c r="B1" s="2"/>
      <c r="C1" s="2"/>
      <c r="D1" s="2"/>
      <c r="E1" s="2"/>
      <c r="F1" s="5"/>
    </row>
    <row r="2" spans="1:16" x14ac:dyDescent="0.2">
      <c r="A2" s="1" t="s">
        <v>14</v>
      </c>
      <c r="B2" s="1"/>
      <c r="C2" s="1"/>
      <c r="D2" s="1"/>
      <c r="E2" s="1"/>
      <c r="F2" s="6"/>
    </row>
    <row r="3" spans="1:16" x14ac:dyDescent="0.2">
      <c r="A3" s="1" t="s">
        <v>15</v>
      </c>
      <c r="B3" s="1"/>
      <c r="C3" s="1"/>
      <c r="D3" s="1"/>
      <c r="E3" s="1"/>
      <c r="F3" s="6"/>
    </row>
    <row r="4" spans="1:16" s="7" customFormat="1" ht="28.5" x14ac:dyDescent="0.25">
      <c r="A4" s="13" t="s">
        <v>0</v>
      </c>
      <c r="B4" s="13" t="s">
        <v>1</v>
      </c>
      <c r="C4" s="13" t="s">
        <v>18</v>
      </c>
      <c r="D4" s="13" t="s">
        <v>19</v>
      </c>
      <c r="E4" s="14" t="s">
        <v>2</v>
      </c>
      <c r="F4" s="15" t="s">
        <v>16</v>
      </c>
      <c r="G4" s="13" t="s">
        <v>3</v>
      </c>
      <c r="H4" s="13" t="s">
        <v>4</v>
      </c>
      <c r="I4" s="16" t="s">
        <v>5</v>
      </c>
      <c r="J4" s="16" t="s">
        <v>6</v>
      </c>
      <c r="K4" s="17" t="s">
        <v>7</v>
      </c>
      <c r="L4" s="17" t="s">
        <v>8</v>
      </c>
      <c r="M4" s="17" t="s">
        <v>12</v>
      </c>
      <c r="N4" s="17" t="s">
        <v>9</v>
      </c>
      <c r="O4" s="17" t="s">
        <v>10</v>
      </c>
      <c r="P4" s="16" t="s">
        <v>11</v>
      </c>
    </row>
    <row r="5" spans="1:16" ht="42.75" x14ac:dyDescent="0.2">
      <c r="A5" s="8" t="s">
        <v>21</v>
      </c>
      <c r="B5" s="8" t="s">
        <v>22</v>
      </c>
      <c r="C5" s="8" t="s">
        <v>46</v>
      </c>
      <c r="D5" s="8" t="s">
        <v>47</v>
      </c>
      <c r="E5" s="9">
        <v>44929</v>
      </c>
      <c r="F5" s="12">
        <v>1</v>
      </c>
      <c r="G5" s="8" t="s">
        <v>48</v>
      </c>
      <c r="H5" s="12">
        <v>1</v>
      </c>
      <c r="I5" s="8" t="s">
        <v>49</v>
      </c>
      <c r="J5" s="8" t="s">
        <v>50</v>
      </c>
      <c r="K5" s="11">
        <v>4720000</v>
      </c>
      <c r="L5" s="11">
        <v>472000</v>
      </c>
      <c r="M5" s="11">
        <v>0</v>
      </c>
      <c r="N5" s="11">
        <v>0</v>
      </c>
      <c r="O5" s="11">
        <v>5192000</v>
      </c>
      <c r="P5" s="8" t="s">
        <v>51</v>
      </c>
    </row>
    <row r="6" spans="1:16" ht="42.75" x14ac:dyDescent="0.2">
      <c r="A6" s="8" t="s">
        <v>23</v>
      </c>
      <c r="B6" s="8" t="s">
        <v>24</v>
      </c>
      <c r="C6" s="8" t="s">
        <v>46</v>
      </c>
      <c r="D6" s="8" t="s">
        <v>47</v>
      </c>
      <c r="E6" s="9">
        <v>44929</v>
      </c>
      <c r="F6" s="12">
        <v>1</v>
      </c>
      <c r="G6" s="8" t="s">
        <v>48</v>
      </c>
      <c r="H6" s="12">
        <v>2</v>
      </c>
      <c r="I6" s="8" t="s">
        <v>49</v>
      </c>
      <c r="J6" s="8" t="s">
        <v>50</v>
      </c>
      <c r="K6" s="11">
        <v>1904762</v>
      </c>
      <c r="L6" s="11">
        <v>95238</v>
      </c>
      <c r="M6" s="11">
        <v>0</v>
      </c>
      <c r="N6" s="11">
        <v>0</v>
      </c>
      <c r="O6" s="11">
        <v>2000000</v>
      </c>
      <c r="P6" s="8" t="s">
        <v>51</v>
      </c>
    </row>
    <row r="7" spans="1:16" ht="42.75" x14ac:dyDescent="0.2">
      <c r="A7" s="8" t="s">
        <v>25</v>
      </c>
      <c r="B7" s="8" t="s">
        <v>26</v>
      </c>
      <c r="C7" s="8" t="s">
        <v>46</v>
      </c>
      <c r="D7" s="8" t="s">
        <v>47</v>
      </c>
      <c r="E7" s="9">
        <v>44930</v>
      </c>
      <c r="F7" s="12">
        <v>1</v>
      </c>
      <c r="G7" s="8" t="s">
        <v>48</v>
      </c>
      <c r="H7" s="12">
        <v>3</v>
      </c>
      <c r="I7" s="8" t="s">
        <v>49</v>
      </c>
      <c r="J7" s="8" t="s">
        <v>50</v>
      </c>
      <c r="K7" s="11">
        <v>2373000</v>
      </c>
      <c r="L7" s="11">
        <v>237300</v>
      </c>
      <c r="M7" s="11">
        <v>0</v>
      </c>
      <c r="N7" s="11">
        <v>0</v>
      </c>
      <c r="O7" s="11">
        <v>2610300</v>
      </c>
      <c r="P7" s="8" t="s">
        <v>51</v>
      </c>
    </row>
    <row r="8" spans="1:16" ht="42.75" x14ac:dyDescent="0.2">
      <c r="A8" s="8" t="s">
        <v>27</v>
      </c>
      <c r="B8" s="8" t="s">
        <v>28</v>
      </c>
      <c r="C8" s="8" t="s">
        <v>46</v>
      </c>
      <c r="D8" s="8" t="s">
        <v>47</v>
      </c>
      <c r="E8" s="9">
        <v>44932</v>
      </c>
      <c r="F8" s="12">
        <v>1</v>
      </c>
      <c r="G8" s="8" t="s">
        <v>48</v>
      </c>
      <c r="H8" s="12">
        <v>4</v>
      </c>
      <c r="I8" s="8" t="s">
        <v>49</v>
      </c>
      <c r="J8" s="8" t="s">
        <v>50</v>
      </c>
      <c r="K8" s="11">
        <v>2392000</v>
      </c>
      <c r="L8" s="11">
        <v>239200</v>
      </c>
      <c r="M8" s="11">
        <v>0</v>
      </c>
      <c r="N8" s="11">
        <v>0</v>
      </c>
      <c r="O8" s="11">
        <v>2631200</v>
      </c>
      <c r="P8" s="8" t="s">
        <v>51</v>
      </c>
    </row>
    <row r="9" spans="1:16" ht="42.75" x14ac:dyDescent="0.2">
      <c r="A9" s="8" t="s">
        <v>29</v>
      </c>
      <c r="B9" s="8" t="s">
        <v>30</v>
      </c>
      <c r="C9" s="8" t="s">
        <v>46</v>
      </c>
      <c r="D9" s="8" t="s">
        <v>47</v>
      </c>
      <c r="E9" s="9">
        <v>44932</v>
      </c>
      <c r="F9" s="12">
        <v>1</v>
      </c>
      <c r="G9" s="8" t="s">
        <v>48</v>
      </c>
      <c r="H9" s="12">
        <v>5</v>
      </c>
      <c r="I9" s="8" t="s">
        <v>49</v>
      </c>
      <c r="J9" s="8" t="s">
        <v>50</v>
      </c>
      <c r="K9" s="11">
        <v>4236364</v>
      </c>
      <c r="L9" s="11">
        <v>423636</v>
      </c>
      <c r="M9" s="11">
        <v>0</v>
      </c>
      <c r="N9" s="11">
        <v>0</v>
      </c>
      <c r="O9" s="11">
        <v>4660000</v>
      </c>
      <c r="P9" s="8" t="s">
        <v>51</v>
      </c>
    </row>
    <row r="10" spans="1:16" ht="42.75" x14ac:dyDescent="0.2">
      <c r="A10" s="8" t="s">
        <v>31</v>
      </c>
      <c r="B10" s="8" t="s">
        <v>32</v>
      </c>
      <c r="C10" s="8" t="s">
        <v>46</v>
      </c>
      <c r="D10" s="8" t="s">
        <v>47</v>
      </c>
      <c r="E10" s="9">
        <v>44933</v>
      </c>
      <c r="F10" s="12">
        <v>1</v>
      </c>
      <c r="G10" s="8" t="s">
        <v>48</v>
      </c>
      <c r="H10" s="12">
        <v>6</v>
      </c>
      <c r="I10" s="8" t="s">
        <v>49</v>
      </c>
      <c r="J10" s="8" t="s">
        <v>50</v>
      </c>
      <c r="K10" s="11">
        <v>2857143</v>
      </c>
      <c r="L10" s="11">
        <v>142857</v>
      </c>
      <c r="M10" s="11">
        <v>0</v>
      </c>
      <c r="N10" s="11">
        <v>0</v>
      </c>
      <c r="O10" s="11">
        <v>3000000</v>
      </c>
      <c r="P10" s="8" t="s">
        <v>51</v>
      </c>
    </row>
    <row r="11" spans="1:16" ht="42.75" x14ac:dyDescent="0.2">
      <c r="A11" s="8" t="s">
        <v>33</v>
      </c>
      <c r="B11" s="8" t="s">
        <v>34</v>
      </c>
      <c r="C11" s="8" t="s">
        <v>46</v>
      </c>
      <c r="D11" s="8" t="s">
        <v>47</v>
      </c>
      <c r="E11" s="9">
        <v>44936</v>
      </c>
      <c r="F11" s="12">
        <v>1</v>
      </c>
      <c r="G11" s="8" t="s">
        <v>48</v>
      </c>
      <c r="H11" s="12">
        <v>7</v>
      </c>
      <c r="I11" s="8" t="s">
        <v>49</v>
      </c>
      <c r="J11" s="8" t="s">
        <v>50</v>
      </c>
      <c r="K11" s="11">
        <v>17916750</v>
      </c>
      <c r="L11" s="11">
        <v>1791675</v>
      </c>
      <c r="M11" s="11">
        <v>0</v>
      </c>
      <c r="N11" s="11">
        <v>0</v>
      </c>
      <c r="O11" s="11">
        <v>19708425</v>
      </c>
      <c r="P11" s="8" t="s">
        <v>51</v>
      </c>
    </row>
    <row r="12" spans="1:16" ht="42.75" x14ac:dyDescent="0.2">
      <c r="A12" s="8" t="s">
        <v>20</v>
      </c>
      <c r="B12" s="8" t="s">
        <v>35</v>
      </c>
      <c r="C12" s="8" t="s">
        <v>46</v>
      </c>
      <c r="D12" s="8" t="s">
        <v>47</v>
      </c>
      <c r="E12" s="9">
        <v>44936</v>
      </c>
      <c r="F12" s="12">
        <v>1</v>
      </c>
      <c r="G12" s="8" t="s">
        <v>48</v>
      </c>
      <c r="H12" s="12">
        <v>8</v>
      </c>
      <c r="I12" s="8" t="s">
        <v>49</v>
      </c>
      <c r="J12" s="8" t="s">
        <v>50</v>
      </c>
      <c r="K12" s="11">
        <v>12500000</v>
      </c>
      <c r="L12" s="11">
        <v>1250000</v>
      </c>
      <c r="M12" s="11">
        <v>0</v>
      </c>
      <c r="N12" s="11">
        <v>0</v>
      </c>
      <c r="O12" s="11">
        <v>13750000</v>
      </c>
      <c r="P12" s="8" t="s">
        <v>51</v>
      </c>
    </row>
    <row r="13" spans="1:16" ht="42.75" x14ac:dyDescent="0.2">
      <c r="A13" s="8" t="s">
        <v>36</v>
      </c>
      <c r="B13" s="8" t="s">
        <v>37</v>
      </c>
      <c r="C13" s="8" t="s">
        <v>46</v>
      </c>
      <c r="D13" s="8" t="s">
        <v>47</v>
      </c>
      <c r="E13" s="9">
        <v>44942</v>
      </c>
      <c r="F13" s="12">
        <v>1</v>
      </c>
      <c r="G13" s="8" t="s">
        <v>48</v>
      </c>
      <c r="H13" s="12">
        <v>10</v>
      </c>
      <c r="I13" s="8" t="s">
        <v>49</v>
      </c>
      <c r="J13" s="8" t="s">
        <v>50</v>
      </c>
      <c r="K13" s="11">
        <v>772727</v>
      </c>
      <c r="L13" s="11">
        <v>77273</v>
      </c>
      <c r="M13" s="11">
        <v>0</v>
      </c>
      <c r="N13" s="11">
        <v>0</v>
      </c>
      <c r="O13" s="11">
        <v>850000</v>
      </c>
      <c r="P13" s="8" t="s">
        <v>51</v>
      </c>
    </row>
    <row r="14" spans="1:16" ht="42.75" x14ac:dyDescent="0.2">
      <c r="A14" s="8" t="s">
        <v>38</v>
      </c>
      <c r="B14" s="8" t="s">
        <v>39</v>
      </c>
      <c r="C14" s="8" t="s">
        <v>46</v>
      </c>
      <c r="D14" s="8" t="s">
        <v>47</v>
      </c>
      <c r="E14" s="9">
        <v>44942</v>
      </c>
      <c r="F14" s="12">
        <v>1</v>
      </c>
      <c r="G14" s="8" t="s">
        <v>48</v>
      </c>
      <c r="H14" s="12">
        <v>11</v>
      </c>
      <c r="I14" s="8" t="s">
        <v>49</v>
      </c>
      <c r="J14" s="8" t="s">
        <v>50</v>
      </c>
      <c r="K14" s="11">
        <v>1200000</v>
      </c>
      <c r="L14" s="11">
        <v>120000</v>
      </c>
      <c r="M14" s="11">
        <v>0</v>
      </c>
      <c r="N14" s="11">
        <v>0</v>
      </c>
      <c r="O14" s="11">
        <v>1320000</v>
      </c>
      <c r="P14" s="8" t="s">
        <v>51</v>
      </c>
    </row>
    <row r="15" spans="1:16" ht="42.75" x14ac:dyDescent="0.2">
      <c r="A15" s="8" t="s">
        <v>21</v>
      </c>
      <c r="B15" s="8" t="s">
        <v>22</v>
      </c>
      <c r="C15" s="8" t="s">
        <v>46</v>
      </c>
      <c r="D15" s="8" t="s">
        <v>47</v>
      </c>
      <c r="E15" s="9">
        <v>44942</v>
      </c>
      <c r="F15" s="12">
        <v>1</v>
      </c>
      <c r="G15" s="8" t="s">
        <v>48</v>
      </c>
      <c r="H15" s="12">
        <v>9</v>
      </c>
      <c r="I15" s="8" t="s">
        <v>49</v>
      </c>
      <c r="J15" s="8" t="s">
        <v>50</v>
      </c>
      <c r="K15" s="11">
        <v>10800000</v>
      </c>
      <c r="L15" s="11">
        <v>1080000</v>
      </c>
      <c r="M15" s="11">
        <v>0</v>
      </c>
      <c r="N15" s="11">
        <v>0</v>
      </c>
      <c r="O15" s="11">
        <v>11880000</v>
      </c>
      <c r="P15" s="8" t="s">
        <v>51</v>
      </c>
    </row>
    <row r="16" spans="1:16" ht="42.75" x14ac:dyDescent="0.2">
      <c r="A16" s="8" t="s">
        <v>21</v>
      </c>
      <c r="B16" s="8" t="s">
        <v>22</v>
      </c>
      <c r="C16" s="8" t="s">
        <v>46</v>
      </c>
      <c r="D16" s="8" t="s">
        <v>47</v>
      </c>
      <c r="E16" s="9">
        <v>44943</v>
      </c>
      <c r="F16" s="12">
        <v>1</v>
      </c>
      <c r="G16" s="8" t="s">
        <v>48</v>
      </c>
      <c r="H16" s="12">
        <v>12</v>
      </c>
      <c r="I16" s="8" t="s">
        <v>49</v>
      </c>
      <c r="J16" s="8" t="s">
        <v>50</v>
      </c>
      <c r="K16" s="11">
        <v>17800000</v>
      </c>
      <c r="L16" s="11">
        <v>1780000</v>
      </c>
      <c r="M16" s="11">
        <v>0</v>
      </c>
      <c r="N16" s="11">
        <v>0</v>
      </c>
      <c r="O16" s="11">
        <v>19580000</v>
      </c>
      <c r="P16" s="8" t="s">
        <v>51</v>
      </c>
    </row>
    <row r="17" spans="1:16" ht="42.75" x14ac:dyDescent="0.2">
      <c r="A17" s="8" t="s">
        <v>23</v>
      </c>
      <c r="B17" s="8" t="s">
        <v>24</v>
      </c>
      <c r="C17" s="8" t="s">
        <v>46</v>
      </c>
      <c r="D17" s="8" t="s">
        <v>47</v>
      </c>
      <c r="E17" s="9">
        <v>44944</v>
      </c>
      <c r="F17" s="12">
        <v>1</v>
      </c>
      <c r="G17" s="8" t="s">
        <v>48</v>
      </c>
      <c r="H17" s="12">
        <v>13</v>
      </c>
      <c r="I17" s="8" t="s">
        <v>49</v>
      </c>
      <c r="J17" s="8" t="s">
        <v>50</v>
      </c>
      <c r="K17" s="11">
        <v>4545455</v>
      </c>
      <c r="L17" s="11">
        <v>454545</v>
      </c>
      <c r="M17" s="11">
        <v>0</v>
      </c>
      <c r="N17" s="11">
        <v>0</v>
      </c>
      <c r="O17" s="11">
        <v>5000000</v>
      </c>
      <c r="P17" s="8" t="s">
        <v>51</v>
      </c>
    </row>
    <row r="18" spans="1:16" ht="42.75" x14ac:dyDescent="0.2">
      <c r="A18" s="8" t="s">
        <v>40</v>
      </c>
      <c r="B18" s="8" t="s">
        <v>41</v>
      </c>
      <c r="C18" s="8" t="s">
        <v>46</v>
      </c>
      <c r="D18" s="8" t="s">
        <v>47</v>
      </c>
      <c r="E18" s="9">
        <v>44945</v>
      </c>
      <c r="F18" s="12">
        <v>1</v>
      </c>
      <c r="G18" s="8" t="s">
        <v>48</v>
      </c>
      <c r="H18" s="12">
        <v>14</v>
      </c>
      <c r="I18" s="8" t="s">
        <v>49</v>
      </c>
      <c r="J18" s="8" t="s">
        <v>50</v>
      </c>
      <c r="K18" s="11">
        <v>500000</v>
      </c>
      <c r="L18" s="11">
        <v>50000</v>
      </c>
      <c r="M18" s="11">
        <v>0</v>
      </c>
      <c r="N18" s="11">
        <v>0</v>
      </c>
      <c r="O18" s="11">
        <v>550000</v>
      </c>
      <c r="P18" s="8" t="s">
        <v>51</v>
      </c>
    </row>
    <row r="19" spans="1:16" ht="42.75" x14ac:dyDescent="0.2">
      <c r="A19" s="8" t="s">
        <v>40</v>
      </c>
      <c r="B19" s="8" t="s">
        <v>41</v>
      </c>
      <c r="C19" s="8" t="s">
        <v>46</v>
      </c>
      <c r="D19" s="8" t="s">
        <v>47</v>
      </c>
      <c r="E19" s="9">
        <v>44953</v>
      </c>
      <c r="F19" s="12">
        <v>1</v>
      </c>
      <c r="G19" s="8" t="s">
        <v>48</v>
      </c>
      <c r="H19" s="12">
        <v>15</v>
      </c>
      <c r="I19" s="8" t="s">
        <v>52</v>
      </c>
      <c r="J19" s="8" t="s">
        <v>50</v>
      </c>
      <c r="K19" s="11">
        <v>550000</v>
      </c>
      <c r="L19" s="11">
        <v>55000</v>
      </c>
      <c r="M19" s="11">
        <v>0</v>
      </c>
      <c r="N19" s="11">
        <v>0</v>
      </c>
      <c r="O19" s="11">
        <v>605000</v>
      </c>
      <c r="P19" s="8" t="s">
        <v>51</v>
      </c>
    </row>
    <row r="20" spans="1:16" ht="42.75" x14ac:dyDescent="0.2">
      <c r="A20" s="8" t="s">
        <v>42</v>
      </c>
      <c r="B20" s="8" t="s">
        <v>43</v>
      </c>
      <c r="C20" s="8" t="s">
        <v>46</v>
      </c>
      <c r="D20" s="8" t="s">
        <v>47</v>
      </c>
      <c r="E20" s="9">
        <v>44963</v>
      </c>
      <c r="F20" s="12">
        <v>1</v>
      </c>
      <c r="G20" s="8" t="s">
        <v>48</v>
      </c>
      <c r="H20" s="12">
        <v>16</v>
      </c>
      <c r="I20" s="8" t="s">
        <v>49</v>
      </c>
      <c r="J20" s="8" t="s">
        <v>50</v>
      </c>
      <c r="K20" s="11">
        <v>1000000</v>
      </c>
      <c r="L20" s="11">
        <v>100000</v>
      </c>
      <c r="M20" s="11">
        <v>0</v>
      </c>
      <c r="N20" s="11">
        <v>0</v>
      </c>
      <c r="O20" s="11">
        <v>1100000</v>
      </c>
      <c r="P20" s="8" t="s">
        <v>53</v>
      </c>
    </row>
    <row r="21" spans="1:16" ht="42.75" x14ac:dyDescent="0.2">
      <c r="A21" s="8" t="s">
        <v>38</v>
      </c>
      <c r="B21" s="8" t="s">
        <v>39</v>
      </c>
      <c r="C21" s="8" t="s">
        <v>46</v>
      </c>
      <c r="D21" s="8" t="s">
        <v>47</v>
      </c>
      <c r="E21" s="9">
        <v>44965</v>
      </c>
      <c r="F21" s="12">
        <v>1</v>
      </c>
      <c r="G21" s="8" t="s">
        <v>48</v>
      </c>
      <c r="H21" s="12">
        <v>17</v>
      </c>
      <c r="I21" s="8" t="s">
        <v>49</v>
      </c>
      <c r="J21" s="8" t="s">
        <v>50</v>
      </c>
      <c r="K21" s="11">
        <v>5400000</v>
      </c>
      <c r="L21" s="11">
        <v>540000</v>
      </c>
      <c r="M21" s="11">
        <v>0</v>
      </c>
      <c r="N21" s="11">
        <v>0</v>
      </c>
      <c r="O21" s="11">
        <v>5940000</v>
      </c>
      <c r="P21" s="8" t="s">
        <v>53</v>
      </c>
    </row>
    <row r="22" spans="1:16" ht="42.75" x14ac:dyDescent="0.2">
      <c r="A22" s="8" t="s">
        <v>44</v>
      </c>
      <c r="B22" s="8" t="s">
        <v>45</v>
      </c>
      <c r="C22" s="8" t="s">
        <v>46</v>
      </c>
      <c r="D22" s="8" t="s">
        <v>47</v>
      </c>
      <c r="E22" s="9">
        <v>44967</v>
      </c>
      <c r="F22" s="12">
        <v>1</v>
      </c>
      <c r="G22" s="8" t="s">
        <v>48</v>
      </c>
      <c r="H22" s="12">
        <v>18</v>
      </c>
      <c r="I22" s="8" t="s">
        <v>49</v>
      </c>
      <c r="J22" s="8" t="s">
        <v>50</v>
      </c>
      <c r="K22" s="11">
        <v>1363636</v>
      </c>
      <c r="L22" s="11">
        <v>136364</v>
      </c>
      <c r="M22" s="11">
        <v>0</v>
      </c>
      <c r="N22" s="11">
        <v>0</v>
      </c>
      <c r="O22" s="11">
        <v>1500000</v>
      </c>
      <c r="P22" s="8" t="s">
        <v>53</v>
      </c>
    </row>
    <row r="23" spans="1:16" ht="42.75" x14ac:dyDescent="0.2">
      <c r="A23" s="8" t="s">
        <v>42</v>
      </c>
      <c r="B23" s="8" t="s">
        <v>43</v>
      </c>
      <c r="C23" s="8" t="s">
        <v>46</v>
      </c>
      <c r="D23" s="8" t="s">
        <v>47</v>
      </c>
      <c r="E23" s="9">
        <v>44979</v>
      </c>
      <c r="F23" s="12">
        <v>1</v>
      </c>
      <c r="G23" s="8" t="s">
        <v>48</v>
      </c>
      <c r="H23" s="12">
        <v>19</v>
      </c>
      <c r="I23" s="8" t="s">
        <v>49</v>
      </c>
      <c r="J23" s="8" t="s">
        <v>50</v>
      </c>
      <c r="K23" s="11">
        <v>545455</v>
      </c>
      <c r="L23" s="11">
        <v>54545</v>
      </c>
      <c r="M23" s="11">
        <v>0</v>
      </c>
      <c r="N23" s="11">
        <v>0</v>
      </c>
      <c r="O23" s="11">
        <v>600000</v>
      </c>
      <c r="P23" s="8" t="s">
        <v>53</v>
      </c>
    </row>
    <row r="24" spans="1:16" ht="42.75" x14ac:dyDescent="0.2">
      <c r="A24" s="8" t="s">
        <v>44</v>
      </c>
      <c r="B24" s="8" t="s">
        <v>45</v>
      </c>
      <c r="C24" s="8" t="s">
        <v>46</v>
      </c>
      <c r="D24" s="8" t="s">
        <v>47</v>
      </c>
      <c r="E24" s="9">
        <v>44984</v>
      </c>
      <c r="F24" s="12">
        <v>1</v>
      </c>
      <c r="G24" s="8" t="s">
        <v>48</v>
      </c>
      <c r="H24" s="12">
        <v>20</v>
      </c>
      <c r="I24" s="8" t="s">
        <v>49</v>
      </c>
      <c r="J24" s="8" t="s">
        <v>50</v>
      </c>
      <c r="K24" s="11">
        <v>650000</v>
      </c>
      <c r="L24" s="11">
        <v>65000</v>
      </c>
      <c r="M24" s="11">
        <v>0</v>
      </c>
      <c r="N24" s="11">
        <v>0</v>
      </c>
      <c r="O24" s="11">
        <v>715000</v>
      </c>
      <c r="P24" s="8" t="s">
        <v>53</v>
      </c>
    </row>
    <row r="25" spans="1:16" x14ac:dyDescent="0.2">
      <c r="A25" s="18" t="s">
        <v>17</v>
      </c>
      <c r="H25" s="3">
        <f>SUBTOTAL(103,Table2[Số])</f>
        <v>20</v>
      </c>
      <c r="K25" s="10">
        <f>SUBTOTAL(109,Table2[Tiền Chưa thuế])</f>
        <v>94027292</v>
      </c>
      <c r="L25" s="10">
        <f>SUBTOTAL(109,Table2[Tiền Thuế])</f>
        <v>9164633</v>
      </c>
      <c r="M25" s="10">
        <f>SUBTOTAL(109,Table2[Tiền CK TM])</f>
        <v>0</v>
      </c>
      <c r="N25" s="10">
        <f>SUBTOTAL(109,Table2[Tiền Phí])</f>
        <v>0</v>
      </c>
      <c r="O25" s="10">
        <f>SUBTOTAL(109,Table2[Tiền Thanh toán])</f>
        <v>103191925</v>
      </c>
      <c r="P25" s="3">
        <f>SUBTOTAL(109,Table2[Duyệt nội bộ])</f>
        <v>0</v>
      </c>
    </row>
  </sheetData>
  <mergeCells count="3">
    <mergeCell ref="A1:E1"/>
    <mergeCell ref="A2:E2"/>
    <mergeCell ref="A3:E3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HoaDon_TongQuat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 Huynh Long</dc:creator>
  <cp:keywords/>
  <dc:description/>
  <cp:lastModifiedBy>Lucas</cp:lastModifiedBy>
  <cp:lastPrinted>2022-10-13T01:15:25Z</cp:lastPrinted>
  <dcterms:created xsi:type="dcterms:W3CDTF">2015-06-05T18:17:20Z</dcterms:created>
  <dcterms:modified xsi:type="dcterms:W3CDTF">2023-05-10T08:43:10Z</dcterms:modified>
  <cp:category/>
</cp:coreProperties>
</file>